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25" yWindow="0" windowWidth="16905" windowHeight="13620"/>
  </bookViews>
  <sheets>
    <sheet name="浮遊塵" sheetId="1" r:id="rId1"/>
  </sheets>
  <definedNames>
    <definedName name="_Regression_Int" localSheetId="0" hidden="1">1</definedName>
    <definedName name="SYSTEM_PLAIR1">#REF!</definedName>
  </definedNames>
  <calcPr calcId="145621" refMode="R1C1"/>
</workbook>
</file>

<file path=xl/calcChain.xml><?xml version="1.0" encoding="utf-8"?>
<calcChain xmlns="http://schemas.openxmlformats.org/spreadsheetml/2006/main">
  <c r="HO84" i="1" l="1"/>
  <c r="HQ84" i="1"/>
  <c r="HS84" i="1"/>
  <c r="HR84" i="1"/>
  <c r="HP84" i="1"/>
  <c r="HN84" i="1"/>
  <c r="HM84" i="1"/>
  <c r="HL20" i="1"/>
  <c r="HK20" i="1"/>
  <c r="HJ20" i="1"/>
  <c r="HI20" i="1"/>
  <c r="HH20" i="1"/>
  <c r="HG20" i="1"/>
  <c r="HF20" i="1"/>
  <c r="HE20" i="1"/>
  <c r="HD20" i="1"/>
  <c r="HC20" i="1"/>
  <c r="HB20" i="1"/>
  <c r="HA20" i="1"/>
  <c r="HL19" i="1"/>
  <c r="HK19" i="1"/>
  <c r="HJ19" i="1"/>
  <c r="HI19" i="1"/>
  <c r="HH19" i="1"/>
  <c r="HG19" i="1"/>
  <c r="HF19" i="1"/>
  <c r="HE19" i="1"/>
  <c r="HD19" i="1"/>
  <c r="HC19" i="1"/>
  <c r="HB19" i="1"/>
  <c r="HA19" i="1"/>
  <c r="HL18" i="1"/>
  <c r="HK18" i="1"/>
  <c r="HJ18" i="1"/>
  <c r="HI18" i="1"/>
  <c r="HH18" i="1"/>
  <c r="HG18" i="1"/>
  <c r="HF18" i="1"/>
  <c r="HE18" i="1"/>
  <c r="HD18" i="1"/>
  <c r="HC18" i="1"/>
  <c r="HB18" i="1"/>
  <c r="HA18" i="1"/>
  <c r="HL17" i="1"/>
  <c r="HK17" i="1"/>
  <c r="HJ17" i="1"/>
  <c r="HI17" i="1"/>
  <c r="HH17" i="1"/>
  <c r="HG17" i="1"/>
  <c r="HF17" i="1"/>
  <c r="HE17" i="1"/>
  <c r="HD17" i="1"/>
  <c r="HC17" i="1"/>
  <c r="HB17" i="1"/>
  <c r="HA17" i="1"/>
  <c r="HL16" i="1"/>
  <c r="HK16" i="1"/>
  <c r="HJ16" i="1"/>
  <c r="HI16" i="1"/>
  <c r="HH16" i="1"/>
  <c r="HG16" i="1"/>
  <c r="HF16" i="1"/>
  <c r="HE16" i="1"/>
  <c r="HD16" i="1"/>
  <c r="HC16" i="1"/>
  <c r="HB16" i="1"/>
  <c r="HA16" i="1"/>
  <c r="HL15" i="1"/>
  <c r="HK15" i="1"/>
  <c r="HJ15" i="1"/>
  <c r="HI15" i="1"/>
  <c r="HH15" i="1"/>
  <c r="HG15" i="1"/>
  <c r="HF15" i="1"/>
  <c r="HE15" i="1"/>
  <c r="HD15" i="1"/>
  <c r="HC15" i="1"/>
  <c r="HB15" i="1"/>
  <c r="HA15" i="1"/>
  <c r="HL14" i="1"/>
  <c r="HK14" i="1"/>
  <c r="HJ14" i="1"/>
  <c r="HI14" i="1"/>
  <c r="HH14" i="1"/>
  <c r="HG14" i="1"/>
  <c r="HF14" i="1"/>
  <c r="HE14" i="1"/>
  <c r="HD14" i="1"/>
  <c r="HC14" i="1"/>
  <c r="HB14" i="1"/>
  <c r="HA14" i="1"/>
  <c r="HL13" i="1"/>
  <c r="HK13" i="1"/>
  <c r="HJ13" i="1"/>
  <c r="HI13" i="1"/>
  <c r="HH13" i="1"/>
  <c r="HG13" i="1"/>
  <c r="HF13" i="1"/>
  <c r="HE13" i="1"/>
  <c r="HD13" i="1"/>
  <c r="HC13" i="1"/>
  <c r="HB13" i="1"/>
  <c r="HA13" i="1"/>
  <c r="HL12" i="1"/>
  <c r="HK12" i="1"/>
  <c r="HJ12" i="1"/>
  <c r="HI12" i="1"/>
  <c r="HH12" i="1"/>
  <c r="HG12" i="1"/>
  <c r="HF12" i="1"/>
  <c r="HE12" i="1"/>
  <c r="HD12" i="1"/>
  <c r="HC12" i="1"/>
  <c r="HB12" i="1"/>
  <c r="HA12" i="1"/>
  <c r="HL11" i="1"/>
  <c r="HK11" i="1"/>
  <c r="HJ11" i="1"/>
  <c r="HI11" i="1"/>
  <c r="HH11" i="1"/>
  <c r="HG11" i="1"/>
  <c r="HF11" i="1"/>
  <c r="HE11" i="1"/>
  <c r="HD11" i="1"/>
  <c r="HC11" i="1"/>
  <c r="HB11" i="1"/>
  <c r="HA11" i="1"/>
  <c r="HL10" i="1"/>
  <c r="HK10" i="1"/>
  <c r="HJ10" i="1"/>
  <c r="HI10" i="1"/>
  <c r="HH10" i="1"/>
  <c r="HG10" i="1"/>
  <c r="HF10" i="1"/>
  <c r="HE10" i="1"/>
  <c r="HD10" i="1"/>
  <c r="HC10" i="1"/>
  <c r="HB10" i="1"/>
  <c r="HA10" i="1"/>
  <c r="HL9" i="1"/>
  <c r="HK9" i="1"/>
  <c r="HJ9" i="1"/>
  <c r="HI9" i="1"/>
  <c r="HH9" i="1"/>
  <c r="HG9" i="1"/>
  <c r="HF9" i="1"/>
  <c r="HE9" i="1"/>
  <c r="HD9" i="1"/>
  <c r="HC9" i="1"/>
  <c r="HB9" i="1"/>
  <c r="HA9" i="1"/>
  <c r="HL8" i="1"/>
  <c r="HK8" i="1"/>
  <c r="HJ8" i="1"/>
  <c r="HI8" i="1"/>
  <c r="HH8" i="1"/>
  <c r="HG8" i="1"/>
  <c r="HF8" i="1"/>
  <c r="HE8" i="1"/>
  <c r="HD8" i="1"/>
  <c r="HC8" i="1"/>
  <c r="HB8" i="1"/>
  <c r="HA8" i="1"/>
  <c r="HL7" i="1"/>
  <c r="HK7" i="1"/>
  <c r="HJ7" i="1"/>
  <c r="HI7" i="1"/>
  <c r="HH7" i="1"/>
  <c r="HG7" i="1"/>
  <c r="HF7" i="1"/>
  <c r="HE7" i="1"/>
  <c r="HD7" i="1"/>
  <c r="HC7" i="1"/>
  <c r="HB7" i="1"/>
  <c r="HA7" i="1"/>
  <c r="HL6" i="1"/>
  <c r="HK6" i="1"/>
  <c r="HJ6" i="1"/>
  <c r="HI6" i="1"/>
  <c r="HH6" i="1"/>
  <c r="HG6" i="1"/>
  <c r="HF6" i="1"/>
  <c r="HE6" i="1"/>
  <c r="HD6" i="1"/>
  <c r="HC6" i="1"/>
  <c r="HB6" i="1"/>
  <c r="HA6" i="1"/>
  <c r="HL5" i="1"/>
  <c r="HK5" i="1"/>
  <c r="HJ5" i="1"/>
  <c r="HI5" i="1"/>
  <c r="HH5" i="1"/>
  <c r="HG5" i="1"/>
  <c r="HF5" i="1"/>
  <c r="HE5" i="1"/>
  <c r="HD5" i="1"/>
  <c r="HC5" i="1"/>
  <c r="HB5" i="1"/>
  <c r="HA5" i="1"/>
  <c r="HL4" i="1"/>
  <c r="HK4" i="1"/>
  <c r="HJ4" i="1"/>
  <c r="HI4" i="1"/>
  <c r="HH4" i="1"/>
  <c r="HG4" i="1"/>
  <c r="HF4" i="1"/>
  <c r="HE4" i="1"/>
  <c r="HD4" i="1"/>
  <c r="HC4" i="1"/>
  <c r="HB4" i="1"/>
  <c r="HA4" i="1"/>
  <c r="HO104" i="1"/>
  <c r="HQ105" i="1"/>
  <c r="HQ107" i="1"/>
  <c r="HL104" i="1"/>
  <c r="HL105" i="1"/>
  <c r="HL107" i="1"/>
  <c r="HK104" i="1"/>
  <c r="HK105" i="1"/>
  <c r="HK107" i="1"/>
  <c r="HJ104" i="1"/>
  <c r="HJ105" i="1"/>
  <c r="HJ107" i="1"/>
  <c r="HI104" i="1"/>
  <c r="HI105" i="1"/>
  <c r="HI107" i="1"/>
  <c r="HH104" i="1"/>
  <c r="HH105" i="1"/>
  <c r="HH107" i="1"/>
  <c r="HG104" i="1"/>
  <c r="HG105" i="1"/>
  <c r="HG107" i="1"/>
  <c r="HF104" i="1"/>
  <c r="HF105" i="1"/>
  <c r="HF107" i="1"/>
  <c r="HE104" i="1"/>
  <c r="HE105" i="1"/>
  <c r="HE107" i="1"/>
  <c r="HD104" i="1"/>
  <c r="HD105" i="1"/>
  <c r="HD107" i="1"/>
  <c r="HC104" i="1"/>
  <c r="HC105" i="1"/>
  <c r="HC107" i="1"/>
  <c r="HB104" i="1"/>
  <c r="HB105" i="1"/>
  <c r="HB107" i="1"/>
  <c r="HA104" i="1"/>
  <c r="HA105" i="1"/>
  <c r="HA107" i="1"/>
  <c r="HO24" i="1"/>
  <c r="HQ25" i="1"/>
  <c r="HQ27" i="1"/>
  <c r="HL24" i="1"/>
  <c r="HL25" i="1"/>
  <c r="HL27" i="1"/>
  <c r="HK24" i="1"/>
  <c r="HK25" i="1"/>
  <c r="HK27" i="1"/>
  <c r="HJ24" i="1"/>
  <c r="HJ25" i="1"/>
  <c r="HJ27" i="1"/>
  <c r="HI24" i="1"/>
  <c r="HI25" i="1"/>
  <c r="HI27" i="1"/>
  <c r="HH24" i="1"/>
  <c r="HH25" i="1"/>
  <c r="HH27" i="1"/>
  <c r="HG24" i="1"/>
  <c r="HG25" i="1"/>
  <c r="HG27" i="1"/>
  <c r="HF24" i="1"/>
  <c r="HF25" i="1"/>
  <c r="HF27" i="1"/>
  <c r="HE24" i="1"/>
  <c r="HE25" i="1"/>
  <c r="HE27" i="1"/>
  <c r="HD24" i="1"/>
  <c r="HD25" i="1"/>
  <c r="HD27" i="1"/>
  <c r="HC24" i="1"/>
  <c r="HC25" i="1"/>
  <c r="HC27" i="1"/>
  <c r="HB24" i="1"/>
  <c r="HB25" i="1"/>
  <c r="HB27" i="1"/>
  <c r="HA24" i="1"/>
  <c r="HA25" i="1"/>
  <c r="HA27" i="1"/>
  <c r="HQ106" i="1"/>
  <c r="HL106" i="1"/>
  <c r="HK106" i="1"/>
  <c r="HJ106" i="1"/>
  <c r="HI106" i="1"/>
  <c r="HH106" i="1"/>
  <c r="HG106" i="1"/>
  <c r="HF106" i="1"/>
  <c r="HE106" i="1"/>
  <c r="HD106" i="1"/>
  <c r="HC106" i="1"/>
  <c r="HB106" i="1"/>
  <c r="HA106" i="1"/>
  <c r="HQ26" i="1"/>
  <c r="HL26" i="1"/>
  <c r="HK26" i="1"/>
  <c r="HJ26" i="1"/>
  <c r="HI26" i="1"/>
  <c r="HH26" i="1"/>
  <c r="HG26" i="1"/>
  <c r="HF26" i="1"/>
  <c r="HD26" i="1"/>
  <c r="HB26" i="1"/>
  <c r="HS105" i="1"/>
  <c r="HR105" i="1"/>
  <c r="HS25" i="1"/>
  <c r="HR25" i="1"/>
  <c r="HP85" i="1"/>
  <c r="HP86" i="1"/>
  <c r="HP87" i="1"/>
  <c r="HP88" i="1"/>
  <c r="HP89" i="1"/>
  <c r="HP90" i="1"/>
  <c r="HP91" i="1"/>
  <c r="HP92" i="1"/>
  <c r="HP93" i="1"/>
  <c r="HP94" i="1"/>
  <c r="HP104" i="1"/>
  <c r="HP4" i="1"/>
  <c r="HP5" i="1"/>
  <c r="HP6" i="1"/>
  <c r="HP7" i="1"/>
  <c r="HP8" i="1"/>
  <c r="HP9" i="1"/>
  <c r="HP10" i="1"/>
  <c r="HP11" i="1"/>
  <c r="HP12" i="1"/>
  <c r="HP13" i="1"/>
  <c r="HP14" i="1"/>
  <c r="HP15" i="1"/>
  <c r="HP16" i="1"/>
  <c r="HP17" i="1"/>
  <c r="HP18" i="1"/>
  <c r="HP19" i="1"/>
  <c r="HP20" i="1"/>
  <c r="HP24" i="1"/>
  <c r="HN103" i="1"/>
  <c r="HL103" i="1"/>
  <c r="HK103" i="1"/>
  <c r="HJ103" i="1"/>
  <c r="HI103" i="1"/>
  <c r="HH103" i="1"/>
  <c r="HG103" i="1"/>
  <c r="HF103" i="1"/>
  <c r="HE103" i="1"/>
  <c r="HD103" i="1"/>
  <c r="HC103" i="1"/>
  <c r="HB103" i="1"/>
  <c r="HA103" i="1"/>
  <c r="HN23" i="1"/>
  <c r="HL23" i="1"/>
  <c r="HK23" i="1"/>
  <c r="HJ23" i="1"/>
  <c r="HI23" i="1"/>
  <c r="HH23" i="1"/>
  <c r="HG23" i="1"/>
  <c r="HF23" i="1"/>
  <c r="HE23" i="1"/>
  <c r="HD23" i="1"/>
  <c r="HC23" i="1"/>
  <c r="HB23" i="1"/>
  <c r="HA23" i="1"/>
  <c r="HM102" i="1"/>
  <c r="HL102" i="1"/>
  <c r="HK102" i="1"/>
  <c r="HJ102" i="1"/>
  <c r="HI102" i="1"/>
  <c r="HH102" i="1"/>
  <c r="HG102" i="1"/>
  <c r="HF102" i="1"/>
  <c r="HE102" i="1"/>
  <c r="HD102" i="1"/>
  <c r="HC102" i="1"/>
  <c r="HB102" i="1"/>
  <c r="HA102" i="1"/>
  <c r="HM22" i="1"/>
  <c r="HL22" i="1"/>
  <c r="HK22" i="1"/>
  <c r="HJ22" i="1"/>
  <c r="HI22" i="1"/>
  <c r="HH22" i="1"/>
  <c r="HG22" i="1"/>
  <c r="HF22" i="1"/>
  <c r="HE22" i="1"/>
  <c r="HD22" i="1"/>
  <c r="HC22" i="1"/>
  <c r="HB22" i="1"/>
  <c r="HA22" i="1"/>
  <c r="HO101" i="1"/>
  <c r="HR101" i="1"/>
  <c r="HQ101" i="1"/>
  <c r="HN101" i="1"/>
  <c r="HM101" i="1"/>
  <c r="HO21" i="1"/>
  <c r="HR21" i="1"/>
  <c r="HQ21" i="1"/>
  <c r="HS21" i="1"/>
  <c r="HN21" i="1"/>
  <c r="HM21" i="1"/>
  <c r="HO20" i="1"/>
  <c r="HR20" i="1"/>
  <c r="HQ20" i="1"/>
  <c r="HS20" i="1"/>
  <c r="HN20" i="1"/>
  <c r="HM20" i="1"/>
  <c r="HO19" i="1"/>
  <c r="HR19" i="1"/>
  <c r="HQ19" i="1"/>
  <c r="HS19" i="1"/>
  <c r="HN19" i="1"/>
  <c r="HM19" i="1"/>
  <c r="HO18" i="1"/>
  <c r="HR18" i="1"/>
  <c r="HQ18" i="1"/>
  <c r="HS18" i="1"/>
  <c r="HN18" i="1"/>
  <c r="HM18" i="1"/>
  <c r="HO17" i="1"/>
  <c r="HR17" i="1"/>
  <c r="HQ17" i="1"/>
  <c r="HS17" i="1"/>
  <c r="HN17" i="1"/>
  <c r="HM17" i="1"/>
  <c r="HO16" i="1"/>
  <c r="HR16" i="1"/>
  <c r="HQ16" i="1"/>
  <c r="HS16" i="1"/>
  <c r="HN16" i="1"/>
  <c r="HM16" i="1"/>
  <c r="HO15" i="1"/>
  <c r="HR15" i="1"/>
  <c r="HQ15" i="1"/>
  <c r="HS15" i="1"/>
  <c r="HN15" i="1"/>
  <c r="HM15" i="1"/>
  <c r="HO94" i="1"/>
  <c r="HR94" i="1"/>
  <c r="HQ94" i="1"/>
  <c r="HN94" i="1"/>
  <c r="HM94" i="1"/>
  <c r="HO14" i="1"/>
  <c r="HQ14" i="1"/>
  <c r="HR14" i="1"/>
  <c r="HS14" i="1"/>
  <c r="HN14" i="1"/>
  <c r="HM14" i="1"/>
  <c r="HO93" i="1"/>
  <c r="HR93" i="1"/>
  <c r="HQ93" i="1"/>
  <c r="HN93" i="1"/>
  <c r="HM93" i="1"/>
  <c r="HO13" i="1"/>
  <c r="HR13" i="1"/>
  <c r="HQ13" i="1"/>
  <c r="HN13" i="1"/>
  <c r="HM13" i="1"/>
  <c r="HO92" i="1"/>
  <c r="HR92" i="1"/>
  <c r="HQ92" i="1"/>
  <c r="HN92" i="1"/>
  <c r="HM92" i="1"/>
  <c r="HO12" i="1"/>
  <c r="HR12" i="1"/>
  <c r="HQ12" i="1"/>
  <c r="HN12" i="1"/>
  <c r="HM12" i="1"/>
  <c r="HO91" i="1"/>
  <c r="HR91" i="1"/>
  <c r="HQ91" i="1"/>
  <c r="HN91" i="1"/>
  <c r="HM91" i="1"/>
  <c r="HO11" i="1"/>
  <c r="HR11" i="1"/>
  <c r="HQ11" i="1"/>
  <c r="HN11" i="1"/>
  <c r="HM11" i="1"/>
  <c r="HO90" i="1"/>
  <c r="HR90" i="1"/>
  <c r="HQ90" i="1"/>
  <c r="HN90" i="1"/>
  <c r="HM90" i="1"/>
  <c r="HO10" i="1"/>
  <c r="HR10" i="1"/>
  <c r="HQ10" i="1"/>
  <c r="HN10" i="1"/>
  <c r="HM10" i="1"/>
  <c r="HO89" i="1"/>
  <c r="HR89" i="1"/>
  <c r="HQ89" i="1"/>
  <c r="HN89" i="1"/>
  <c r="HM89" i="1"/>
  <c r="HO9" i="1"/>
  <c r="HR9" i="1"/>
  <c r="HQ9" i="1"/>
  <c r="HN9" i="1"/>
  <c r="HM9" i="1"/>
  <c r="HO88" i="1"/>
  <c r="HR88" i="1"/>
  <c r="HQ88" i="1"/>
  <c r="HN88" i="1"/>
  <c r="HM88" i="1"/>
  <c r="HO8" i="1"/>
  <c r="HR8" i="1"/>
  <c r="HQ8" i="1"/>
  <c r="HN8" i="1"/>
  <c r="HM8" i="1"/>
  <c r="HO87" i="1"/>
  <c r="HR87" i="1"/>
  <c r="HQ87" i="1"/>
  <c r="HN87" i="1"/>
  <c r="HM87" i="1"/>
  <c r="HO7" i="1"/>
  <c r="HR7" i="1"/>
  <c r="HQ7" i="1"/>
  <c r="HN7" i="1"/>
  <c r="HM7" i="1"/>
  <c r="HO86" i="1"/>
  <c r="HQ86" i="1"/>
  <c r="HR86" i="1"/>
  <c r="HN86" i="1"/>
  <c r="HM86" i="1"/>
  <c r="HO6" i="1"/>
  <c r="HR6" i="1"/>
  <c r="HQ6" i="1"/>
  <c r="HN6" i="1"/>
  <c r="HM6" i="1"/>
  <c r="HO85" i="1"/>
  <c r="HR85" i="1"/>
  <c r="HQ85" i="1"/>
  <c r="HN85" i="1"/>
  <c r="HM85" i="1"/>
  <c r="HO5" i="1"/>
  <c r="HR5" i="1"/>
  <c r="HQ5" i="1"/>
  <c r="HN5" i="1"/>
  <c r="HM5" i="1"/>
  <c r="HO4" i="1"/>
  <c r="HR4" i="1"/>
  <c r="HQ4" i="1"/>
  <c r="HN4" i="1"/>
  <c r="HM4" i="1"/>
  <c r="GJ5" i="1"/>
  <c r="GJ6" i="1"/>
  <c r="GJ7" i="1"/>
  <c r="GJ8" i="1"/>
  <c r="GJ9" i="1"/>
  <c r="GJ10" i="1"/>
  <c r="GJ11" i="1"/>
  <c r="GJ12" i="1"/>
  <c r="GJ13" i="1"/>
  <c r="GJ14" i="1"/>
  <c r="GJ15" i="1"/>
  <c r="GJ16" i="1"/>
  <c r="GJ17" i="1"/>
  <c r="GJ18" i="1"/>
  <c r="GJ19" i="1"/>
  <c r="GJ20" i="1"/>
  <c r="GJ21" i="1"/>
  <c r="GS5" i="1"/>
  <c r="GS6" i="1"/>
  <c r="GS7" i="1"/>
  <c r="GS8" i="1"/>
  <c r="GS9" i="1"/>
  <c r="GS10" i="1"/>
  <c r="GV5" i="1"/>
  <c r="GS11" i="1"/>
  <c r="GS12" i="1"/>
  <c r="GS13" i="1"/>
  <c r="GS14" i="1"/>
  <c r="GS15" i="1"/>
  <c r="GS16" i="1"/>
  <c r="GS17" i="1"/>
  <c r="GS18" i="1"/>
  <c r="GV7" i="1"/>
  <c r="GS19" i="1"/>
  <c r="GS20" i="1"/>
  <c r="GV6" i="1"/>
  <c r="GM10" i="1"/>
  <c r="GV10" i="1"/>
  <c r="GM11" i="1"/>
  <c r="GV11" i="1"/>
  <c r="GM12" i="1"/>
  <c r="GV12" i="1"/>
  <c r="GV15" i="1"/>
  <c r="GV16" i="1"/>
  <c r="GV17" i="1"/>
  <c r="GH22" i="1"/>
  <c r="GI22" i="1"/>
  <c r="GQ22" i="1"/>
  <c r="GR22" i="1"/>
  <c r="GS22" i="1"/>
  <c r="GH23" i="1"/>
  <c r="GI23" i="1"/>
  <c r="GQ23" i="1"/>
  <c r="GR23" i="1"/>
  <c r="GS23" i="1"/>
  <c r="GH24" i="1"/>
  <c r="GI24" i="1"/>
  <c r="GQ24" i="1"/>
  <c r="GR24" i="1"/>
  <c r="GS24" i="1"/>
  <c r="BH210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BH209" i="1"/>
  <c r="BC209" i="1"/>
  <c r="BB209" i="1"/>
  <c r="BA209" i="1"/>
  <c r="AZ209" i="1"/>
  <c r="AY209" i="1"/>
  <c r="AX209" i="1"/>
  <c r="AW209" i="1"/>
  <c r="AV209" i="1"/>
  <c r="AU209" i="1"/>
  <c r="AT209" i="1"/>
  <c r="AS209" i="1"/>
  <c r="AR209" i="1"/>
  <c r="BJ208" i="1"/>
  <c r="BI208" i="1"/>
  <c r="BJ204" i="1"/>
  <c r="BI204" i="1"/>
  <c r="BJ203" i="1"/>
  <c r="BI203" i="1"/>
  <c r="BJ202" i="1"/>
  <c r="BI202" i="1"/>
  <c r="BJ201" i="1"/>
  <c r="BI201" i="1"/>
  <c r="BJ200" i="1"/>
  <c r="BI200" i="1"/>
  <c r="BJ199" i="1"/>
  <c r="BI199" i="1"/>
  <c r="BJ198" i="1"/>
  <c r="BI198" i="1"/>
  <c r="BJ197" i="1"/>
  <c r="BI197" i="1"/>
  <c r="BJ196" i="1"/>
  <c r="BI196" i="1"/>
  <c r="BJ195" i="1"/>
  <c r="BI195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H184" i="1"/>
  <c r="BC184" i="1"/>
  <c r="BB184" i="1"/>
  <c r="BA184" i="1"/>
  <c r="AZ184" i="1"/>
  <c r="AY184" i="1"/>
  <c r="AX184" i="1"/>
  <c r="AW184" i="1"/>
  <c r="AV184" i="1"/>
  <c r="AU184" i="1"/>
  <c r="AT184" i="1"/>
  <c r="AS184" i="1"/>
  <c r="AR184" i="1"/>
  <c r="BH183" i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BJ182" i="1"/>
  <c r="BI182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F155" i="1"/>
  <c r="BH156" i="1"/>
  <c r="BC155" i="1"/>
  <c r="BC156" i="1"/>
  <c r="BC157" i="1"/>
  <c r="BB155" i="1"/>
  <c r="BB156" i="1"/>
  <c r="BB158" i="1"/>
  <c r="BA155" i="1"/>
  <c r="BA157" i="1"/>
  <c r="BA156" i="1"/>
  <c r="AZ155" i="1"/>
  <c r="AZ156" i="1"/>
  <c r="AZ158" i="1"/>
  <c r="AY155" i="1"/>
  <c r="AY157" i="1"/>
  <c r="AY156" i="1"/>
  <c r="AX155" i="1"/>
  <c r="AX156" i="1"/>
  <c r="AX158" i="1"/>
  <c r="AW155" i="1"/>
  <c r="AW157" i="1"/>
  <c r="AW156" i="1"/>
  <c r="AV155" i="1"/>
  <c r="AV156" i="1"/>
  <c r="AV158" i="1"/>
  <c r="AU155" i="1"/>
  <c r="AU156" i="1"/>
  <c r="AU157" i="1"/>
  <c r="AT155" i="1"/>
  <c r="AT156" i="1"/>
  <c r="AT158" i="1"/>
  <c r="AS155" i="1"/>
  <c r="AS157" i="1"/>
  <c r="AS156" i="1"/>
  <c r="AR155" i="1"/>
  <c r="AR156" i="1"/>
  <c r="AR158" i="1"/>
  <c r="BH157" i="1"/>
  <c r="AZ157" i="1"/>
  <c r="AV157" i="1"/>
  <c r="BI156" i="1"/>
  <c r="BE154" i="1"/>
  <c r="BC154" i="1"/>
  <c r="BB154" i="1"/>
  <c r="BA154" i="1"/>
  <c r="AZ154" i="1"/>
  <c r="AY154" i="1"/>
  <c r="AX154" i="1"/>
  <c r="AW154" i="1"/>
  <c r="AV154" i="1"/>
  <c r="AU154" i="1"/>
  <c r="AT154" i="1"/>
  <c r="AS154" i="1"/>
  <c r="AR154" i="1"/>
  <c r="BD153" i="1"/>
  <c r="BC153" i="1"/>
  <c r="BB153" i="1"/>
  <c r="BA153" i="1"/>
  <c r="AZ153" i="1"/>
  <c r="AY153" i="1"/>
  <c r="AX153" i="1"/>
  <c r="AW153" i="1"/>
  <c r="AV153" i="1"/>
  <c r="AU153" i="1"/>
  <c r="AT153" i="1"/>
  <c r="AS153" i="1"/>
  <c r="AR153" i="1"/>
  <c r="BF152" i="1"/>
  <c r="BI152" i="1"/>
  <c r="BH152" i="1"/>
  <c r="BE152" i="1"/>
  <c r="BD152" i="1"/>
  <c r="BF151" i="1"/>
  <c r="BH151" i="1"/>
  <c r="BJ151" i="1"/>
  <c r="BE151" i="1"/>
  <c r="BD151" i="1"/>
  <c r="BF150" i="1"/>
  <c r="BH150" i="1"/>
  <c r="BJ150" i="1"/>
  <c r="BI150" i="1"/>
  <c r="BE150" i="1"/>
  <c r="BD150" i="1"/>
  <c r="BF149" i="1"/>
  <c r="BH149" i="1"/>
  <c r="BJ149" i="1"/>
  <c r="BE149" i="1"/>
  <c r="BD149" i="1"/>
  <c r="BF148" i="1"/>
  <c r="BI148" i="1"/>
  <c r="BH148" i="1"/>
  <c r="BE148" i="1"/>
  <c r="BD148" i="1"/>
  <c r="BF147" i="1"/>
  <c r="BH147" i="1"/>
  <c r="BJ147" i="1"/>
  <c r="BE147" i="1"/>
  <c r="BD147" i="1"/>
  <c r="BF146" i="1"/>
  <c r="BH146" i="1"/>
  <c r="BJ146" i="1"/>
  <c r="BI146" i="1"/>
  <c r="BE146" i="1"/>
  <c r="BD146" i="1"/>
  <c r="BF145" i="1"/>
  <c r="BH145" i="1"/>
  <c r="BJ145" i="1"/>
  <c r="BE145" i="1"/>
  <c r="BD145" i="1"/>
  <c r="BF144" i="1"/>
  <c r="BI144" i="1"/>
  <c r="BH144" i="1"/>
  <c r="BE144" i="1"/>
  <c r="BD144" i="1"/>
  <c r="BF143" i="1"/>
  <c r="BH143" i="1"/>
  <c r="BJ143" i="1"/>
  <c r="BE143" i="1"/>
  <c r="BD143" i="1"/>
  <c r="BF142" i="1"/>
  <c r="BH142" i="1"/>
  <c r="BJ142" i="1"/>
  <c r="BI142" i="1"/>
  <c r="BE142" i="1"/>
  <c r="BD142" i="1"/>
  <c r="BF141" i="1"/>
  <c r="BH141" i="1"/>
  <c r="BJ141" i="1"/>
  <c r="BE141" i="1"/>
  <c r="BD141" i="1"/>
  <c r="BF140" i="1"/>
  <c r="BI140" i="1"/>
  <c r="BH140" i="1"/>
  <c r="BE140" i="1"/>
  <c r="BD140" i="1"/>
  <c r="BF139" i="1"/>
  <c r="BH139" i="1"/>
  <c r="BJ139" i="1"/>
  <c r="BE139" i="1"/>
  <c r="BD139" i="1"/>
  <c r="BF138" i="1"/>
  <c r="BH138" i="1"/>
  <c r="BJ138" i="1"/>
  <c r="BI138" i="1"/>
  <c r="BE138" i="1"/>
  <c r="BD138" i="1"/>
  <c r="BF137" i="1"/>
  <c r="BH137" i="1"/>
  <c r="BJ137" i="1"/>
  <c r="BE137" i="1"/>
  <c r="BD137" i="1"/>
  <c r="BF136" i="1"/>
  <c r="BI136" i="1"/>
  <c r="BH136" i="1"/>
  <c r="BE136" i="1"/>
  <c r="BD136" i="1"/>
  <c r="BF135" i="1"/>
  <c r="BH135" i="1"/>
  <c r="BJ135" i="1"/>
  <c r="BE135" i="1"/>
  <c r="BD135" i="1"/>
  <c r="BF129" i="1"/>
  <c r="BH130" i="1"/>
  <c r="BC129" i="1"/>
  <c r="BC131" i="1"/>
  <c r="BC130" i="1"/>
  <c r="BB129" i="1"/>
  <c r="BB130" i="1"/>
  <c r="BB132" i="1"/>
  <c r="BA129" i="1"/>
  <c r="BA131" i="1"/>
  <c r="BA130" i="1"/>
  <c r="BA132" i="1"/>
  <c r="AZ129" i="1"/>
  <c r="AZ130" i="1"/>
  <c r="AZ132" i="1"/>
  <c r="AY129" i="1"/>
  <c r="AY131" i="1"/>
  <c r="AY130" i="1"/>
  <c r="AX129" i="1"/>
  <c r="AX130" i="1"/>
  <c r="AX132" i="1"/>
  <c r="AW129" i="1"/>
  <c r="AW131" i="1"/>
  <c r="AW130" i="1"/>
  <c r="AV129" i="1"/>
  <c r="AV130" i="1"/>
  <c r="AV132" i="1"/>
  <c r="AU129" i="1"/>
  <c r="AU131" i="1"/>
  <c r="AU130" i="1"/>
  <c r="AT129" i="1"/>
  <c r="AT130" i="1"/>
  <c r="AT132" i="1"/>
  <c r="AS129" i="1"/>
  <c r="AS130" i="1"/>
  <c r="AS131" i="1"/>
  <c r="AR129" i="1"/>
  <c r="AR130" i="1"/>
  <c r="AR132" i="1"/>
  <c r="BH131" i="1"/>
  <c r="AV131" i="1"/>
  <c r="BI130" i="1"/>
  <c r="BE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BD127" i="1"/>
  <c r="BC127" i="1"/>
  <c r="BB127" i="1"/>
  <c r="BA127" i="1"/>
  <c r="AZ127" i="1"/>
  <c r="AY127" i="1"/>
  <c r="AX127" i="1"/>
  <c r="AW127" i="1"/>
  <c r="AV127" i="1"/>
  <c r="AU127" i="1"/>
  <c r="AT127" i="1"/>
  <c r="AS127" i="1"/>
  <c r="AR127" i="1"/>
  <c r="BF126" i="1"/>
  <c r="BH126" i="1"/>
  <c r="BJ126" i="1"/>
  <c r="BI126" i="1"/>
  <c r="BE126" i="1"/>
  <c r="BD126" i="1"/>
  <c r="BF125" i="1"/>
  <c r="BH125" i="1"/>
  <c r="BJ125" i="1"/>
  <c r="BE125" i="1"/>
  <c r="BD125" i="1"/>
  <c r="BF124" i="1"/>
  <c r="BI124" i="1"/>
  <c r="BH124" i="1"/>
  <c r="BE124" i="1"/>
  <c r="BD124" i="1"/>
  <c r="BF123" i="1"/>
  <c r="BH123" i="1"/>
  <c r="BJ123" i="1"/>
  <c r="BE123" i="1"/>
  <c r="BD123" i="1"/>
  <c r="BF122" i="1"/>
  <c r="BH122" i="1"/>
  <c r="BJ122" i="1"/>
  <c r="BI122" i="1"/>
  <c r="BE122" i="1"/>
  <c r="BD122" i="1"/>
  <c r="BF121" i="1"/>
  <c r="BH121" i="1"/>
  <c r="BJ121" i="1"/>
  <c r="BE121" i="1"/>
  <c r="BD121" i="1"/>
  <c r="BF120" i="1"/>
  <c r="BI120" i="1"/>
  <c r="BH120" i="1"/>
  <c r="BE120" i="1"/>
  <c r="BD120" i="1"/>
  <c r="BF119" i="1"/>
  <c r="BH119" i="1"/>
  <c r="BJ119" i="1"/>
  <c r="BE119" i="1"/>
  <c r="BD119" i="1"/>
  <c r="BF118" i="1"/>
  <c r="BH118" i="1"/>
  <c r="BJ118" i="1"/>
  <c r="BI118" i="1"/>
  <c r="BE118" i="1"/>
  <c r="BD118" i="1"/>
  <c r="BF117" i="1"/>
  <c r="BH117" i="1"/>
  <c r="BJ117" i="1"/>
  <c r="BE117" i="1"/>
  <c r="BD117" i="1"/>
  <c r="BF116" i="1"/>
  <c r="BI116" i="1"/>
  <c r="BH116" i="1"/>
  <c r="BE116" i="1"/>
  <c r="BD116" i="1"/>
  <c r="BF115" i="1"/>
  <c r="BH115" i="1"/>
  <c r="BJ115" i="1"/>
  <c r="BE115" i="1"/>
  <c r="BD115" i="1"/>
  <c r="BF114" i="1"/>
  <c r="BH114" i="1"/>
  <c r="BJ114" i="1"/>
  <c r="BI114" i="1"/>
  <c r="BE114" i="1"/>
  <c r="BD114" i="1"/>
  <c r="BF113" i="1"/>
  <c r="BH113" i="1"/>
  <c r="BJ113" i="1"/>
  <c r="BE113" i="1"/>
  <c r="BD113" i="1"/>
  <c r="BF112" i="1"/>
  <c r="BI112" i="1"/>
  <c r="BH112" i="1"/>
  <c r="BE112" i="1"/>
  <c r="BD112" i="1"/>
  <c r="BF111" i="1"/>
  <c r="BH111" i="1"/>
  <c r="BJ111" i="1"/>
  <c r="BE111" i="1"/>
  <c r="BD111" i="1"/>
  <c r="BF110" i="1"/>
  <c r="BH110" i="1"/>
  <c r="BJ110" i="1"/>
  <c r="BI110" i="1"/>
  <c r="BE110" i="1"/>
  <c r="BD110" i="1"/>
  <c r="BF109" i="1"/>
  <c r="BH109" i="1"/>
  <c r="BJ109" i="1"/>
  <c r="BE109" i="1"/>
  <c r="BD109" i="1"/>
  <c r="BF103" i="1"/>
  <c r="BH104" i="1"/>
  <c r="BC103" i="1"/>
  <c r="BC104" i="1"/>
  <c r="BB103" i="1"/>
  <c r="BB104" i="1"/>
  <c r="BB106" i="1"/>
  <c r="BA103" i="1"/>
  <c r="BA105" i="1"/>
  <c r="BA104" i="1"/>
  <c r="BA106" i="1"/>
  <c r="AZ103" i="1"/>
  <c r="AZ104" i="1"/>
  <c r="AY103" i="1"/>
  <c r="AY104" i="1"/>
  <c r="AX103" i="1"/>
  <c r="AX104" i="1"/>
  <c r="AX106" i="1"/>
  <c r="AW103" i="1"/>
  <c r="AW105" i="1"/>
  <c r="AW104" i="1"/>
  <c r="AV103" i="1"/>
  <c r="AV104" i="1"/>
  <c r="AV106" i="1"/>
  <c r="AU103" i="1"/>
  <c r="AU104" i="1"/>
  <c r="AT103" i="1"/>
  <c r="AT104" i="1"/>
  <c r="AT106" i="1"/>
  <c r="AS103" i="1"/>
  <c r="AS105" i="1"/>
  <c r="AS104" i="1"/>
  <c r="AR103" i="1"/>
  <c r="AR104" i="1"/>
  <c r="BH105" i="1"/>
  <c r="BI104" i="1"/>
  <c r="BE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BF100" i="1"/>
  <c r="BH100" i="1"/>
  <c r="BJ100" i="1"/>
  <c r="BE100" i="1"/>
  <c r="BD100" i="1"/>
  <c r="BF99" i="1"/>
  <c r="BH99" i="1"/>
  <c r="BJ99" i="1"/>
  <c r="BE99" i="1"/>
  <c r="BD99" i="1"/>
  <c r="BF98" i="1"/>
  <c r="BI98" i="1"/>
  <c r="BH98" i="1"/>
  <c r="BE98" i="1"/>
  <c r="BD98" i="1"/>
  <c r="BF97" i="1"/>
  <c r="BH97" i="1"/>
  <c r="BJ97" i="1"/>
  <c r="BE97" i="1"/>
  <c r="BD97" i="1"/>
  <c r="BF96" i="1"/>
  <c r="BI96" i="1"/>
  <c r="BH96" i="1"/>
  <c r="BJ96" i="1"/>
  <c r="BE96" i="1"/>
  <c r="BD96" i="1"/>
  <c r="BF95" i="1"/>
  <c r="BH95" i="1"/>
  <c r="BJ95" i="1"/>
  <c r="BE95" i="1"/>
  <c r="BD95" i="1"/>
  <c r="BF94" i="1"/>
  <c r="BI94" i="1"/>
  <c r="BH94" i="1"/>
  <c r="BJ94" i="1"/>
  <c r="BE94" i="1"/>
  <c r="BD94" i="1"/>
  <c r="BF93" i="1"/>
  <c r="BH93" i="1"/>
  <c r="BJ93" i="1"/>
  <c r="BE93" i="1"/>
  <c r="BD93" i="1"/>
  <c r="BF92" i="1"/>
  <c r="BI92" i="1"/>
  <c r="BH92" i="1"/>
  <c r="BJ92" i="1"/>
  <c r="BE92" i="1"/>
  <c r="BD92" i="1"/>
  <c r="BF91" i="1"/>
  <c r="BH91" i="1"/>
  <c r="BJ91" i="1"/>
  <c r="BE91" i="1"/>
  <c r="BD91" i="1"/>
  <c r="BF90" i="1"/>
  <c r="BH90" i="1"/>
  <c r="BJ90" i="1"/>
  <c r="BI90" i="1"/>
  <c r="BE90" i="1"/>
  <c r="BD90" i="1"/>
  <c r="BF89" i="1"/>
  <c r="BH89" i="1"/>
  <c r="BJ89" i="1"/>
  <c r="BE89" i="1"/>
  <c r="BD89" i="1"/>
  <c r="BF88" i="1"/>
  <c r="BI88" i="1"/>
  <c r="BH88" i="1"/>
  <c r="BE88" i="1"/>
  <c r="BD88" i="1"/>
  <c r="BF87" i="1"/>
  <c r="BH87" i="1"/>
  <c r="BJ87" i="1"/>
  <c r="BE87" i="1"/>
  <c r="BD87" i="1"/>
  <c r="BF86" i="1"/>
  <c r="BH86" i="1"/>
  <c r="BJ86" i="1"/>
  <c r="BI86" i="1"/>
  <c r="BE86" i="1"/>
  <c r="BD86" i="1"/>
  <c r="BF85" i="1"/>
  <c r="BH85" i="1"/>
  <c r="BJ85" i="1"/>
  <c r="BE85" i="1"/>
  <c r="BD85" i="1"/>
  <c r="BF84" i="1"/>
  <c r="BI84" i="1"/>
  <c r="BH84" i="1"/>
  <c r="BE84" i="1"/>
  <c r="BD84" i="1"/>
  <c r="BF83" i="1"/>
  <c r="BH83" i="1"/>
  <c r="BJ83" i="1"/>
  <c r="BE83" i="1"/>
  <c r="BD83" i="1"/>
  <c r="CA24" i="1"/>
  <c r="CC25" i="1"/>
  <c r="CC26" i="1"/>
  <c r="BX24" i="1"/>
  <c r="BX26" i="1"/>
  <c r="BX25" i="1"/>
  <c r="BX27" i="1"/>
  <c r="BW24" i="1"/>
  <c r="BW25" i="1"/>
  <c r="BW27" i="1"/>
  <c r="BV24" i="1"/>
  <c r="BV26" i="1"/>
  <c r="BV25" i="1"/>
  <c r="BU24" i="1"/>
  <c r="BU25" i="1"/>
  <c r="BU27" i="1"/>
  <c r="BT24" i="1"/>
  <c r="BT26" i="1"/>
  <c r="BT25" i="1"/>
  <c r="BT27" i="1"/>
  <c r="BS24" i="1"/>
  <c r="BS25" i="1"/>
  <c r="BS27" i="1"/>
  <c r="BR24" i="1"/>
  <c r="BR26" i="1"/>
  <c r="BR25" i="1"/>
  <c r="BQ24" i="1"/>
  <c r="BQ26" i="1"/>
  <c r="BQ25" i="1"/>
  <c r="BQ27" i="1"/>
  <c r="BP24" i="1"/>
  <c r="BP26" i="1"/>
  <c r="BP25" i="1"/>
  <c r="BP27" i="1"/>
  <c r="BO24" i="1"/>
  <c r="BO25" i="1"/>
  <c r="BO27" i="1"/>
  <c r="BN24" i="1"/>
  <c r="BN26" i="1"/>
  <c r="BN25" i="1"/>
  <c r="BM24" i="1"/>
  <c r="BM25" i="1"/>
  <c r="BM27" i="1"/>
  <c r="BU26" i="1"/>
  <c r="BM26" i="1"/>
  <c r="CB5" i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BZ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CA21" i="1"/>
  <c r="CD21" i="1"/>
  <c r="CC21" i="1"/>
  <c r="BZ21" i="1"/>
  <c r="BY21" i="1"/>
  <c r="CA20" i="1"/>
  <c r="CD20" i="1"/>
  <c r="CC20" i="1"/>
  <c r="BZ20" i="1"/>
  <c r="BY20" i="1"/>
  <c r="CA19" i="1"/>
  <c r="CD19" i="1"/>
  <c r="CC19" i="1"/>
  <c r="BZ19" i="1"/>
  <c r="BY19" i="1"/>
  <c r="CA18" i="1"/>
  <c r="CD18" i="1"/>
  <c r="CC18" i="1"/>
  <c r="BZ18" i="1"/>
  <c r="BY18" i="1"/>
  <c r="CA17" i="1"/>
  <c r="CD17" i="1"/>
  <c r="CC17" i="1"/>
  <c r="BZ17" i="1"/>
  <c r="BY17" i="1"/>
  <c r="CA16" i="1"/>
  <c r="CD16" i="1"/>
  <c r="CC16" i="1"/>
  <c r="BZ16" i="1"/>
  <c r="BY16" i="1"/>
  <c r="CA15" i="1"/>
  <c r="CD15" i="1"/>
  <c r="CC15" i="1"/>
  <c r="BZ15" i="1"/>
  <c r="BY15" i="1"/>
  <c r="CA14" i="1"/>
  <c r="CD14" i="1"/>
  <c r="CC14" i="1"/>
  <c r="BZ14" i="1"/>
  <c r="BY14" i="1"/>
  <c r="CA13" i="1"/>
  <c r="CD13" i="1"/>
  <c r="CC13" i="1"/>
  <c r="BZ13" i="1"/>
  <c r="BY13" i="1"/>
  <c r="CA12" i="1"/>
  <c r="CD12" i="1"/>
  <c r="CC12" i="1"/>
  <c r="BZ12" i="1"/>
  <c r="BY12" i="1"/>
  <c r="CA11" i="1"/>
  <c r="CD11" i="1"/>
  <c r="CC11" i="1"/>
  <c r="BZ11" i="1"/>
  <c r="BY11" i="1"/>
  <c r="CA10" i="1"/>
  <c r="CD10" i="1"/>
  <c r="CC10" i="1"/>
  <c r="BZ10" i="1"/>
  <c r="BY10" i="1"/>
  <c r="CA9" i="1"/>
  <c r="CD9" i="1"/>
  <c r="CC9" i="1"/>
  <c r="BZ9" i="1"/>
  <c r="BY9" i="1"/>
  <c r="CA8" i="1"/>
  <c r="CD8" i="1"/>
  <c r="CC8" i="1"/>
  <c r="BZ8" i="1"/>
  <c r="BY8" i="1"/>
  <c r="CA7" i="1"/>
  <c r="CD7" i="1"/>
  <c r="CC7" i="1"/>
  <c r="BZ7" i="1"/>
  <c r="BY7" i="1"/>
  <c r="CA6" i="1"/>
  <c r="CD6" i="1"/>
  <c r="CC6" i="1"/>
  <c r="BZ6" i="1"/>
  <c r="BY6" i="1"/>
  <c r="CA5" i="1"/>
  <c r="CD5" i="1"/>
  <c r="CC5" i="1"/>
  <c r="BZ5" i="1"/>
  <c r="BY5" i="1"/>
  <c r="EN210" i="1"/>
  <c r="EI210" i="1"/>
  <c r="EH210" i="1"/>
  <c r="EG210" i="1"/>
  <c r="EF210" i="1"/>
  <c r="EE210" i="1"/>
  <c r="ED210" i="1"/>
  <c r="EC210" i="1"/>
  <c r="EB210" i="1"/>
  <c r="EA210" i="1"/>
  <c r="DZ210" i="1"/>
  <c r="DY210" i="1"/>
  <c r="DX210" i="1"/>
  <c r="EN209" i="1"/>
  <c r="EI209" i="1"/>
  <c r="EH209" i="1"/>
  <c r="EG209" i="1"/>
  <c r="EF209" i="1"/>
  <c r="EE209" i="1"/>
  <c r="ED209" i="1"/>
  <c r="EC209" i="1"/>
  <c r="EB209" i="1"/>
  <c r="EA209" i="1"/>
  <c r="DZ209" i="1"/>
  <c r="DY209" i="1"/>
  <c r="DX209" i="1"/>
  <c r="EP208" i="1"/>
  <c r="EO208" i="1"/>
  <c r="EP204" i="1"/>
  <c r="EO204" i="1"/>
  <c r="EP203" i="1"/>
  <c r="EO203" i="1"/>
  <c r="EP202" i="1"/>
  <c r="EO202" i="1"/>
  <c r="EP201" i="1"/>
  <c r="EO201" i="1"/>
  <c r="EP200" i="1"/>
  <c r="EO200" i="1"/>
  <c r="EP199" i="1"/>
  <c r="EO199" i="1"/>
  <c r="EP198" i="1"/>
  <c r="EO198" i="1"/>
  <c r="EP197" i="1"/>
  <c r="EO197" i="1"/>
  <c r="EP196" i="1"/>
  <c r="EO196" i="1"/>
  <c r="EP195" i="1"/>
  <c r="EO195" i="1"/>
  <c r="EP194" i="1"/>
  <c r="EO194" i="1"/>
  <c r="EP193" i="1"/>
  <c r="EO193" i="1"/>
  <c r="EP192" i="1"/>
  <c r="EO192" i="1"/>
  <c r="EP191" i="1"/>
  <c r="EO191" i="1"/>
  <c r="EP190" i="1"/>
  <c r="EO190" i="1"/>
  <c r="EP189" i="1"/>
  <c r="EO189" i="1"/>
  <c r="EP188" i="1"/>
  <c r="EO188" i="1"/>
  <c r="EP187" i="1"/>
  <c r="EO187" i="1"/>
  <c r="EN184" i="1"/>
  <c r="EI184" i="1"/>
  <c r="EH184" i="1"/>
  <c r="EG184" i="1"/>
  <c r="EF184" i="1"/>
  <c r="EE184" i="1"/>
  <c r="ED184" i="1"/>
  <c r="EC184" i="1"/>
  <c r="EB184" i="1"/>
  <c r="EA184" i="1"/>
  <c r="DZ184" i="1"/>
  <c r="DY184" i="1"/>
  <c r="DX184" i="1"/>
  <c r="EN183" i="1"/>
  <c r="EI183" i="1"/>
  <c r="EH183" i="1"/>
  <c r="EG183" i="1"/>
  <c r="EF183" i="1"/>
  <c r="EE183" i="1"/>
  <c r="ED183" i="1"/>
  <c r="EC183" i="1"/>
  <c r="EB183" i="1"/>
  <c r="EA183" i="1"/>
  <c r="DZ183" i="1"/>
  <c r="DY183" i="1"/>
  <c r="DX183" i="1"/>
  <c r="EP182" i="1"/>
  <c r="EO182" i="1"/>
  <c r="EP178" i="1"/>
  <c r="EO178" i="1"/>
  <c r="EP177" i="1"/>
  <c r="EO177" i="1"/>
  <c r="EP176" i="1"/>
  <c r="EO176" i="1"/>
  <c r="EP175" i="1"/>
  <c r="EO175" i="1"/>
  <c r="EP174" i="1"/>
  <c r="EO174" i="1"/>
  <c r="EP173" i="1"/>
  <c r="EO173" i="1"/>
  <c r="EP172" i="1"/>
  <c r="EO172" i="1"/>
  <c r="EP171" i="1"/>
  <c r="EO171" i="1"/>
  <c r="EP170" i="1"/>
  <c r="EO170" i="1"/>
  <c r="EP169" i="1"/>
  <c r="EO169" i="1"/>
  <c r="EP168" i="1"/>
  <c r="EO168" i="1"/>
  <c r="EP167" i="1"/>
  <c r="EO167" i="1"/>
  <c r="EP166" i="1"/>
  <c r="EO166" i="1"/>
  <c r="EP165" i="1"/>
  <c r="EO165" i="1"/>
  <c r="EP164" i="1"/>
  <c r="EO164" i="1"/>
  <c r="EP163" i="1"/>
  <c r="EO163" i="1"/>
  <c r="EP162" i="1"/>
  <c r="EO162" i="1"/>
  <c r="EP161" i="1"/>
  <c r="EO161" i="1"/>
  <c r="EL155" i="1"/>
  <c r="EP156" i="1"/>
  <c r="EN156" i="1"/>
  <c r="EI155" i="1"/>
  <c r="EI156" i="1"/>
  <c r="EI158" i="1"/>
  <c r="EH155" i="1"/>
  <c r="EH157" i="1"/>
  <c r="EH156" i="1"/>
  <c r="EG155" i="1"/>
  <c r="EG156" i="1"/>
  <c r="EG158" i="1"/>
  <c r="EF155" i="1"/>
  <c r="EF157" i="1"/>
  <c r="EF156" i="1"/>
  <c r="EF158" i="1"/>
  <c r="EE155" i="1"/>
  <c r="EE156" i="1"/>
  <c r="EE158" i="1"/>
  <c r="ED155" i="1"/>
  <c r="ED157" i="1"/>
  <c r="ED156" i="1"/>
  <c r="EC155" i="1"/>
  <c r="EC157" i="1"/>
  <c r="EC156" i="1"/>
  <c r="EC158" i="1"/>
  <c r="EB155" i="1"/>
  <c r="EB157" i="1"/>
  <c r="EB156" i="1"/>
  <c r="EB158" i="1"/>
  <c r="EA155" i="1"/>
  <c r="EA156" i="1"/>
  <c r="EA158" i="1"/>
  <c r="DZ155" i="1"/>
  <c r="DZ157" i="1"/>
  <c r="DZ156" i="1"/>
  <c r="DY155" i="1"/>
  <c r="DY156" i="1"/>
  <c r="DY158" i="1"/>
  <c r="DX155" i="1"/>
  <c r="DX157" i="1"/>
  <c r="DX156" i="1"/>
  <c r="EG157" i="1"/>
  <c r="EK154" i="1"/>
  <c r="EI154" i="1"/>
  <c r="EH154" i="1"/>
  <c r="EG154" i="1"/>
  <c r="EF154" i="1"/>
  <c r="EE154" i="1"/>
  <c r="ED154" i="1"/>
  <c r="EC154" i="1"/>
  <c r="EB154" i="1"/>
  <c r="EA154" i="1"/>
  <c r="DZ154" i="1"/>
  <c r="DY154" i="1"/>
  <c r="DX154" i="1"/>
  <c r="EJ153" i="1"/>
  <c r="EI153" i="1"/>
  <c r="EH153" i="1"/>
  <c r="EG153" i="1"/>
  <c r="EF153" i="1"/>
  <c r="EE153" i="1"/>
  <c r="ED153" i="1"/>
  <c r="EC153" i="1"/>
  <c r="EB153" i="1"/>
  <c r="EA153" i="1"/>
  <c r="DZ153" i="1"/>
  <c r="DY153" i="1"/>
  <c r="DX153" i="1"/>
  <c r="EL152" i="1"/>
  <c r="EN152" i="1"/>
  <c r="EK152" i="1"/>
  <c r="EJ152" i="1"/>
  <c r="EL151" i="1"/>
  <c r="EN151" i="1"/>
  <c r="EK151" i="1"/>
  <c r="EJ151" i="1"/>
  <c r="EL150" i="1"/>
  <c r="EN150" i="1"/>
  <c r="EK150" i="1"/>
  <c r="EJ150" i="1"/>
  <c r="EL149" i="1"/>
  <c r="EN149" i="1"/>
  <c r="EK149" i="1"/>
  <c r="EJ149" i="1"/>
  <c r="EL148" i="1"/>
  <c r="EN148" i="1"/>
  <c r="EK148" i="1"/>
  <c r="EJ148" i="1"/>
  <c r="EL147" i="1"/>
  <c r="EN147" i="1"/>
  <c r="EK147" i="1"/>
  <c r="EJ147" i="1"/>
  <c r="EL146" i="1"/>
  <c r="EO146" i="1"/>
  <c r="EN146" i="1"/>
  <c r="EK146" i="1"/>
  <c r="EJ146" i="1"/>
  <c r="EL145" i="1"/>
  <c r="EO145" i="1"/>
  <c r="EN145" i="1"/>
  <c r="EK145" i="1"/>
  <c r="EJ145" i="1"/>
  <c r="EL144" i="1"/>
  <c r="EO144" i="1"/>
  <c r="EN144" i="1"/>
  <c r="EK144" i="1"/>
  <c r="EJ144" i="1"/>
  <c r="EL143" i="1"/>
  <c r="EO143" i="1"/>
  <c r="EN143" i="1"/>
  <c r="EK143" i="1"/>
  <c r="EJ143" i="1"/>
  <c r="EL142" i="1"/>
  <c r="EO142" i="1"/>
  <c r="EN142" i="1"/>
  <c r="EK142" i="1"/>
  <c r="EJ142" i="1"/>
  <c r="EL141" i="1"/>
  <c r="EO141" i="1"/>
  <c r="EN141" i="1"/>
  <c r="EK141" i="1"/>
  <c r="EJ141" i="1"/>
  <c r="EL140" i="1"/>
  <c r="EO140" i="1"/>
  <c r="EN140" i="1"/>
  <c r="EK140" i="1"/>
  <c r="EJ140" i="1"/>
  <c r="EL139" i="1"/>
  <c r="EO139" i="1"/>
  <c r="EN139" i="1"/>
  <c r="EK139" i="1"/>
  <c r="EJ139" i="1"/>
  <c r="EL138" i="1"/>
  <c r="EO138" i="1"/>
  <c r="EN138" i="1"/>
  <c r="EK138" i="1"/>
  <c r="EJ138" i="1"/>
  <c r="EL137" i="1"/>
  <c r="EO137" i="1"/>
  <c r="EN137" i="1"/>
  <c r="EK137" i="1"/>
  <c r="EJ137" i="1"/>
  <c r="EL136" i="1"/>
  <c r="EO136" i="1"/>
  <c r="EN136" i="1"/>
  <c r="EK136" i="1"/>
  <c r="EJ136" i="1"/>
  <c r="EL135" i="1"/>
  <c r="EO135" i="1"/>
  <c r="EN135" i="1"/>
  <c r="EK135" i="1"/>
  <c r="EJ135" i="1"/>
  <c r="EL129" i="1"/>
  <c r="EN130" i="1"/>
  <c r="EN132" i="1"/>
  <c r="EI129" i="1"/>
  <c r="EI130" i="1"/>
  <c r="EI132" i="1"/>
  <c r="EH129" i="1"/>
  <c r="EH131" i="1"/>
  <c r="EH130" i="1"/>
  <c r="EG129" i="1"/>
  <c r="EG130" i="1"/>
  <c r="EG132" i="1"/>
  <c r="EF129" i="1"/>
  <c r="EF131" i="1"/>
  <c r="EF130" i="1"/>
  <c r="EE129" i="1"/>
  <c r="EE130" i="1"/>
  <c r="EE132" i="1"/>
  <c r="ED129" i="1"/>
  <c r="ED131" i="1"/>
  <c r="ED130" i="1"/>
  <c r="ED132" i="1"/>
  <c r="EC129" i="1"/>
  <c r="EC130" i="1"/>
  <c r="EC132" i="1"/>
  <c r="EB129" i="1"/>
  <c r="EB131" i="1"/>
  <c r="EB130" i="1"/>
  <c r="EA129" i="1"/>
  <c r="EA130" i="1"/>
  <c r="EA132" i="1"/>
  <c r="DZ129" i="1"/>
  <c r="DZ131" i="1"/>
  <c r="DZ130" i="1"/>
  <c r="DY129" i="1"/>
  <c r="DY130" i="1"/>
  <c r="DY132" i="1"/>
  <c r="DX129" i="1"/>
  <c r="DX131" i="1"/>
  <c r="DX130" i="1"/>
  <c r="EG131" i="1"/>
  <c r="DY131" i="1"/>
  <c r="EK128" i="1"/>
  <c r="EI128" i="1"/>
  <c r="EH128" i="1"/>
  <c r="EG128" i="1"/>
  <c r="EF128" i="1"/>
  <c r="EE128" i="1"/>
  <c r="ED128" i="1"/>
  <c r="EC128" i="1"/>
  <c r="EB128" i="1"/>
  <c r="EA128" i="1"/>
  <c r="DZ128" i="1"/>
  <c r="DY128" i="1"/>
  <c r="DX128" i="1"/>
  <c r="EJ127" i="1"/>
  <c r="EI127" i="1"/>
  <c r="EH127" i="1"/>
  <c r="EG127" i="1"/>
  <c r="EF127" i="1"/>
  <c r="EE127" i="1"/>
  <c r="ED127" i="1"/>
  <c r="EC127" i="1"/>
  <c r="EB127" i="1"/>
  <c r="EA127" i="1"/>
  <c r="DZ127" i="1"/>
  <c r="DY127" i="1"/>
  <c r="DX127" i="1"/>
  <c r="EL126" i="1"/>
  <c r="EO126" i="1"/>
  <c r="EN126" i="1"/>
  <c r="EP126" i="1"/>
  <c r="EK126" i="1"/>
  <c r="EJ126" i="1"/>
  <c r="EL125" i="1"/>
  <c r="EN125" i="1"/>
  <c r="EO125" i="1"/>
  <c r="EK125" i="1"/>
  <c r="EJ125" i="1"/>
  <c r="EL124" i="1"/>
  <c r="EO124" i="1"/>
  <c r="EN124" i="1"/>
  <c r="EK124" i="1"/>
  <c r="EJ124" i="1"/>
  <c r="EL123" i="1"/>
  <c r="EO123" i="1"/>
  <c r="EN123" i="1"/>
  <c r="EK123" i="1"/>
  <c r="EJ123" i="1"/>
  <c r="EL122" i="1"/>
  <c r="EO122" i="1"/>
  <c r="EN122" i="1"/>
  <c r="EK122" i="1"/>
  <c r="EJ122" i="1"/>
  <c r="EL121" i="1"/>
  <c r="EO121" i="1"/>
  <c r="EN121" i="1"/>
  <c r="EK121" i="1"/>
  <c r="EJ121" i="1"/>
  <c r="EL120" i="1"/>
  <c r="EO120" i="1"/>
  <c r="EN120" i="1"/>
  <c r="EK120" i="1"/>
  <c r="EJ120" i="1"/>
  <c r="EL119" i="1"/>
  <c r="EO119" i="1"/>
  <c r="EN119" i="1"/>
  <c r="EK119" i="1"/>
  <c r="EJ119" i="1"/>
  <c r="EL118" i="1"/>
  <c r="EO118" i="1"/>
  <c r="EN118" i="1"/>
  <c r="EK118" i="1"/>
  <c r="EJ118" i="1"/>
  <c r="EL117" i="1"/>
  <c r="EO117" i="1"/>
  <c r="EN117" i="1"/>
  <c r="EK117" i="1"/>
  <c r="EJ117" i="1"/>
  <c r="EL116" i="1"/>
  <c r="EO116" i="1"/>
  <c r="EN116" i="1"/>
  <c r="EK116" i="1"/>
  <c r="EJ116" i="1"/>
  <c r="EL115" i="1"/>
  <c r="EO115" i="1"/>
  <c r="EN115" i="1"/>
  <c r="EK115" i="1"/>
  <c r="EJ115" i="1"/>
  <c r="EL114" i="1"/>
  <c r="EO114" i="1"/>
  <c r="EN114" i="1"/>
  <c r="EK114" i="1"/>
  <c r="EJ114" i="1"/>
  <c r="EL113" i="1"/>
  <c r="EO113" i="1"/>
  <c r="EN113" i="1"/>
  <c r="EK113" i="1"/>
  <c r="EJ113" i="1"/>
  <c r="EL112" i="1"/>
  <c r="EO112" i="1"/>
  <c r="EN112" i="1"/>
  <c r="EK112" i="1"/>
  <c r="EJ112" i="1"/>
  <c r="EL111" i="1"/>
  <c r="EO111" i="1"/>
  <c r="EN111" i="1"/>
  <c r="EK111" i="1"/>
  <c r="EJ111" i="1"/>
  <c r="EL110" i="1"/>
  <c r="EO110" i="1"/>
  <c r="EN110" i="1"/>
  <c r="EK110" i="1"/>
  <c r="EJ110" i="1"/>
  <c r="EL109" i="1"/>
  <c r="EO109" i="1"/>
  <c r="EN109" i="1"/>
  <c r="EK109" i="1"/>
  <c r="EJ109" i="1"/>
  <c r="EL103" i="1"/>
  <c r="EN104" i="1"/>
  <c r="EN106" i="1"/>
  <c r="EI103" i="1"/>
  <c r="EI104" i="1"/>
  <c r="EI106" i="1"/>
  <c r="EH103" i="1"/>
  <c r="EH105" i="1"/>
  <c r="EH104" i="1"/>
  <c r="EG103" i="1"/>
  <c r="EG105" i="1"/>
  <c r="EG104" i="1"/>
  <c r="EG106" i="1"/>
  <c r="EF103" i="1"/>
  <c r="EF104" i="1"/>
  <c r="EF105" i="1"/>
  <c r="EF106" i="1"/>
  <c r="EE103" i="1"/>
  <c r="EE104" i="1"/>
  <c r="EE106" i="1"/>
  <c r="ED103" i="1"/>
  <c r="ED105" i="1"/>
  <c r="ED104" i="1"/>
  <c r="EC103" i="1"/>
  <c r="EC104" i="1"/>
  <c r="EC106" i="1"/>
  <c r="EB103" i="1"/>
  <c r="EB105" i="1"/>
  <c r="EB104" i="1"/>
  <c r="EA103" i="1"/>
  <c r="EA104" i="1"/>
  <c r="EA106" i="1"/>
  <c r="DZ103" i="1"/>
  <c r="DZ105" i="1"/>
  <c r="DZ104" i="1"/>
  <c r="DY103" i="1"/>
  <c r="DY105" i="1"/>
  <c r="DY104" i="1"/>
  <c r="DY106" i="1"/>
  <c r="DX103" i="1"/>
  <c r="DX105" i="1"/>
  <c r="DX104" i="1"/>
  <c r="DX106" i="1"/>
  <c r="EC105" i="1"/>
  <c r="EK102" i="1"/>
  <c r="EI102" i="1"/>
  <c r="EH102" i="1"/>
  <c r="EG102" i="1"/>
  <c r="EF102" i="1"/>
  <c r="EE102" i="1"/>
  <c r="ED102" i="1"/>
  <c r="EC102" i="1"/>
  <c r="EB102" i="1"/>
  <c r="EA102" i="1"/>
  <c r="DZ102" i="1"/>
  <c r="DY102" i="1"/>
  <c r="DX102" i="1"/>
  <c r="EJ101" i="1"/>
  <c r="EI101" i="1"/>
  <c r="EH101" i="1"/>
  <c r="EG101" i="1"/>
  <c r="EF101" i="1"/>
  <c r="EE101" i="1"/>
  <c r="ED101" i="1"/>
  <c r="EC101" i="1"/>
  <c r="EB101" i="1"/>
  <c r="EA101" i="1"/>
  <c r="DZ101" i="1"/>
  <c r="DY101" i="1"/>
  <c r="DX101" i="1"/>
  <c r="EL100" i="1"/>
  <c r="EO100" i="1"/>
  <c r="EN100" i="1"/>
  <c r="EK100" i="1"/>
  <c r="EJ100" i="1"/>
  <c r="EL99" i="1"/>
  <c r="EO99" i="1"/>
  <c r="EN99" i="1"/>
  <c r="EK99" i="1"/>
  <c r="EJ99" i="1"/>
  <c r="EL98" i="1"/>
  <c r="EO98" i="1"/>
  <c r="EN98" i="1"/>
  <c r="EK98" i="1"/>
  <c r="EJ98" i="1"/>
  <c r="EL97" i="1"/>
  <c r="EO97" i="1"/>
  <c r="EN97" i="1"/>
  <c r="EK97" i="1"/>
  <c r="EJ97" i="1"/>
  <c r="EL96" i="1"/>
  <c r="EO96" i="1"/>
  <c r="EN96" i="1"/>
  <c r="EK96" i="1"/>
  <c r="EJ96" i="1"/>
  <c r="EL95" i="1"/>
  <c r="EO95" i="1"/>
  <c r="EN95" i="1"/>
  <c r="EK95" i="1"/>
  <c r="EJ95" i="1"/>
  <c r="EL94" i="1"/>
  <c r="EO94" i="1"/>
  <c r="EN94" i="1"/>
  <c r="EK94" i="1"/>
  <c r="EJ94" i="1"/>
  <c r="EL93" i="1"/>
  <c r="EO93" i="1"/>
  <c r="EN93" i="1"/>
  <c r="EK93" i="1"/>
  <c r="EJ93" i="1"/>
  <c r="EL92" i="1"/>
  <c r="EO92" i="1"/>
  <c r="EN92" i="1"/>
  <c r="EK92" i="1"/>
  <c r="EJ92" i="1"/>
  <c r="EL91" i="1"/>
  <c r="EO91" i="1"/>
  <c r="EN91" i="1"/>
  <c r="EK91" i="1"/>
  <c r="EJ91" i="1"/>
  <c r="EL90" i="1"/>
  <c r="EO90" i="1"/>
  <c r="EN90" i="1"/>
  <c r="EK90" i="1"/>
  <c r="EJ90" i="1"/>
  <c r="EL89" i="1"/>
  <c r="EO89" i="1"/>
  <c r="EN89" i="1"/>
  <c r="EP89" i="1"/>
  <c r="EK89" i="1"/>
  <c r="EJ89" i="1"/>
  <c r="EL88" i="1"/>
  <c r="EO88" i="1"/>
  <c r="EN88" i="1"/>
  <c r="EP88" i="1"/>
  <c r="EK88" i="1"/>
  <c r="EJ88" i="1"/>
  <c r="EL87" i="1"/>
  <c r="EO87" i="1"/>
  <c r="EN87" i="1"/>
  <c r="EP87" i="1"/>
  <c r="EK87" i="1"/>
  <c r="EJ87" i="1"/>
  <c r="EL86" i="1"/>
  <c r="EO86" i="1"/>
  <c r="EN86" i="1"/>
  <c r="EP86" i="1"/>
  <c r="EK86" i="1"/>
  <c r="EJ86" i="1"/>
  <c r="EL85" i="1"/>
  <c r="EO85" i="1"/>
  <c r="EN85" i="1"/>
  <c r="EP85" i="1"/>
  <c r="EK85" i="1"/>
  <c r="EJ85" i="1"/>
  <c r="EL84" i="1"/>
  <c r="EO84" i="1"/>
  <c r="EN84" i="1"/>
  <c r="EP84" i="1"/>
  <c r="EK84" i="1"/>
  <c r="EJ84" i="1"/>
  <c r="EL83" i="1"/>
  <c r="EO83" i="1"/>
  <c r="EN83" i="1"/>
  <c r="EP83" i="1"/>
  <c r="EK83" i="1"/>
  <c r="EJ83" i="1"/>
  <c r="FG24" i="1"/>
  <c r="FI25" i="1"/>
  <c r="FI27" i="1"/>
  <c r="FD24" i="1"/>
  <c r="FD25" i="1"/>
  <c r="FD26" i="1"/>
  <c r="FD27" i="1"/>
  <c r="FC24" i="1"/>
  <c r="FC25" i="1"/>
  <c r="FC27" i="1"/>
  <c r="FB24" i="1"/>
  <c r="FB26" i="1"/>
  <c r="FB25" i="1"/>
  <c r="FA24" i="1"/>
  <c r="FA25" i="1"/>
  <c r="FA27" i="1"/>
  <c r="EZ24" i="1"/>
  <c r="EZ26" i="1"/>
  <c r="EZ25" i="1"/>
  <c r="EZ27" i="1"/>
  <c r="EY24" i="1"/>
  <c r="EY25" i="1"/>
  <c r="EY27" i="1"/>
  <c r="EX24" i="1"/>
  <c r="EX26" i="1"/>
  <c r="EX25" i="1"/>
  <c r="EW24" i="1"/>
  <c r="EW25" i="1"/>
  <c r="EW27" i="1"/>
  <c r="EV24" i="1"/>
  <c r="EV26" i="1"/>
  <c r="EV25" i="1"/>
  <c r="EV27" i="1"/>
  <c r="EU24" i="1"/>
  <c r="EU25" i="1"/>
  <c r="EU27" i="1"/>
  <c r="ET24" i="1"/>
  <c r="ET26" i="1"/>
  <c r="ET25" i="1"/>
  <c r="ES24" i="1"/>
  <c r="ES25" i="1"/>
  <c r="ES27" i="1"/>
  <c r="FI26" i="1"/>
  <c r="FC26" i="1"/>
  <c r="FA26" i="1"/>
  <c r="EY26" i="1"/>
  <c r="EW26" i="1"/>
  <c r="EU26" i="1"/>
  <c r="ES26" i="1"/>
  <c r="FJ25" i="1"/>
  <c r="FH12" i="1"/>
  <c r="FH13" i="1"/>
  <c r="FH14" i="1"/>
  <c r="FH15" i="1"/>
  <c r="FH16" i="1"/>
  <c r="FH17" i="1"/>
  <c r="FH18" i="1"/>
  <c r="FH19" i="1"/>
  <c r="FH20" i="1"/>
  <c r="FH24" i="1"/>
  <c r="FF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FG21" i="1"/>
  <c r="FI21" i="1"/>
  <c r="FK21" i="1"/>
  <c r="FJ21" i="1"/>
  <c r="FF21" i="1"/>
  <c r="FE21" i="1"/>
  <c r="FG20" i="1"/>
  <c r="FI20" i="1"/>
  <c r="FK20" i="1"/>
  <c r="FJ20" i="1"/>
  <c r="FF20" i="1"/>
  <c r="FE20" i="1"/>
  <c r="FG19" i="1"/>
  <c r="FI19" i="1"/>
  <c r="FK19" i="1"/>
  <c r="FJ19" i="1"/>
  <c r="FF19" i="1"/>
  <c r="FE19" i="1"/>
  <c r="FG18" i="1"/>
  <c r="FI18" i="1"/>
  <c r="FK18" i="1"/>
  <c r="FJ18" i="1"/>
  <c r="FF18" i="1"/>
  <c r="FE18" i="1"/>
  <c r="FG17" i="1"/>
  <c r="FI17" i="1"/>
  <c r="FK17" i="1"/>
  <c r="FJ17" i="1"/>
  <c r="FF17" i="1"/>
  <c r="FE17" i="1"/>
  <c r="FG16" i="1"/>
  <c r="FI16" i="1"/>
  <c r="FK16" i="1"/>
  <c r="FJ16" i="1"/>
  <c r="FF16" i="1"/>
  <c r="FE16" i="1"/>
  <c r="FG15" i="1"/>
  <c r="FI15" i="1"/>
  <c r="FK15" i="1"/>
  <c r="FJ15" i="1"/>
  <c r="FF15" i="1"/>
  <c r="FE15" i="1"/>
  <c r="FG14" i="1"/>
  <c r="FI14" i="1"/>
  <c r="FK14" i="1"/>
  <c r="FJ14" i="1"/>
  <c r="FF14" i="1"/>
  <c r="FE14" i="1"/>
  <c r="FG13" i="1"/>
  <c r="FI13" i="1"/>
  <c r="FK13" i="1"/>
  <c r="FJ13" i="1"/>
  <c r="FF13" i="1"/>
  <c r="FE13" i="1"/>
  <c r="FG12" i="1"/>
  <c r="FI12" i="1"/>
  <c r="FK12" i="1"/>
  <c r="FJ12" i="1"/>
  <c r="FF12" i="1"/>
  <c r="FE12" i="1"/>
  <c r="CX210" i="1"/>
  <c r="CS210" i="1"/>
  <c r="CR210" i="1"/>
  <c r="CQ210" i="1"/>
  <c r="CP210" i="1"/>
  <c r="CO210" i="1"/>
  <c r="CN210" i="1"/>
  <c r="CM210" i="1"/>
  <c r="CL210" i="1"/>
  <c r="CK210" i="1"/>
  <c r="CJ210" i="1"/>
  <c r="CI210" i="1"/>
  <c r="CH210" i="1"/>
  <c r="CX209" i="1"/>
  <c r="CS209" i="1"/>
  <c r="CR209" i="1"/>
  <c r="CQ209" i="1"/>
  <c r="CP209" i="1"/>
  <c r="CO209" i="1"/>
  <c r="CN209" i="1"/>
  <c r="CM209" i="1"/>
  <c r="CL209" i="1"/>
  <c r="CK209" i="1"/>
  <c r="CJ209" i="1"/>
  <c r="CI209" i="1"/>
  <c r="CH209" i="1"/>
  <c r="CZ208" i="1"/>
  <c r="CY208" i="1"/>
  <c r="CZ204" i="1"/>
  <c r="CY204" i="1"/>
  <c r="CZ203" i="1"/>
  <c r="CY203" i="1"/>
  <c r="CZ202" i="1"/>
  <c r="CY202" i="1"/>
  <c r="CZ201" i="1"/>
  <c r="CY201" i="1"/>
  <c r="CZ200" i="1"/>
  <c r="CY200" i="1"/>
  <c r="CZ199" i="1"/>
  <c r="CY199" i="1"/>
  <c r="CZ198" i="1"/>
  <c r="CY198" i="1"/>
  <c r="CZ197" i="1"/>
  <c r="CY197" i="1"/>
  <c r="CZ196" i="1"/>
  <c r="CY196" i="1"/>
  <c r="CZ195" i="1"/>
  <c r="CY195" i="1"/>
  <c r="CZ194" i="1"/>
  <c r="CY194" i="1"/>
  <c r="CZ193" i="1"/>
  <c r="CY193" i="1"/>
  <c r="CZ192" i="1"/>
  <c r="CY192" i="1"/>
  <c r="CZ191" i="1"/>
  <c r="CY191" i="1"/>
  <c r="CZ190" i="1"/>
  <c r="CY190" i="1"/>
  <c r="CZ189" i="1"/>
  <c r="CY189" i="1"/>
  <c r="CZ188" i="1"/>
  <c r="CY188" i="1"/>
  <c r="CZ187" i="1"/>
  <c r="CY187" i="1"/>
  <c r="CX184" i="1"/>
  <c r="CS184" i="1"/>
  <c r="CR184" i="1"/>
  <c r="CQ184" i="1"/>
  <c r="CP184" i="1"/>
  <c r="CO184" i="1"/>
  <c r="CN184" i="1"/>
  <c r="CM184" i="1"/>
  <c r="CL184" i="1"/>
  <c r="CK184" i="1"/>
  <c r="CJ184" i="1"/>
  <c r="CI184" i="1"/>
  <c r="CH184" i="1"/>
  <c r="CX183" i="1"/>
  <c r="CS183" i="1"/>
  <c r="CR183" i="1"/>
  <c r="CQ183" i="1"/>
  <c r="CP183" i="1"/>
  <c r="CO183" i="1"/>
  <c r="CN183" i="1"/>
  <c r="CM183" i="1"/>
  <c r="CL183" i="1"/>
  <c r="CK183" i="1"/>
  <c r="CJ183" i="1"/>
  <c r="CI183" i="1"/>
  <c r="CH183" i="1"/>
  <c r="CZ182" i="1"/>
  <c r="CY182" i="1"/>
  <c r="CZ178" i="1"/>
  <c r="CY178" i="1"/>
  <c r="CZ177" i="1"/>
  <c r="CY177" i="1"/>
  <c r="CZ176" i="1"/>
  <c r="CY176" i="1"/>
  <c r="CZ175" i="1"/>
  <c r="CY175" i="1"/>
  <c r="CZ174" i="1"/>
  <c r="CY174" i="1"/>
  <c r="CZ173" i="1"/>
  <c r="CY173" i="1"/>
  <c r="CZ172" i="1"/>
  <c r="CY172" i="1"/>
  <c r="CZ171" i="1"/>
  <c r="CY171" i="1"/>
  <c r="CZ170" i="1"/>
  <c r="CY170" i="1"/>
  <c r="CZ169" i="1"/>
  <c r="CY169" i="1"/>
  <c r="CZ168" i="1"/>
  <c r="CY168" i="1"/>
  <c r="CZ167" i="1"/>
  <c r="CY167" i="1"/>
  <c r="CZ166" i="1"/>
  <c r="CY166" i="1"/>
  <c r="CZ165" i="1"/>
  <c r="CY165" i="1"/>
  <c r="CZ164" i="1"/>
  <c r="CY164" i="1"/>
  <c r="CZ163" i="1"/>
  <c r="CY163" i="1"/>
  <c r="CZ162" i="1"/>
  <c r="CY162" i="1"/>
  <c r="CZ161" i="1"/>
  <c r="CY161" i="1"/>
  <c r="CV155" i="1"/>
  <c r="CX156" i="1"/>
  <c r="CX158" i="1"/>
  <c r="CS155" i="1"/>
  <c r="CS157" i="1"/>
  <c r="CS156" i="1"/>
  <c r="CR155" i="1"/>
  <c r="CR156" i="1"/>
  <c r="CR158" i="1"/>
  <c r="CQ155" i="1"/>
  <c r="CQ157" i="1"/>
  <c r="CQ156" i="1"/>
  <c r="CP155" i="1"/>
  <c r="CP156" i="1"/>
  <c r="CP158" i="1"/>
  <c r="CO155" i="1"/>
  <c r="CO157" i="1"/>
  <c r="CO156" i="1"/>
  <c r="CN155" i="1"/>
  <c r="CN156" i="1"/>
  <c r="CN158" i="1"/>
  <c r="CM155" i="1"/>
  <c r="CM156" i="1"/>
  <c r="CM157" i="1"/>
  <c r="CL155" i="1"/>
  <c r="CL156" i="1"/>
  <c r="CL158" i="1"/>
  <c r="CK155" i="1"/>
  <c r="CK157" i="1"/>
  <c r="CK156" i="1"/>
  <c r="CJ155" i="1"/>
  <c r="CJ156" i="1"/>
  <c r="CJ158" i="1"/>
  <c r="CI155" i="1"/>
  <c r="CI157" i="1"/>
  <c r="CI156" i="1"/>
  <c r="CH155" i="1"/>
  <c r="CH157" i="1"/>
  <c r="CH156" i="1"/>
  <c r="CH158" i="1"/>
  <c r="CX157" i="1"/>
  <c r="CR157" i="1"/>
  <c r="CP157" i="1"/>
  <c r="CN157" i="1"/>
  <c r="CL157" i="1"/>
  <c r="CJ157" i="1"/>
  <c r="CY156" i="1"/>
  <c r="CU154" i="1"/>
  <c r="CS154" i="1"/>
  <c r="CR154" i="1"/>
  <c r="CQ154" i="1"/>
  <c r="CP154" i="1"/>
  <c r="CO154" i="1"/>
  <c r="CN154" i="1"/>
  <c r="CM154" i="1"/>
  <c r="CL154" i="1"/>
  <c r="CK154" i="1"/>
  <c r="CJ154" i="1"/>
  <c r="CI154" i="1"/>
  <c r="CH154" i="1"/>
  <c r="CT153" i="1"/>
  <c r="CS153" i="1"/>
  <c r="CR153" i="1"/>
  <c r="CQ153" i="1"/>
  <c r="CP153" i="1"/>
  <c r="CO153" i="1"/>
  <c r="CN153" i="1"/>
  <c r="CM153" i="1"/>
  <c r="CL153" i="1"/>
  <c r="CK153" i="1"/>
  <c r="CJ153" i="1"/>
  <c r="CI153" i="1"/>
  <c r="CH153" i="1"/>
  <c r="CV152" i="1"/>
  <c r="CX152" i="1"/>
  <c r="CZ152" i="1"/>
  <c r="CY152" i="1"/>
  <c r="CU152" i="1"/>
  <c r="CT152" i="1"/>
  <c r="CV151" i="1"/>
  <c r="CX151" i="1"/>
  <c r="CZ151" i="1"/>
  <c r="CY151" i="1"/>
  <c r="CU151" i="1"/>
  <c r="CT151" i="1"/>
  <c r="CV150" i="1"/>
  <c r="CX150" i="1"/>
  <c r="CZ150" i="1"/>
  <c r="CY150" i="1"/>
  <c r="CU150" i="1"/>
  <c r="CT150" i="1"/>
  <c r="CV149" i="1"/>
  <c r="CX149" i="1"/>
  <c r="CZ149" i="1"/>
  <c r="CY149" i="1"/>
  <c r="CU149" i="1"/>
  <c r="CT149" i="1"/>
  <c r="CV148" i="1"/>
  <c r="CX148" i="1"/>
  <c r="CZ148" i="1"/>
  <c r="CY148" i="1"/>
  <c r="CU148" i="1"/>
  <c r="CT148" i="1"/>
  <c r="CV147" i="1"/>
  <c r="CX147" i="1"/>
  <c r="CZ147" i="1"/>
  <c r="CY147" i="1"/>
  <c r="CU147" i="1"/>
  <c r="CT147" i="1"/>
  <c r="CV146" i="1"/>
  <c r="CX146" i="1"/>
  <c r="CZ146" i="1"/>
  <c r="CY146" i="1"/>
  <c r="CU146" i="1"/>
  <c r="CT146" i="1"/>
  <c r="CV145" i="1"/>
  <c r="CX145" i="1"/>
  <c r="CZ145" i="1"/>
  <c r="CY145" i="1"/>
  <c r="CU145" i="1"/>
  <c r="CT145" i="1"/>
  <c r="CV144" i="1"/>
  <c r="CX144" i="1"/>
  <c r="CZ144" i="1"/>
  <c r="CY144" i="1"/>
  <c r="CU144" i="1"/>
  <c r="CT144" i="1"/>
  <c r="CV143" i="1"/>
  <c r="CX143" i="1"/>
  <c r="CZ143" i="1"/>
  <c r="CY143" i="1"/>
  <c r="CU143" i="1"/>
  <c r="CT143" i="1"/>
  <c r="CV142" i="1"/>
  <c r="CX142" i="1"/>
  <c r="CZ142" i="1"/>
  <c r="CY142" i="1"/>
  <c r="CU142" i="1"/>
  <c r="CT142" i="1"/>
  <c r="CV141" i="1"/>
  <c r="CX141" i="1"/>
  <c r="CZ141" i="1"/>
  <c r="CY141" i="1"/>
  <c r="CU141" i="1"/>
  <c r="CT141" i="1"/>
  <c r="CV140" i="1"/>
  <c r="CX140" i="1"/>
  <c r="CZ140" i="1"/>
  <c r="CY140" i="1"/>
  <c r="CU140" i="1"/>
  <c r="CT140" i="1"/>
  <c r="CV139" i="1"/>
  <c r="CX139" i="1"/>
  <c r="CZ139" i="1"/>
  <c r="CY139" i="1"/>
  <c r="CU139" i="1"/>
  <c r="CT139" i="1"/>
  <c r="CV138" i="1"/>
  <c r="CX138" i="1"/>
  <c r="CZ138" i="1"/>
  <c r="CY138" i="1"/>
  <c r="CU138" i="1"/>
  <c r="CT138" i="1"/>
  <c r="CV137" i="1"/>
  <c r="CX137" i="1"/>
  <c r="CZ137" i="1"/>
  <c r="CY137" i="1"/>
  <c r="CU137" i="1"/>
  <c r="CT137" i="1"/>
  <c r="CV136" i="1"/>
  <c r="CX136" i="1"/>
  <c r="CZ136" i="1"/>
  <c r="CY136" i="1"/>
  <c r="CU136" i="1"/>
  <c r="CT136" i="1"/>
  <c r="CV135" i="1"/>
  <c r="CX135" i="1"/>
  <c r="CZ135" i="1"/>
  <c r="CY135" i="1"/>
  <c r="CU135" i="1"/>
  <c r="CT135" i="1"/>
  <c r="CV129" i="1"/>
  <c r="CX130" i="1"/>
  <c r="CX132" i="1"/>
  <c r="CS129" i="1"/>
  <c r="CS131" i="1"/>
  <c r="CS130" i="1"/>
  <c r="CR129" i="1"/>
  <c r="CR130" i="1"/>
  <c r="CR132" i="1"/>
  <c r="CQ129" i="1"/>
  <c r="CQ131" i="1"/>
  <c r="CQ130" i="1"/>
  <c r="CP129" i="1"/>
  <c r="CP130" i="1"/>
  <c r="CP132" i="1"/>
  <c r="CO129" i="1"/>
  <c r="CO131" i="1"/>
  <c r="CO130" i="1"/>
  <c r="CN129" i="1"/>
  <c r="CN130" i="1"/>
  <c r="CN132" i="1"/>
  <c r="CM129" i="1"/>
  <c r="CM131" i="1"/>
  <c r="CM130" i="1"/>
  <c r="CM132" i="1"/>
  <c r="CL129" i="1"/>
  <c r="CL130" i="1"/>
  <c r="CL132" i="1"/>
  <c r="CK129" i="1"/>
  <c r="CK131" i="1"/>
  <c r="CK130" i="1"/>
  <c r="CJ129" i="1"/>
  <c r="CJ131" i="1"/>
  <c r="CJ130" i="1"/>
  <c r="CJ132" i="1"/>
  <c r="CI129" i="1"/>
  <c r="CI131" i="1"/>
  <c r="CI130" i="1"/>
  <c r="CI132" i="1"/>
  <c r="CH129" i="1"/>
  <c r="CH130" i="1"/>
  <c r="CH132" i="1"/>
  <c r="CX131" i="1"/>
  <c r="CR131" i="1"/>
  <c r="CP131" i="1"/>
  <c r="CN131" i="1"/>
  <c r="CL131" i="1"/>
  <c r="CY130" i="1"/>
  <c r="CU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T127" i="1"/>
  <c r="CS127" i="1"/>
  <c r="CR127" i="1"/>
  <c r="CQ127" i="1"/>
  <c r="CP127" i="1"/>
  <c r="CO127" i="1"/>
  <c r="CN127" i="1"/>
  <c r="CM127" i="1"/>
  <c r="CL127" i="1"/>
  <c r="CK127" i="1"/>
  <c r="CJ127" i="1"/>
  <c r="CI127" i="1"/>
  <c r="CH127" i="1"/>
  <c r="CV126" i="1"/>
  <c r="CY126" i="1"/>
  <c r="CX126" i="1"/>
  <c r="CZ126" i="1"/>
  <c r="CU126" i="1"/>
  <c r="CT126" i="1"/>
  <c r="CV125" i="1"/>
  <c r="CY125" i="1"/>
  <c r="CX125" i="1"/>
  <c r="CZ125" i="1"/>
  <c r="CU125" i="1"/>
  <c r="CT125" i="1"/>
  <c r="CV124" i="1"/>
  <c r="CY124" i="1"/>
  <c r="CX124" i="1"/>
  <c r="CZ124" i="1"/>
  <c r="CU124" i="1"/>
  <c r="CT124" i="1"/>
  <c r="CV123" i="1"/>
  <c r="CY123" i="1"/>
  <c r="CX123" i="1"/>
  <c r="CZ123" i="1"/>
  <c r="CU123" i="1"/>
  <c r="CT123" i="1"/>
  <c r="CV122" i="1"/>
  <c r="CY122" i="1"/>
  <c r="CX122" i="1"/>
  <c r="CZ122" i="1"/>
  <c r="CU122" i="1"/>
  <c r="CT122" i="1"/>
  <c r="CV121" i="1"/>
  <c r="CY121" i="1"/>
  <c r="CX121" i="1"/>
  <c r="CZ121" i="1"/>
  <c r="CU121" i="1"/>
  <c r="CT121" i="1"/>
  <c r="CV120" i="1"/>
  <c r="CX120" i="1"/>
  <c r="CY120" i="1"/>
  <c r="CU120" i="1"/>
  <c r="CT120" i="1"/>
  <c r="CV119" i="1"/>
  <c r="CY119" i="1"/>
  <c r="CX119" i="1"/>
  <c r="CU119" i="1"/>
  <c r="CT119" i="1"/>
  <c r="CV118" i="1"/>
  <c r="CY118" i="1"/>
  <c r="CX118" i="1"/>
  <c r="CU118" i="1"/>
  <c r="CT118" i="1"/>
  <c r="CV117" i="1"/>
  <c r="CY117" i="1"/>
  <c r="CX117" i="1"/>
  <c r="CU117" i="1"/>
  <c r="CT117" i="1"/>
  <c r="CV116" i="1"/>
  <c r="CY116" i="1"/>
  <c r="CX116" i="1"/>
  <c r="CU116" i="1"/>
  <c r="CT116" i="1"/>
  <c r="CV115" i="1"/>
  <c r="CY115" i="1"/>
  <c r="CX115" i="1"/>
  <c r="CU115" i="1"/>
  <c r="CT115" i="1"/>
  <c r="CV114" i="1"/>
  <c r="CY114" i="1"/>
  <c r="CX114" i="1"/>
  <c r="CZ114" i="1"/>
  <c r="CU114" i="1"/>
  <c r="CT114" i="1"/>
  <c r="CV113" i="1"/>
  <c r="CY113" i="1"/>
  <c r="CX113" i="1"/>
  <c r="CZ113" i="1"/>
  <c r="CU113" i="1"/>
  <c r="CT113" i="1"/>
  <c r="CV112" i="1"/>
  <c r="CY112" i="1"/>
  <c r="CX112" i="1"/>
  <c r="CZ112" i="1"/>
  <c r="CU112" i="1"/>
  <c r="CT112" i="1"/>
  <c r="CV111" i="1"/>
  <c r="CY111" i="1"/>
  <c r="CX111" i="1"/>
  <c r="CZ111" i="1"/>
  <c r="CU111" i="1"/>
  <c r="CT111" i="1"/>
  <c r="CV110" i="1"/>
  <c r="CY110" i="1"/>
  <c r="CX110" i="1"/>
  <c r="CZ110" i="1"/>
  <c r="CU110" i="1"/>
  <c r="CT110" i="1"/>
  <c r="CV109" i="1"/>
  <c r="CY109" i="1"/>
  <c r="CX109" i="1"/>
  <c r="CZ109" i="1"/>
  <c r="CU109" i="1"/>
  <c r="CT109" i="1"/>
  <c r="CV103" i="1"/>
  <c r="CX104" i="1"/>
  <c r="CX106" i="1"/>
  <c r="CS103" i="1"/>
  <c r="CS105" i="1"/>
  <c r="CS104" i="1"/>
  <c r="CR103" i="1"/>
  <c r="CR104" i="1"/>
  <c r="CR106" i="1"/>
  <c r="CQ103" i="1"/>
  <c r="CQ105" i="1"/>
  <c r="CQ104" i="1"/>
  <c r="CP103" i="1"/>
  <c r="CP104" i="1"/>
  <c r="CP106" i="1"/>
  <c r="CO103" i="1"/>
  <c r="CO105" i="1"/>
  <c r="CO104" i="1"/>
  <c r="CN103" i="1"/>
  <c r="CN104" i="1"/>
  <c r="CN106" i="1"/>
  <c r="CM103" i="1"/>
  <c r="CM104" i="1"/>
  <c r="CM105" i="1"/>
  <c r="CL103" i="1"/>
  <c r="CL104" i="1"/>
  <c r="CL106" i="1"/>
  <c r="CK103" i="1"/>
  <c r="CK105" i="1"/>
  <c r="CK104" i="1"/>
  <c r="CJ103" i="1"/>
  <c r="CJ104" i="1"/>
  <c r="CJ106" i="1"/>
  <c r="CI103" i="1"/>
  <c r="CI105" i="1"/>
  <c r="CI104" i="1"/>
  <c r="CH103" i="1"/>
  <c r="CH105" i="1"/>
  <c r="CH104" i="1"/>
  <c r="CH106" i="1"/>
  <c r="CX105" i="1"/>
  <c r="CR105" i="1"/>
  <c r="CP105" i="1"/>
  <c r="CN105" i="1"/>
  <c r="CL105" i="1"/>
  <c r="CJ105" i="1"/>
  <c r="CY104" i="1"/>
  <c r="CU102" i="1"/>
  <c r="CS102" i="1"/>
  <c r="CR102" i="1"/>
  <c r="CQ102" i="1"/>
  <c r="CP102" i="1"/>
  <c r="CO102" i="1"/>
  <c r="CN102" i="1"/>
  <c r="CM102" i="1"/>
  <c r="CL102" i="1"/>
  <c r="CK102" i="1"/>
  <c r="CJ102" i="1"/>
  <c r="CI102" i="1"/>
  <c r="CH102" i="1"/>
  <c r="CT101" i="1"/>
  <c r="CS101" i="1"/>
  <c r="CR101" i="1"/>
  <c r="CQ101" i="1"/>
  <c r="CP101" i="1"/>
  <c r="CO101" i="1"/>
  <c r="CN101" i="1"/>
  <c r="CM101" i="1"/>
  <c r="CL101" i="1"/>
  <c r="CK101" i="1"/>
  <c r="CJ101" i="1"/>
  <c r="CI101" i="1"/>
  <c r="CH101" i="1"/>
  <c r="CV100" i="1"/>
  <c r="CY100" i="1"/>
  <c r="CX100" i="1"/>
  <c r="CZ100" i="1"/>
  <c r="CU100" i="1"/>
  <c r="CT100" i="1"/>
  <c r="CV99" i="1"/>
  <c r="CY99" i="1"/>
  <c r="CX99" i="1"/>
  <c r="CZ99" i="1"/>
  <c r="CU99" i="1"/>
  <c r="CT99" i="1"/>
  <c r="CV98" i="1"/>
  <c r="CX98" i="1"/>
  <c r="CY98" i="1"/>
  <c r="CU98" i="1"/>
  <c r="CT98" i="1"/>
  <c r="CV97" i="1"/>
  <c r="CY97" i="1"/>
  <c r="CX97" i="1"/>
  <c r="CU97" i="1"/>
  <c r="CT97" i="1"/>
  <c r="CV96" i="1"/>
  <c r="CY96" i="1"/>
  <c r="CX96" i="1"/>
  <c r="CZ96" i="1"/>
  <c r="CU96" i="1"/>
  <c r="CT96" i="1"/>
  <c r="CV95" i="1"/>
  <c r="CY95" i="1"/>
  <c r="CX95" i="1"/>
  <c r="CZ95" i="1"/>
  <c r="CU95" i="1"/>
  <c r="CT95" i="1"/>
  <c r="CV94" i="1"/>
  <c r="CY94" i="1"/>
  <c r="CX94" i="1"/>
  <c r="CZ94" i="1"/>
  <c r="CU94" i="1"/>
  <c r="CT94" i="1"/>
  <c r="CV93" i="1"/>
  <c r="CY93" i="1"/>
  <c r="CX93" i="1"/>
  <c r="CZ93" i="1"/>
  <c r="CU93" i="1"/>
  <c r="CT93" i="1"/>
  <c r="CV92" i="1"/>
  <c r="CX92" i="1"/>
  <c r="CZ92" i="1"/>
  <c r="CY92" i="1"/>
  <c r="CU92" i="1"/>
  <c r="CT92" i="1"/>
  <c r="CV91" i="1"/>
  <c r="CX91" i="1"/>
  <c r="CZ91" i="1"/>
  <c r="CY91" i="1"/>
  <c r="CU91" i="1"/>
  <c r="CT91" i="1"/>
  <c r="CV90" i="1"/>
  <c r="CX90" i="1"/>
  <c r="CZ90" i="1"/>
  <c r="CY90" i="1"/>
  <c r="CU90" i="1"/>
  <c r="CT90" i="1"/>
  <c r="CV89" i="1"/>
  <c r="CX89" i="1"/>
  <c r="CZ89" i="1"/>
  <c r="CY89" i="1"/>
  <c r="CU89" i="1"/>
  <c r="CT89" i="1"/>
  <c r="CV88" i="1"/>
  <c r="CX88" i="1"/>
  <c r="CZ88" i="1"/>
  <c r="CY88" i="1"/>
  <c r="CU88" i="1"/>
  <c r="CT88" i="1"/>
  <c r="CV87" i="1"/>
  <c r="CX87" i="1"/>
  <c r="CZ87" i="1"/>
  <c r="CY87" i="1"/>
  <c r="CU87" i="1"/>
  <c r="CT87" i="1"/>
  <c r="CV86" i="1"/>
  <c r="CX86" i="1"/>
  <c r="CZ86" i="1"/>
  <c r="CY86" i="1"/>
  <c r="CU86" i="1"/>
  <c r="CT86" i="1"/>
  <c r="CV85" i="1"/>
  <c r="CX85" i="1"/>
  <c r="CZ85" i="1"/>
  <c r="CY85" i="1"/>
  <c r="CU85" i="1"/>
  <c r="CT85" i="1"/>
  <c r="CV84" i="1"/>
  <c r="CX84" i="1"/>
  <c r="CZ84" i="1"/>
  <c r="CY84" i="1"/>
  <c r="CU84" i="1"/>
  <c r="CT84" i="1"/>
  <c r="CV83" i="1"/>
  <c r="CX83" i="1"/>
  <c r="CZ83" i="1"/>
  <c r="CY83" i="1"/>
  <c r="CU83" i="1"/>
  <c r="CT83" i="1"/>
  <c r="DQ24" i="1"/>
  <c r="DS25" i="1"/>
  <c r="DS27" i="1"/>
  <c r="DN24" i="1"/>
  <c r="DN26" i="1"/>
  <c r="DN25" i="1"/>
  <c r="DM24" i="1"/>
  <c r="DM25" i="1"/>
  <c r="DM27" i="1"/>
  <c r="DL24" i="1"/>
  <c r="DL26" i="1"/>
  <c r="DL25" i="1"/>
  <c r="DL27" i="1"/>
  <c r="DK24" i="1"/>
  <c r="DK25" i="1"/>
  <c r="DK27" i="1"/>
  <c r="DJ24" i="1"/>
  <c r="DJ26" i="1"/>
  <c r="DJ25" i="1"/>
  <c r="DI24" i="1"/>
  <c r="DI25" i="1"/>
  <c r="DI27" i="1"/>
  <c r="DH24" i="1"/>
  <c r="DH26" i="1"/>
  <c r="DH25" i="1"/>
  <c r="DH27" i="1"/>
  <c r="DG24" i="1"/>
  <c r="DG25" i="1"/>
  <c r="DG27" i="1"/>
  <c r="DF24" i="1"/>
  <c r="DF26" i="1"/>
  <c r="DF25" i="1"/>
  <c r="DE24" i="1"/>
  <c r="DE26" i="1"/>
  <c r="DE25" i="1"/>
  <c r="DE27" i="1"/>
  <c r="DD24" i="1"/>
  <c r="DD26" i="1"/>
  <c r="DD25" i="1"/>
  <c r="DD27" i="1"/>
  <c r="DC24" i="1"/>
  <c r="DC25" i="1"/>
  <c r="DC27" i="1"/>
  <c r="DS26" i="1"/>
  <c r="DM26" i="1"/>
  <c r="DK26" i="1"/>
  <c r="DI26" i="1"/>
  <c r="DG26" i="1"/>
  <c r="DC26" i="1"/>
  <c r="DT25" i="1"/>
  <c r="DR5" i="1"/>
  <c r="DR6" i="1"/>
  <c r="DR7" i="1"/>
  <c r="DR8" i="1"/>
  <c r="DR24" i="1"/>
  <c r="DR9" i="1"/>
  <c r="DR10" i="1"/>
  <c r="DR11" i="1"/>
  <c r="DR12" i="1"/>
  <c r="DR13" i="1"/>
  <c r="DR14" i="1"/>
  <c r="DR15" i="1"/>
  <c r="DR16" i="1"/>
  <c r="DR17" i="1"/>
  <c r="DR18" i="1"/>
  <c r="DR19" i="1"/>
  <c r="DR20" i="1"/>
  <c r="DP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Q21" i="1"/>
  <c r="DT21" i="1"/>
  <c r="DS21" i="1"/>
  <c r="DU21" i="1"/>
  <c r="DP21" i="1"/>
  <c r="DO21" i="1"/>
  <c r="DQ20" i="1"/>
  <c r="DT20" i="1"/>
  <c r="DS20" i="1"/>
  <c r="DU20" i="1"/>
  <c r="DP20" i="1"/>
  <c r="DO20" i="1"/>
  <c r="DQ19" i="1"/>
  <c r="DT19" i="1"/>
  <c r="DS19" i="1"/>
  <c r="DU19" i="1"/>
  <c r="DP19" i="1"/>
  <c r="DO19" i="1"/>
  <c r="DQ18" i="1"/>
  <c r="DS18" i="1"/>
  <c r="DT18" i="1"/>
  <c r="DP18" i="1"/>
  <c r="DO18" i="1"/>
  <c r="DQ17" i="1"/>
  <c r="DT17" i="1"/>
  <c r="DS17" i="1"/>
  <c r="DP17" i="1"/>
  <c r="DO17" i="1"/>
  <c r="DQ16" i="1"/>
  <c r="DT16" i="1"/>
  <c r="DS16" i="1"/>
  <c r="DP16" i="1"/>
  <c r="DO16" i="1"/>
  <c r="DQ15" i="1"/>
  <c r="DT15" i="1"/>
  <c r="DS15" i="1"/>
  <c r="DP15" i="1"/>
  <c r="DO15" i="1"/>
  <c r="DQ14" i="1"/>
  <c r="DT14" i="1"/>
  <c r="DS14" i="1"/>
  <c r="DP14" i="1"/>
  <c r="DO14" i="1"/>
  <c r="DQ13" i="1"/>
  <c r="DT13" i="1"/>
  <c r="DS13" i="1"/>
  <c r="DP13" i="1"/>
  <c r="DO13" i="1"/>
  <c r="DQ12" i="1"/>
  <c r="DT12" i="1"/>
  <c r="DS12" i="1"/>
  <c r="DP12" i="1"/>
  <c r="DO12" i="1"/>
  <c r="DQ11" i="1"/>
  <c r="DT11" i="1"/>
  <c r="DS11" i="1"/>
  <c r="DP11" i="1"/>
  <c r="DO11" i="1"/>
  <c r="DQ10" i="1"/>
  <c r="DT10" i="1"/>
  <c r="DS10" i="1"/>
  <c r="DP10" i="1"/>
  <c r="DO10" i="1"/>
  <c r="DQ9" i="1"/>
  <c r="DT9" i="1"/>
  <c r="DS9" i="1"/>
  <c r="DP9" i="1"/>
  <c r="DO9" i="1"/>
  <c r="DQ8" i="1"/>
  <c r="DT8" i="1"/>
  <c r="DS8" i="1"/>
  <c r="DP8" i="1"/>
  <c r="DO8" i="1"/>
  <c r="DQ7" i="1"/>
  <c r="DT7" i="1"/>
  <c r="DS7" i="1"/>
  <c r="DP7" i="1"/>
  <c r="DO7" i="1"/>
  <c r="DQ6" i="1"/>
  <c r="DT6" i="1"/>
  <c r="DS6" i="1"/>
  <c r="DP6" i="1"/>
  <c r="DO6" i="1"/>
  <c r="DQ5" i="1"/>
  <c r="DT5" i="1"/>
  <c r="DS5" i="1"/>
  <c r="DP5" i="1"/>
  <c r="DO5" i="1"/>
  <c r="CC210" i="1"/>
  <c r="BX210" i="1"/>
  <c r="BW210" i="1"/>
  <c r="BV210" i="1"/>
  <c r="BU210" i="1"/>
  <c r="BT210" i="1"/>
  <c r="BS210" i="1"/>
  <c r="BR210" i="1"/>
  <c r="BQ210" i="1"/>
  <c r="BP210" i="1"/>
  <c r="BO210" i="1"/>
  <c r="BN210" i="1"/>
  <c r="BM210" i="1"/>
  <c r="CC209" i="1"/>
  <c r="BX209" i="1"/>
  <c r="BW209" i="1"/>
  <c r="BV209" i="1"/>
  <c r="BU209" i="1"/>
  <c r="BT209" i="1"/>
  <c r="BS209" i="1"/>
  <c r="BR209" i="1"/>
  <c r="BQ209" i="1"/>
  <c r="BP209" i="1"/>
  <c r="BO209" i="1"/>
  <c r="BN209" i="1"/>
  <c r="BM209" i="1"/>
  <c r="CE208" i="1"/>
  <c r="CD208" i="1"/>
  <c r="CE204" i="1"/>
  <c r="CD204" i="1"/>
  <c r="CE203" i="1"/>
  <c r="CD203" i="1"/>
  <c r="CE202" i="1"/>
  <c r="CD202" i="1"/>
  <c r="CE201" i="1"/>
  <c r="CD201" i="1"/>
  <c r="CE200" i="1"/>
  <c r="CD200" i="1"/>
  <c r="CE199" i="1"/>
  <c r="CD199" i="1"/>
  <c r="CE198" i="1"/>
  <c r="CD198" i="1"/>
  <c r="CE197" i="1"/>
  <c r="CD197" i="1"/>
  <c r="CE196" i="1"/>
  <c r="CD196" i="1"/>
  <c r="CE195" i="1"/>
  <c r="CD195" i="1"/>
  <c r="CE194" i="1"/>
  <c r="CD194" i="1"/>
  <c r="CE193" i="1"/>
  <c r="CD193" i="1"/>
  <c r="CE192" i="1"/>
  <c r="CD192" i="1"/>
  <c r="CE191" i="1"/>
  <c r="CD191" i="1"/>
  <c r="CE190" i="1"/>
  <c r="CD190" i="1"/>
  <c r="CE189" i="1"/>
  <c r="CD189" i="1"/>
  <c r="CE188" i="1"/>
  <c r="CD188" i="1"/>
  <c r="CE187" i="1"/>
  <c r="CD187" i="1"/>
  <c r="CC184" i="1"/>
  <c r="BX184" i="1"/>
  <c r="BW184" i="1"/>
  <c r="BV184" i="1"/>
  <c r="BU184" i="1"/>
  <c r="BT184" i="1"/>
  <c r="BS184" i="1"/>
  <c r="BR184" i="1"/>
  <c r="BQ184" i="1"/>
  <c r="BP184" i="1"/>
  <c r="BO184" i="1"/>
  <c r="BN184" i="1"/>
  <c r="BM184" i="1"/>
  <c r="CC183" i="1"/>
  <c r="BX183" i="1"/>
  <c r="BW183" i="1"/>
  <c r="BV183" i="1"/>
  <c r="BU183" i="1"/>
  <c r="BT183" i="1"/>
  <c r="BS183" i="1"/>
  <c r="BR183" i="1"/>
  <c r="BQ183" i="1"/>
  <c r="BP183" i="1"/>
  <c r="BO183" i="1"/>
  <c r="BN183" i="1"/>
  <c r="BM183" i="1"/>
  <c r="CE182" i="1"/>
  <c r="CD182" i="1"/>
  <c r="CE178" i="1"/>
  <c r="CD178" i="1"/>
  <c r="CE177" i="1"/>
  <c r="CD177" i="1"/>
  <c r="CE176" i="1"/>
  <c r="CD176" i="1"/>
  <c r="CE175" i="1"/>
  <c r="CD175" i="1"/>
  <c r="CE174" i="1"/>
  <c r="CD174" i="1"/>
  <c r="CE173" i="1"/>
  <c r="CD173" i="1"/>
  <c r="CE172" i="1"/>
  <c r="CD172" i="1"/>
  <c r="CE171" i="1"/>
  <c r="CD171" i="1"/>
  <c r="CE170" i="1"/>
  <c r="CD170" i="1"/>
  <c r="CE169" i="1"/>
  <c r="CD169" i="1"/>
  <c r="CE168" i="1"/>
  <c r="CD168" i="1"/>
  <c r="CE167" i="1"/>
  <c r="CD167" i="1"/>
  <c r="CE166" i="1"/>
  <c r="CD166" i="1"/>
  <c r="CE165" i="1"/>
  <c r="CD165" i="1"/>
  <c r="CE164" i="1"/>
  <c r="CD164" i="1"/>
  <c r="CE163" i="1"/>
  <c r="CD163" i="1"/>
  <c r="CE162" i="1"/>
  <c r="CD162" i="1"/>
  <c r="CE161" i="1"/>
  <c r="CD161" i="1"/>
  <c r="CA155" i="1"/>
  <c r="CC157" i="1"/>
  <c r="CC156" i="1"/>
  <c r="BX155" i="1"/>
  <c r="BX156" i="1"/>
  <c r="BX158" i="1"/>
  <c r="BW155" i="1"/>
  <c r="BW157" i="1"/>
  <c r="BW156" i="1"/>
  <c r="BV155" i="1"/>
  <c r="BV156" i="1"/>
  <c r="BV158" i="1"/>
  <c r="BU155" i="1"/>
  <c r="BU157" i="1"/>
  <c r="BU156" i="1"/>
  <c r="BT155" i="1"/>
  <c r="BT157" i="1"/>
  <c r="BT156" i="1"/>
  <c r="BT158" i="1"/>
  <c r="BS155" i="1"/>
  <c r="BS157" i="1"/>
  <c r="BS156" i="1"/>
  <c r="BS158" i="1"/>
  <c r="BR155" i="1"/>
  <c r="BR156" i="1"/>
  <c r="BR158" i="1"/>
  <c r="BQ155" i="1"/>
  <c r="BQ157" i="1"/>
  <c r="BQ156" i="1"/>
  <c r="BP155" i="1"/>
  <c r="BP156" i="1"/>
  <c r="BP158" i="1"/>
  <c r="BO155" i="1"/>
  <c r="BO157" i="1"/>
  <c r="BO156" i="1"/>
  <c r="BN155" i="1"/>
  <c r="BN156" i="1"/>
  <c r="BN158" i="1"/>
  <c r="BM155" i="1"/>
  <c r="BM157" i="1"/>
  <c r="BM156" i="1"/>
  <c r="BX157" i="1"/>
  <c r="BP157" i="1"/>
  <c r="CE156" i="1"/>
  <c r="BZ154" i="1"/>
  <c r="BX154" i="1"/>
  <c r="BW154" i="1"/>
  <c r="BV154" i="1"/>
  <c r="BU154" i="1"/>
  <c r="BT154" i="1"/>
  <c r="BS154" i="1"/>
  <c r="BR154" i="1"/>
  <c r="BQ154" i="1"/>
  <c r="BP154" i="1"/>
  <c r="BO154" i="1"/>
  <c r="BN154" i="1"/>
  <c r="BM154" i="1"/>
  <c r="BY153" i="1"/>
  <c r="BX153" i="1"/>
  <c r="BW153" i="1"/>
  <c r="BV153" i="1"/>
  <c r="BU153" i="1"/>
  <c r="BT153" i="1"/>
  <c r="BS153" i="1"/>
  <c r="BR153" i="1"/>
  <c r="BQ153" i="1"/>
  <c r="BP153" i="1"/>
  <c r="BO153" i="1"/>
  <c r="BN153" i="1"/>
  <c r="BM153" i="1"/>
  <c r="CA152" i="1"/>
  <c r="CD152" i="1"/>
  <c r="CC152" i="1"/>
  <c r="BZ152" i="1"/>
  <c r="BY152" i="1"/>
  <c r="CA151" i="1"/>
  <c r="CD151" i="1"/>
  <c r="CC151" i="1"/>
  <c r="BZ151" i="1"/>
  <c r="BY151" i="1"/>
  <c r="CA150" i="1"/>
  <c r="CD150" i="1"/>
  <c r="CC150" i="1"/>
  <c r="BZ150" i="1"/>
  <c r="BY150" i="1"/>
  <c r="CA149" i="1"/>
  <c r="CD149" i="1"/>
  <c r="CC149" i="1"/>
  <c r="BZ149" i="1"/>
  <c r="BY149" i="1"/>
  <c r="CA148" i="1"/>
  <c r="CD148" i="1"/>
  <c r="CC148" i="1"/>
  <c r="BZ148" i="1"/>
  <c r="BY148" i="1"/>
  <c r="CA147" i="1"/>
  <c r="CD147" i="1"/>
  <c r="CC147" i="1"/>
  <c r="BZ147" i="1"/>
  <c r="BY147" i="1"/>
  <c r="CA146" i="1"/>
  <c r="CD146" i="1"/>
  <c r="CC146" i="1"/>
  <c r="BZ146" i="1"/>
  <c r="BY146" i="1"/>
  <c r="CA145" i="1"/>
  <c r="CD145" i="1"/>
  <c r="CC145" i="1"/>
  <c r="BZ145" i="1"/>
  <c r="BY145" i="1"/>
  <c r="CA144" i="1"/>
  <c r="CD144" i="1"/>
  <c r="CC144" i="1"/>
  <c r="BZ144" i="1"/>
  <c r="BY144" i="1"/>
  <c r="CA143" i="1"/>
  <c r="CD143" i="1"/>
  <c r="CC143" i="1"/>
  <c r="BZ143" i="1"/>
  <c r="BY143" i="1"/>
  <c r="CA142" i="1"/>
  <c r="CD142" i="1"/>
  <c r="CC142" i="1"/>
  <c r="BZ142" i="1"/>
  <c r="BY142" i="1"/>
  <c r="CA141" i="1"/>
  <c r="CD141" i="1"/>
  <c r="CC141" i="1"/>
  <c r="BZ141" i="1"/>
  <c r="BY141" i="1"/>
  <c r="CA140" i="1"/>
  <c r="CD140" i="1"/>
  <c r="CC140" i="1"/>
  <c r="BZ140" i="1"/>
  <c r="BY140" i="1"/>
  <c r="CA139" i="1"/>
  <c r="CD139" i="1"/>
  <c r="CC139" i="1"/>
  <c r="BZ139" i="1"/>
  <c r="BY139" i="1"/>
  <c r="CA138" i="1"/>
  <c r="CD138" i="1"/>
  <c r="CC138" i="1"/>
  <c r="BZ138" i="1"/>
  <c r="BY138" i="1"/>
  <c r="CA137" i="1"/>
  <c r="CD137" i="1"/>
  <c r="CC137" i="1"/>
  <c r="BZ137" i="1"/>
  <c r="BY137" i="1"/>
  <c r="CA136" i="1"/>
  <c r="CD136" i="1"/>
  <c r="CC136" i="1"/>
  <c r="BZ136" i="1"/>
  <c r="BY136" i="1"/>
  <c r="CA135" i="1"/>
  <c r="CD135" i="1"/>
  <c r="CC135" i="1"/>
  <c r="BZ135" i="1"/>
  <c r="BY135" i="1"/>
  <c r="CA129" i="1"/>
  <c r="CE130" i="1"/>
  <c r="CC130" i="1"/>
  <c r="CC131" i="1"/>
  <c r="BX129" i="1"/>
  <c r="BX130" i="1"/>
  <c r="BX132" i="1"/>
  <c r="BW129" i="1"/>
  <c r="BW131" i="1"/>
  <c r="BW130" i="1"/>
  <c r="BV129" i="1"/>
  <c r="BV131" i="1"/>
  <c r="BV130" i="1"/>
  <c r="BV132" i="1"/>
  <c r="BU129" i="1"/>
  <c r="BU131" i="1"/>
  <c r="BU130" i="1"/>
  <c r="BT129" i="1"/>
  <c r="BT130" i="1"/>
  <c r="BT132" i="1"/>
  <c r="BS129" i="1"/>
  <c r="BS131" i="1"/>
  <c r="BS130" i="1"/>
  <c r="BS132" i="1"/>
  <c r="BR129" i="1"/>
  <c r="BR130" i="1"/>
  <c r="BR132" i="1"/>
  <c r="BQ129" i="1"/>
  <c r="BQ131" i="1"/>
  <c r="BQ130" i="1"/>
  <c r="BP129" i="1"/>
  <c r="BP130" i="1"/>
  <c r="BP132" i="1"/>
  <c r="BO129" i="1"/>
  <c r="BO131" i="1"/>
  <c r="BO130" i="1"/>
  <c r="BN129" i="1"/>
  <c r="BN130" i="1"/>
  <c r="BN132" i="1"/>
  <c r="BM129" i="1"/>
  <c r="BM131" i="1"/>
  <c r="BM130" i="1"/>
  <c r="BX131" i="1"/>
  <c r="BT131" i="1"/>
  <c r="BP131" i="1"/>
  <c r="BZ128" i="1"/>
  <c r="BX128" i="1"/>
  <c r="BW128" i="1"/>
  <c r="BV128" i="1"/>
  <c r="BU128" i="1"/>
  <c r="BT128" i="1"/>
  <c r="BS128" i="1"/>
  <c r="BR128" i="1"/>
  <c r="BQ128" i="1"/>
  <c r="BP128" i="1"/>
  <c r="BO128" i="1"/>
  <c r="BN128" i="1"/>
  <c r="BM128" i="1"/>
  <c r="BY127" i="1"/>
  <c r="BX127" i="1"/>
  <c r="BW127" i="1"/>
  <c r="BV127" i="1"/>
  <c r="BU127" i="1"/>
  <c r="BT127" i="1"/>
  <c r="BS127" i="1"/>
  <c r="BR127" i="1"/>
  <c r="BQ127" i="1"/>
  <c r="BP127" i="1"/>
  <c r="BO127" i="1"/>
  <c r="BN127" i="1"/>
  <c r="BM127" i="1"/>
  <c r="CA126" i="1"/>
  <c r="CD126" i="1"/>
  <c r="CC126" i="1"/>
  <c r="BZ126" i="1"/>
  <c r="BY126" i="1"/>
  <c r="CA125" i="1"/>
  <c r="CD125" i="1"/>
  <c r="CC125" i="1"/>
  <c r="BZ125" i="1"/>
  <c r="BY125" i="1"/>
  <c r="CA124" i="1"/>
  <c r="CD124" i="1"/>
  <c r="CC124" i="1"/>
  <c r="BZ124" i="1"/>
  <c r="BY124" i="1"/>
  <c r="CA123" i="1"/>
  <c r="CD123" i="1"/>
  <c r="CC123" i="1"/>
  <c r="BZ123" i="1"/>
  <c r="BY123" i="1"/>
  <c r="CA122" i="1"/>
  <c r="CE122" i="1"/>
  <c r="CC122" i="1"/>
  <c r="CD122" i="1"/>
  <c r="BZ122" i="1"/>
  <c r="BY122" i="1"/>
  <c r="CA121" i="1"/>
  <c r="CC121" i="1"/>
  <c r="CD121" i="1"/>
  <c r="BZ121" i="1"/>
  <c r="BY121" i="1"/>
  <c r="CA120" i="1"/>
  <c r="CD120" i="1"/>
  <c r="CC120" i="1"/>
  <c r="CE120" i="1"/>
  <c r="BZ120" i="1"/>
  <c r="BY120" i="1"/>
  <c r="CA119" i="1"/>
  <c r="CD119" i="1"/>
  <c r="CC119" i="1"/>
  <c r="CE119" i="1"/>
  <c r="BZ119" i="1"/>
  <c r="BY119" i="1"/>
  <c r="CA118" i="1"/>
  <c r="CD118" i="1"/>
  <c r="CC118" i="1"/>
  <c r="CE118" i="1"/>
  <c r="BZ118" i="1"/>
  <c r="BY118" i="1"/>
  <c r="CA117" i="1"/>
  <c r="CD117" i="1"/>
  <c r="CC117" i="1"/>
  <c r="CE117" i="1"/>
  <c r="BZ117" i="1"/>
  <c r="BY117" i="1"/>
  <c r="CA116" i="1"/>
  <c r="CD116" i="1"/>
  <c r="CC116" i="1"/>
  <c r="CE116" i="1"/>
  <c r="BZ116" i="1"/>
  <c r="BY116" i="1"/>
  <c r="CA115" i="1"/>
  <c r="CD115" i="1"/>
  <c r="CC115" i="1"/>
  <c r="CE115" i="1"/>
  <c r="BZ115" i="1"/>
  <c r="BY115" i="1"/>
  <c r="CA114" i="1"/>
  <c r="CD114" i="1"/>
  <c r="CC114" i="1"/>
  <c r="CE114" i="1"/>
  <c r="BZ114" i="1"/>
  <c r="BY114" i="1"/>
  <c r="CA113" i="1"/>
  <c r="CD113" i="1"/>
  <c r="CC113" i="1"/>
  <c r="CE113" i="1"/>
  <c r="BZ113" i="1"/>
  <c r="BY113" i="1"/>
  <c r="CA112" i="1"/>
  <c r="CD112" i="1"/>
  <c r="CC112" i="1"/>
  <c r="CE112" i="1"/>
  <c r="BZ112" i="1"/>
  <c r="BY112" i="1"/>
  <c r="CA111" i="1"/>
  <c r="CD111" i="1"/>
  <c r="CC111" i="1"/>
  <c r="CE111" i="1"/>
  <c r="BZ111" i="1"/>
  <c r="BY111" i="1"/>
  <c r="CA110" i="1"/>
  <c r="CD110" i="1"/>
  <c r="CC110" i="1"/>
  <c r="CE110" i="1"/>
  <c r="BZ110" i="1"/>
  <c r="BY110" i="1"/>
  <c r="CA109" i="1"/>
  <c r="CD109" i="1"/>
  <c r="CC109" i="1"/>
  <c r="CE109" i="1"/>
  <c r="BZ109" i="1"/>
  <c r="BY109" i="1"/>
  <c r="CA103" i="1"/>
  <c r="CC105" i="1"/>
  <c r="CC104" i="1"/>
  <c r="CC106" i="1"/>
  <c r="BX103" i="1"/>
  <c r="BX104" i="1"/>
  <c r="BX106" i="1"/>
  <c r="BW103" i="1"/>
  <c r="BW105" i="1"/>
  <c r="BW104" i="1"/>
  <c r="BV103" i="1"/>
  <c r="BV104" i="1"/>
  <c r="BV106" i="1"/>
  <c r="BU103" i="1"/>
  <c r="BU105" i="1"/>
  <c r="BU104" i="1"/>
  <c r="BT103" i="1"/>
  <c r="BT104" i="1"/>
  <c r="BT106" i="1"/>
  <c r="BS103" i="1"/>
  <c r="BS105" i="1"/>
  <c r="BS104" i="1"/>
  <c r="BR103" i="1"/>
  <c r="BR104" i="1"/>
  <c r="BR106" i="1"/>
  <c r="BQ103" i="1"/>
  <c r="BQ105" i="1"/>
  <c r="BQ104" i="1"/>
  <c r="BQ106" i="1"/>
  <c r="BP103" i="1"/>
  <c r="BP104" i="1"/>
  <c r="BP106" i="1"/>
  <c r="BO103" i="1"/>
  <c r="BO105" i="1"/>
  <c r="BO104" i="1"/>
  <c r="BN103" i="1"/>
  <c r="BN104" i="1"/>
  <c r="BN106" i="1"/>
  <c r="BM103" i="1"/>
  <c r="BM105" i="1"/>
  <c r="BM104" i="1"/>
  <c r="BV105" i="1"/>
  <c r="BR105" i="1"/>
  <c r="BN105" i="1"/>
  <c r="CE104" i="1"/>
  <c r="BZ102" i="1"/>
  <c r="BX102" i="1"/>
  <c r="BW102" i="1"/>
  <c r="BV102" i="1"/>
  <c r="BU102" i="1"/>
  <c r="BT102" i="1"/>
  <c r="BS102" i="1"/>
  <c r="BR102" i="1"/>
  <c r="BQ102" i="1"/>
  <c r="BP102" i="1"/>
  <c r="BO102" i="1"/>
  <c r="BN102" i="1"/>
  <c r="BM102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CA100" i="1"/>
  <c r="CD100" i="1"/>
  <c r="CC100" i="1"/>
  <c r="BZ100" i="1"/>
  <c r="BY100" i="1"/>
  <c r="CA99" i="1"/>
  <c r="CD99" i="1"/>
  <c r="CC99" i="1"/>
  <c r="BZ99" i="1"/>
  <c r="BY99" i="1"/>
  <c r="CA98" i="1"/>
  <c r="CD98" i="1"/>
  <c r="CC98" i="1"/>
  <c r="BZ98" i="1"/>
  <c r="BY98" i="1"/>
  <c r="CA97" i="1"/>
  <c r="CD97" i="1"/>
  <c r="CC97" i="1"/>
  <c r="BZ97" i="1"/>
  <c r="BY97" i="1"/>
  <c r="CA96" i="1"/>
  <c r="CD96" i="1"/>
  <c r="CC96" i="1"/>
  <c r="BZ96" i="1"/>
  <c r="BY96" i="1"/>
  <c r="CA95" i="1"/>
  <c r="CD95" i="1"/>
  <c r="CC95" i="1"/>
  <c r="BZ95" i="1"/>
  <c r="BY95" i="1"/>
  <c r="CA94" i="1"/>
  <c r="CD94" i="1"/>
  <c r="CC94" i="1"/>
  <c r="BZ94" i="1"/>
  <c r="BY94" i="1"/>
  <c r="CA93" i="1"/>
  <c r="CD93" i="1"/>
  <c r="CC93" i="1"/>
  <c r="BZ93" i="1"/>
  <c r="BY93" i="1"/>
  <c r="CA92" i="1"/>
  <c r="CD92" i="1"/>
  <c r="CC92" i="1"/>
  <c r="BZ92" i="1"/>
  <c r="BY92" i="1"/>
  <c r="CA91" i="1"/>
  <c r="CD91" i="1"/>
  <c r="CC91" i="1"/>
  <c r="BZ91" i="1"/>
  <c r="BY91" i="1"/>
  <c r="CA90" i="1"/>
  <c r="CD90" i="1"/>
  <c r="CC90" i="1"/>
  <c r="BZ90" i="1"/>
  <c r="BY90" i="1"/>
  <c r="CA89" i="1"/>
  <c r="CD89" i="1"/>
  <c r="CC89" i="1"/>
  <c r="BZ89" i="1"/>
  <c r="BY89" i="1"/>
  <c r="CA88" i="1"/>
  <c r="CD88" i="1"/>
  <c r="CC88" i="1"/>
  <c r="BZ88" i="1"/>
  <c r="BY88" i="1"/>
  <c r="CA87" i="1"/>
  <c r="CD87" i="1"/>
  <c r="CC87" i="1"/>
  <c r="BZ87" i="1"/>
  <c r="BY87" i="1"/>
  <c r="CA86" i="1"/>
  <c r="CC86" i="1"/>
  <c r="BZ86" i="1"/>
  <c r="BY86" i="1"/>
  <c r="CA85" i="1"/>
  <c r="CD85" i="1"/>
  <c r="CC85" i="1"/>
  <c r="BZ85" i="1"/>
  <c r="BY85" i="1"/>
  <c r="CA84" i="1"/>
  <c r="CD84" i="1"/>
  <c r="CC84" i="1"/>
  <c r="BZ84" i="1"/>
  <c r="BY84" i="1"/>
  <c r="CA83" i="1"/>
  <c r="CD83" i="1"/>
  <c r="CC83" i="1"/>
  <c r="BZ83" i="1"/>
  <c r="BY83" i="1"/>
  <c r="CV24" i="1"/>
  <c r="CX26" i="1"/>
  <c r="CX25" i="1"/>
  <c r="CS24" i="1"/>
  <c r="CS25" i="1"/>
  <c r="CS27" i="1"/>
  <c r="CR24" i="1"/>
  <c r="CR26" i="1"/>
  <c r="CR25" i="1"/>
  <c r="CR27" i="1"/>
  <c r="CQ24" i="1"/>
  <c r="CQ25" i="1"/>
  <c r="CQ27" i="1"/>
  <c r="CP24" i="1"/>
  <c r="CP26" i="1"/>
  <c r="CP25" i="1"/>
  <c r="CO24" i="1"/>
  <c r="CO25" i="1"/>
  <c r="CO27" i="1"/>
  <c r="CN24" i="1"/>
  <c r="CN26" i="1"/>
  <c r="CN25" i="1"/>
  <c r="CN27" i="1"/>
  <c r="CM24" i="1"/>
  <c r="CM25" i="1"/>
  <c r="CM27" i="1"/>
  <c r="CL24" i="1"/>
  <c r="CL26" i="1"/>
  <c r="CL25" i="1"/>
  <c r="CK24" i="1"/>
  <c r="CK25" i="1"/>
  <c r="CK27" i="1"/>
  <c r="CJ24" i="1"/>
  <c r="CJ26" i="1"/>
  <c r="CJ25" i="1"/>
  <c r="CJ27" i="1"/>
  <c r="CI24" i="1"/>
  <c r="CI25" i="1"/>
  <c r="CI27" i="1"/>
  <c r="CH24" i="1"/>
  <c r="CH26" i="1"/>
  <c r="CH25" i="1"/>
  <c r="CS26" i="1"/>
  <c r="CO26" i="1"/>
  <c r="CK26" i="1"/>
  <c r="CZ25" i="1"/>
  <c r="CW4" i="1"/>
  <c r="CW5" i="1"/>
  <c r="CW6" i="1"/>
  <c r="CW24" i="1"/>
  <c r="CW7" i="1"/>
  <c r="CW8" i="1"/>
  <c r="CW9" i="1"/>
  <c r="CW10" i="1"/>
  <c r="CW11" i="1"/>
  <c r="CW12" i="1"/>
  <c r="CW13" i="1"/>
  <c r="CW14" i="1"/>
  <c r="CW15" i="1"/>
  <c r="CW16" i="1"/>
  <c r="CW17" i="1"/>
  <c r="CW18" i="1"/>
  <c r="CW19" i="1"/>
  <c r="CW20" i="1"/>
  <c r="CU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V21" i="1"/>
  <c r="CY21" i="1"/>
  <c r="CX21" i="1"/>
  <c r="CZ21" i="1"/>
  <c r="CU21" i="1"/>
  <c r="CT21" i="1"/>
  <c r="CV20" i="1"/>
  <c r="CY20" i="1"/>
  <c r="CX20" i="1"/>
  <c r="CZ20" i="1"/>
  <c r="CU20" i="1"/>
  <c r="CT20" i="1"/>
  <c r="CV19" i="1"/>
  <c r="CY19" i="1"/>
  <c r="CX19" i="1"/>
  <c r="CZ19" i="1"/>
  <c r="CU19" i="1"/>
  <c r="CT19" i="1"/>
  <c r="CV18" i="1"/>
  <c r="CY18" i="1"/>
  <c r="CX18" i="1"/>
  <c r="CZ18" i="1"/>
  <c r="CU18" i="1"/>
  <c r="CT18" i="1"/>
  <c r="CV17" i="1"/>
  <c r="CY17" i="1"/>
  <c r="CX17" i="1"/>
  <c r="CZ17" i="1"/>
  <c r="CU17" i="1"/>
  <c r="CT17" i="1"/>
  <c r="CV16" i="1"/>
  <c r="CY16" i="1"/>
  <c r="CX16" i="1"/>
  <c r="CZ16" i="1"/>
  <c r="CU16" i="1"/>
  <c r="CT16" i="1"/>
  <c r="CV15" i="1"/>
  <c r="CY15" i="1"/>
  <c r="CX15" i="1"/>
  <c r="CZ15" i="1"/>
  <c r="CU15" i="1"/>
  <c r="CT15" i="1"/>
  <c r="CV14" i="1"/>
  <c r="CY14" i="1"/>
  <c r="CX14" i="1"/>
  <c r="CZ14" i="1"/>
  <c r="CU14" i="1"/>
  <c r="CT14" i="1"/>
  <c r="CV13" i="1"/>
  <c r="CY13" i="1"/>
  <c r="CX13" i="1"/>
  <c r="CZ13" i="1"/>
  <c r="CU13" i="1"/>
  <c r="CT13" i="1"/>
  <c r="CV12" i="1"/>
  <c r="CY12" i="1"/>
  <c r="CX12" i="1"/>
  <c r="CZ12" i="1"/>
  <c r="CU12" i="1"/>
  <c r="CT12" i="1"/>
  <c r="CV11" i="1"/>
  <c r="CY11" i="1"/>
  <c r="CX11" i="1"/>
  <c r="CZ11" i="1"/>
  <c r="CU11" i="1"/>
  <c r="CT11" i="1"/>
  <c r="CV10" i="1"/>
  <c r="CY10" i="1"/>
  <c r="CX10" i="1"/>
  <c r="CZ10" i="1"/>
  <c r="CU10" i="1"/>
  <c r="CT10" i="1"/>
  <c r="CV9" i="1"/>
  <c r="CY9" i="1"/>
  <c r="CX9" i="1"/>
  <c r="CZ9" i="1"/>
  <c r="CU9" i="1"/>
  <c r="CT9" i="1"/>
  <c r="CV8" i="1"/>
  <c r="CY8" i="1"/>
  <c r="CX8" i="1"/>
  <c r="CZ8" i="1"/>
  <c r="CU8" i="1"/>
  <c r="CT8" i="1"/>
  <c r="CV7" i="1"/>
  <c r="CY7" i="1"/>
  <c r="CX7" i="1"/>
  <c r="CZ7" i="1"/>
  <c r="CU7" i="1"/>
  <c r="CT7" i="1"/>
  <c r="CV6" i="1"/>
  <c r="CY6" i="1"/>
  <c r="CX6" i="1"/>
  <c r="CZ6" i="1"/>
  <c r="CU6" i="1"/>
  <c r="CT6" i="1"/>
  <c r="CV5" i="1"/>
  <c r="CY5" i="1"/>
  <c r="CX5" i="1"/>
  <c r="CZ5" i="1"/>
  <c r="CU5" i="1"/>
  <c r="CT5" i="1"/>
  <c r="CV4" i="1"/>
  <c r="CY4" i="1"/>
  <c r="CX4" i="1"/>
  <c r="CZ4" i="1"/>
  <c r="CU4" i="1"/>
  <c r="CT4" i="1"/>
  <c r="R4" i="1"/>
  <c r="R5" i="1"/>
  <c r="R6" i="1"/>
  <c r="R24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EM12" i="1"/>
  <c r="EM13" i="1"/>
  <c r="EM14" i="1"/>
  <c r="EM24" i="1"/>
  <c r="EM15" i="1"/>
  <c r="EM16" i="1"/>
  <c r="EM17" i="1"/>
  <c r="EM18" i="1"/>
  <c r="EM19" i="1"/>
  <c r="EM20" i="1"/>
  <c r="BG4" i="1"/>
  <c r="BG5" i="1"/>
  <c r="BG6" i="1"/>
  <c r="BG24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GC25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GB24" i="1"/>
  <c r="GE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GA23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Z22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N83" i="1"/>
  <c r="FO83" i="1"/>
  <c r="GB103" i="1"/>
  <c r="FP83" i="1"/>
  <c r="FQ83" i="1"/>
  <c r="FQ104" i="1"/>
  <c r="FR83" i="1"/>
  <c r="FS83" i="1"/>
  <c r="FS104" i="1"/>
  <c r="FS105" i="1"/>
  <c r="FT83" i="1"/>
  <c r="FU83" i="1"/>
  <c r="FU104" i="1"/>
  <c r="FV83" i="1"/>
  <c r="FW83" i="1"/>
  <c r="FW101" i="1"/>
  <c r="FX83" i="1"/>
  <c r="FY83" i="1"/>
  <c r="FY103" i="1"/>
  <c r="FN84" i="1"/>
  <c r="FO84" i="1"/>
  <c r="GB84" i="1"/>
  <c r="FP84" i="1"/>
  <c r="FQ84" i="1"/>
  <c r="FR84" i="1"/>
  <c r="FS84" i="1"/>
  <c r="FT84" i="1"/>
  <c r="FU84" i="1"/>
  <c r="FV84" i="1"/>
  <c r="FW84" i="1"/>
  <c r="FX84" i="1"/>
  <c r="FN85" i="1"/>
  <c r="FN103" i="1"/>
  <c r="FO85" i="1"/>
  <c r="FP85" i="1"/>
  <c r="FP103" i="1"/>
  <c r="FQ85" i="1"/>
  <c r="FR85" i="1"/>
  <c r="FR101" i="1"/>
  <c r="FS85" i="1"/>
  <c r="FT85" i="1"/>
  <c r="FT103" i="1"/>
  <c r="FU85" i="1"/>
  <c r="FV85" i="1"/>
  <c r="FV101" i="1"/>
  <c r="FW85" i="1"/>
  <c r="FX85" i="1"/>
  <c r="FX102" i="1"/>
  <c r="FY85" i="1"/>
  <c r="FN86" i="1"/>
  <c r="FO86" i="1"/>
  <c r="GB86" i="1"/>
  <c r="FP86" i="1"/>
  <c r="FQ86" i="1"/>
  <c r="FR86" i="1"/>
  <c r="FS86" i="1"/>
  <c r="FT86" i="1"/>
  <c r="FU86" i="1"/>
  <c r="FV86" i="1"/>
  <c r="FW86" i="1"/>
  <c r="FX86" i="1"/>
  <c r="FY86" i="1"/>
  <c r="FY104" i="1"/>
  <c r="FN87" i="1"/>
  <c r="FO87" i="1"/>
  <c r="GB87" i="1"/>
  <c r="FP87" i="1"/>
  <c r="FR87" i="1"/>
  <c r="FS87" i="1"/>
  <c r="FT87" i="1"/>
  <c r="FU87" i="1"/>
  <c r="FV87" i="1"/>
  <c r="FW87" i="1"/>
  <c r="FX87" i="1"/>
  <c r="FY87" i="1"/>
  <c r="FN88" i="1"/>
  <c r="GB88" i="1"/>
  <c r="FO88" i="1"/>
  <c r="FP88" i="1"/>
  <c r="FQ88" i="1"/>
  <c r="FR88" i="1"/>
  <c r="FS88" i="1"/>
  <c r="FT88" i="1"/>
  <c r="FU88" i="1"/>
  <c r="FV88" i="1"/>
  <c r="FW88" i="1"/>
  <c r="FX88" i="1"/>
  <c r="FY88" i="1"/>
  <c r="FN89" i="1"/>
  <c r="GB89" i="1"/>
  <c r="FO89" i="1"/>
  <c r="FP89" i="1"/>
  <c r="FQ89" i="1"/>
  <c r="FR89" i="1"/>
  <c r="FS89" i="1"/>
  <c r="FT89" i="1"/>
  <c r="FU89" i="1"/>
  <c r="FV89" i="1"/>
  <c r="FW89" i="1"/>
  <c r="FX89" i="1"/>
  <c r="FY89" i="1"/>
  <c r="FN90" i="1"/>
  <c r="GB90" i="1"/>
  <c r="FO90" i="1"/>
  <c r="FP90" i="1"/>
  <c r="FQ90" i="1"/>
  <c r="FR90" i="1"/>
  <c r="FS90" i="1"/>
  <c r="FT90" i="1"/>
  <c r="FU90" i="1"/>
  <c r="FV90" i="1"/>
  <c r="FW90" i="1"/>
  <c r="FW104" i="1"/>
  <c r="FX90" i="1"/>
  <c r="FY90" i="1"/>
  <c r="FN91" i="1"/>
  <c r="GB91" i="1"/>
  <c r="FO91" i="1"/>
  <c r="FP91" i="1"/>
  <c r="FQ91" i="1"/>
  <c r="FR91" i="1"/>
  <c r="FS91" i="1"/>
  <c r="FT91" i="1"/>
  <c r="FU91" i="1"/>
  <c r="FV91" i="1"/>
  <c r="FW91" i="1"/>
  <c r="FX91" i="1"/>
  <c r="FX103" i="1"/>
  <c r="FY91" i="1"/>
  <c r="FN92" i="1"/>
  <c r="GB92" i="1"/>
  <c r="FO92" i="1"/>
  <c r="FP92" i="1"/>
  <c r="FQ92" i="1"/>
  <c r="FR92" i="1"/>
  <c r="FS92" i="1"/>
  <c r="FT92" i="1"/>
  <c r="FU92" i="1"/>
  <c r="FV92" i="1"/>
  <c r="FV103" i="1"/>
  <c r="FW92" i="1"/>
  <c r="FX92" i="1"/>
  <c r="FY92" i="1"/>
  <c r="FN93" i="1"/>
  <c r="GB93" i="1"/>
  <c r="FO93" i="1"/>
  <c r="FP93" i="1"/>
  <c r="FQ93" i="1"/>
  <c r="FR93" i="1"/>
  <c r="FS93" i="1"/>
  <c r="FT93" i="1"/>
  <c r="FU93" i="1"/>
  <c r="FV93" i="1"/>
  <c r="FW93" i="1"/>
  <c r="FX93" i="1"/>
  <c r="FY93" i="1"/>
  <c r="FN94" i="1"/>
  <c r="FO94" i="1"/>
  <c r="GB94" i="1"/>
  <c r="FP94" i="1"/>
  <c r="FQ94" i="1"/>
  <c r="FR94" i="1"/>
  <c r="FS94" i="1"/>
  <c r="FT94" i="1"/>
  <c r="FU94" i="1"/>
  <c r="FV94" i="1"/>
  <c r="FW94" i="1"/>
  <c r="FX94" i="1"/>
  <c r="FY94" i="1"/>
  <c r="FN95" i="1"/>
  <c r="FO95" i="1"/>
  <c r="GB95" i="1"/>
  <c r="FP95" i="1"/>
  <c r="FQ95" i="1"/>
  <c r="FR95" i="1"/>
  <c r="FS95" i="1"/>
  <c r="FT95" i="1"/>
  <c r="FU95" i="1"/>
  <c r="FV95" i="1"/>
  <c r="FW95" i="1"/>
  <c r="FX95" i="1"/>
  <c r="FY95" i="1"/>
  <c r="FN96" i="1"/>
  <c r="FO96" i="1"/>
  <c r="GB96" i="1"/>
  <c r="FP96" i="1"/>
  <c r="FQ96" i="1"/>
  <c r="FR96" i="1"/>
  <c r="FS96" i="1"/>
  <c r="FT96" i="1"/>
  <c r="FU96" i="1"/>
  <c r="FV96" i="1"/>
  <c r="FW96" i="1"/>
  <c r="FX96" i="1"/>
  <c r="FZ101" i="1"/>
  <c r="FY96" i="1"/>
  <c r="FN97" i="1"/>
  <c r="GB97" i="1"/>
  <c r="FO97" i="1"/>
  <c r="FP97" i="1"/>
  <c r="FQ97" i="1"/>
  <c r="FR97" i="1"/>
  <c r="FR103" i="1"/>
  <c r="FS97" i="1"/>
  <c r="FT97" i="1"/>
  <c r="FU97" i="1"/>
  <c r="FV97" i="1"/>
  <c r="FW97" i="1"/>
  <c r="FX97" i="1"/>
  <c r="FY97" i="1"/>
  <c r="FN98" i="1"/>
  <c r="GB98" i="1"/>
  <c r="FO98" i="1"/>
  <c r="FP98" i="1"/>
  <c r="FQ98" i="1"/>
  <c r="FR98" i="1"/>
  <c r="FS98" i="1"/>
  <c r="FT98" i="1"/>
  <c r="FT101" i="1"/>
  <c r="FU98" i="1"/>
  <c r="FV98" i="1"/>
  <c r="FW98" i="1"/>
  <c r="FX98" i="1"/>
  <c r="FX101" i="1"/>
  <c r="FY98" i="1"/>
  <c r="FN99" i="1"/>
  <c r="GB99" i="1"/>
  <c r="FO99" i="1"/>
  <c r="FP99" i="1"/>
  <c r="FQ99" i="1"/>
  <c r="FR99" i="1"/>
  <c r="FS99" i="1"/>
  <c r="FT99" i="1"/>
  <c r="FU99" i="1"/>
  <c r="FV99" i="1"/>
  <c r="FW99" i="1"/>
  <c r="FX99" i="1"/>
  <c r="FY99" i="1"/>
  <c r="FX104" i="1"/>
  <c r="FT104" i="1"/>
  <c r="FR104" i="1"/>
  <c r="FP104" i="1"/>
  <c r="FN104" i="1"/>
  <c r="FW103" i="1"/>
  <c r="FS103" i="1"/>
  <c r="FS106" i="1"/>
  <c r="FO103" i="1"/>
  <c r="FY102" i="1"/>
  <c r="FW102" i="1"/>
  <c r="FU102" i="1"/>
  <c r="FS102" i="1"/>
  <c r="FQ102" i="1"/>
  <c r="FO102" i="1"/>
  <c r="FY101" i="1"/>
  <c r="FU101" i="1"/>
  <c r="FQ101" i="1"/>
  <c r="FN101" i="1"/>
  <c r="S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N23" i="1"/>
  <c r="M23" i="1"/>
  <c r="L23" i="1"/>
  <c r="K23" i="1"/>
  <c r="J23" i="1"/>
  <c r="I23" i="1"/>
  <c r="H23" i="1"/>
  <c r="G23" i="1"/>
  <c r="F23" i="1"/>
  <c r="E23" i="1"/>
  <c r="D23" i="1"/>
  <c r="C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EN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EL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EK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BH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BF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BE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M25" i="1"/>
  <c r="AL24" i="1"/>
  <c r="AK23" i="1"/>
  <c r="AJ22" i="1"/>
  <c r="AI25" i="1"/>
  <c r="AH25" i="1"/>
  <c r="AG25" i="1"/>
  <c r="AF25" i="1"/>
  <c r="AE25" i="1"/>
  <c r="AD25" i="1"/>
  <c r="AC25" i="1"/>
  <c r="AB25" i="1"/>
  <c r="AA25" i="1"/>
  <c r="Z25" i="1"/>
  <c r="Y25" i="1"/>
  <c r="AI24" i="1"/>
  <c r="AH24" i="1"/>
  <c r="AG24" i="1"/>
  <c r="AF24" i="1"/>
  <c r="AE24" i="1"/>
  <c r="AD24" i="1"/>
  <c r="AC24" i="1"/>
  <c r="AB24" i="1"/>
  <c r="AA24" i="1"/>
  <c r="Z24" i="1"/>
  <c r="Y24" i="1"/>
  <c r="AI23" i="1"/>
  <c r="AH23" i="1"/>
  <c r="AG23" i="1"/>
  <c r="AF23" i="1"/>
  <c r="AE23" i="1"/>
  <c r="AD23" i="1"/>
  <c r="AC23" i="1"/>
  <c r="AB23" i="1"/>
  <c r="AA23" i="1"/>
  <c r="Z23" i="1"/>
  <c r="Y23" i="1"/>
  <c r="AI22" i="1"/>
  <c r="AH22" i="1"/>
  <c r="AG22" i="1"/>
  <c r="AF22" i="1"/>
  <c r="AE22" i="1"/>
  <c r="AD22" i="1"/>
  <c r="AC22" i="1"/>
  <c r="AB22" i="1"/>
  <c r="AA22" i="1"/>
  <c r="Z22" i="1"/>
  <c r="Y22" i="1"/>
  <c r="X25" i="1"/>
  <c r="X24" i="1"/>
  <c r="X23" i="1"/>
  <c r="X22" i="1"/>
  <c r="GB100" i="1"/>
  <c r="GD100" i="1"/>
  <c r="GC100" i="1"/>
  <c r="GE100" i="1"/>
  <c r="GA100" i="1"/>
  <c r="FZ100" i="1"/>
  <c r="FZ99" i="1"/>
  <c r="FZ98" i="1"/>
  <c r="FZ97" i="1"/>
  <c r="FZ96" i="1"/>
  <c r="FZ95" i="1"/>
  <c r="FZ94" i="1"/>
  <c r="FZ93" i="1"/>
  <c r="FZ92" i="1"/>
  <c r="FZ91" i="1"/>
  <c r="FZ90" i="1"/>
  <c r="FZ89" i="1"/>
  <c r="FZ88" i="1"/>
  <c r="FZ87" i="1"/>
  <c r="FZ86" i="1"/>
  <c r="FZ85" i="1"/>
  <c r="FZ84" i="1"/>
  <c r="FZ83" i="1"/>
  <c r="FI184" i="1"/>
  <c r="FD184" i="1"/>
  <c r="FC184" i="1"/>
  <c r="FB184" i="1"/>
  <c r="FA184" i="1"/>
  <c r="EZ184" i="1"/>
  <c r="EY184" i="1"/>
  <c r="EX184" i="1"/>
  <c r="EW184" i="1"/>
  <c r="EV184" i="1"/>
  <c r="EU184" i="1"/>
  <c r="ET184" i="1"/>
  <c r="ES184" i="1"/>
  <c r="FI183" i="1"/>
  <c r="FD183" i="1"/>
  <c r="FC183" i="1"/>
  <c r="FB183" i="1"/>
  <c r="FA183" i="1"/>
  <c r="EZ183" i="1"/>
  <c r="EY183" i="1"/>
  <c r="EX183" i="1"/>
  <c r="EW183" i="1"/>
  <c r="EV183" i="1"/>
  <c r="EU183" i="1"/>
  <c r="ET183" i="1"/>
  <c r="ES183" i="1"/>
  <c r="FK182" i="1"/>
  <c r="FJ182" i="1"/>
  <c r="FK178" i="1"/>
  <c r="FJ178" i="1"/>
  <c r="FK177" i="1"/>
  <c r="FJ177" i="1"/>
  <c r="FK176" i="1"/>
  <c r="FJ176" i="1"/>
  <c r="FK175" i="1"/>
  <c r="FJ175" i="1"/>
  <c r="FK174" i="1"/>
  <c r="FJ174" i="1"/>
  <c r="FK173" i="1"/>
  <c r="FJ173" i="1"/>
  <c r="FK172" i="1"/>
  <c r="FJ172" i="1"/>
  <c r="FK171" i="1"/>
  <c r="FJ171" i="1"/>
  <c r="FK170" i="1"/>
  <c r="FJ170" i="1"/>
  <c r="FK169" i="1"/>
  <c r="FJ169" i="1"/>
  <c r="FK168" i="1"/>
  <c r="FJ168" i="1"/>
  <c r="FK167" i="1"/>
  <c r="FJ167" i="1"/>
  <c r="FK166" i="1"/>
  <c r="FJ166" i="1"/>
  <c r="FK165" i="1"/>
  <c r="FJ165" i="1"/>
  <c r="FK164" i="1"/>
  <c r="FJ164" i="1"/>
  <c r="FK163" i="1"/>
  <c r="FJ163" i="1"/>
  <c r="FK162" i="1"/>
  <c r="FJ162" i="1"/>
  <c r="FK161" i="1"/>
  <c r="FJ161" i="1"/>
  <c r="GD25" i="1"/>
  <c r="GB21" i="1"/>
  <c r="GD21" i="1"/>
  <c r="GC21" i="1"/>
  <c r="GE21" i="1"/>
  <c r="GB20" i="1"/>
  <c r="GD20" i="1"/>
  <c r="GC20" i="1"/>
  <c r="GE20" i="1"/>
  <c r="GB19" i="1"/>
  <c r="GD19" i="1"/>
  <c r="GC19" i="1"/>
  <c r="GE19" i="1"/>
  <c r="GB18" i="1"/>
  <c r="GD18" i="1"/>
  <c r="GC18" i="1"/>
  <c r="GE18" i="1"/>
  <c r="GB17" i="1"/>
  <c r="GD17" i="1"/>
  <c r="GC17" i="1"/>
  <c r="GE17" i="1"/>
  <c r="GB16" i="1"/>
  <c r="GD16" i="1"/>
  <c r="GC16" i="1"/>
  <c r="GE16" i="1"/>
  <c r="GB15" i="1"/>
  <c r="GD15" i="1"/>
  <c r="GC15" i="1"/>
  <c r="GE15" i="1"/>
  <c r="GB14" i="1"/>
  <c r="GD14" i="1"/>
  <c r="GC14" i="1"/>
  <c r="GE14" i="1"/>
  <c r="GB13" i="1"/>
  <c r="GD13" i="1"/>
  <c r="GC13" i="1"/>
  <c r="GE13" i="1"/>
  <c r="GB12" i="1"/>
  <c r="GD12" i="1"/>
  <c r="GC12" i="1"/>
  <c r="GE12" i="1"/>
  <c r="GB11" i="1"/>
  <c r="GD11" i="1"/>
  <c r="GC11" i="1"/>
  <c r="GE11" i="1"/>
  <c r="GB10" i="1"/>
  <c r="GD10" i="1"/>
  <c r="GC10" i="1"/>
  <c r="GE10" i="1"/>
  <c r="GB9" i="1"/>
  <c r="GD9" i="1"/>
  <c r="GC9" i="1"/>
  <c r="GE9" i="1"/>
  <c r="GB8" i="1"/>
  <c r="GD8" i="1"/>
  <c r="GC8" i="1"/>
  <c r="GE8" i="1"/>
  <c r="GB7" i="1"/>
  <c r="GD7" i="1"/>
  <c r="GC7" i="1"/>
  <c r="GE7" i="1"/>
  <c r="GB6" i="1"/>
  <c r="GD6" i="1"/>
  <c r="GC6" i="1"/>
  <c r="GE6" i="1"/>
  <c r="GB5" i="1"/>
  <c r="GD5" i="1"/>
  <c r="GC5" i="1"/>
  <c r="GE5" i="1"/>
  <c r="GB4" i="1"/>
  <c r="GD4" i="1"/>
  <c r="GC4" i="1"/>
  <c r="GE4" i="1"/>
  <c r="FK208" i="1"/>
  <c r="FJ208" i="1"/>
  <c r="FK204" i="1"/>
  <c r="FJ204" i="1"/>
  <c r="FK203" i="1"/>
  <c r="FJ203" i="1"/>
  <c r="FK202" i="1"/>
  <c r="FJ202" i="1"/>
  <c r="FK201" i="1"/>
  <c r="FJ201" i="1"/>
  <c r="FK200" i="1"/>
  <c r="FJ200" i="1"/>
  <c r="FK199" i="1"/>
  <c r="FJ199" i="1"/>
  <c r="FK198" i="1"/>
  <c r="FJ198" i="1"/>
  <c r="FK197" i="1"/>
  <c r="FJ197" i="1"/>
  <c r="FK196" i="1"/>
  <c r="FJ196" i="1"/>
  <c r="FK195" i="1"/>
  <c r="FJ195" i="1"/>
  <c r="FK194" i="1"/>
  <c r="FJ194" i="1"/>
  <c r="FK193" i="1"/>
  <c r="FJ193" i="1"/>
  <c r="FK192" i="1"/>
  <c r="FJ192" i="1"/>
  <c r="FK191" i="1"/>
  <c r="FJ191" i="1"/>
  <c r="FK190" i="1"/>
  <c r="FJ190" i="1"/>
  <c r="FK189" i="1"/>
  <c r="FJ189" i="1"/>
  <c r="FK188" i="1"/>
  <c r="FJ188" i="1"/>
  <c r="FK187" i="1"/>
  <c r="FJ187" i="1"/>
  <c r="FG155" i="1"/>
  <c r="FJ156" i="1"/>
  <c r="FI156" i="1"/>
  <c r="FG152" i="1"/>
  <c r="FJ152" i="1"/>
  <c r="FI152" i="1"/>
  <c r="FG151" i="1"/>
  <c r="FJ151" i="1"/>
  <c r="FI151" i="1"/>
  <c r="FG150" i="1"/>
  <c r="FJ150" i="1"/>
  <c r="FI150" i="1"/>
  <c r="FG149" i="1"/>
  <c r="FJ149" i="1"/>
  <c r="FI149" i="1"/>
  <c r="FG148" i="1"/>
  <c r="FJ148" i="1"/>
  <c r="FI148" i="1"/>
  <c r="FG147" i="1"/>
  <c r="FJ147" i="1"/>
  <c r="FI147" i="1"/>
  <c r="FG146" i="1"/>
  <c r="FJ146" i="1"/>
  <c r="FI146" i="1"/>
  <c r="FG145" i="1"/>
  <c r="FJ145" i="1"/>
  <c r="FI145" i="1"/>
  <c r="FG144" i="1"/>
  <c r="FJ144" i="1"/>
  <c r="FI144" i="1"/>
  <c r="FG143" i="1"/>
  <c r="FJ143" i="1"/>
  <c r="FI143" i="1"/>
  <c r="FG142" i="1"/>
  <c r="FJ142" i="1"/>
  <c r="FI142" i="1"/>
  <c r="FG141" i="1"/>
  <c r="FJ141" i="1"/>
  <c r="FI141" i="1"/>
  <c r="FG140" i="1"/>
  <c r="FJ140" i="1"/>
  <c r="FI140" i="1"/>
  <c r="FG139" i="1"/>
  <c r="FJ139" i="1"/>
  <c r="FI139" i="1"/>
  <c r="FG138" i="1"/>
  <c r="FJ138" i="1"/>
  <c r="FI138" i="1"/>
  <c r="FG137" i="1"/>
  <c r="FJ137" i="1"/>
  <c r="FI137" i="1"/>
  <c r="FG136" i="1"/>
  <c r="FJ136" i="1"/>
  <c r="FI136" i="1"/>
  <c r="FG135" i="1"/>
  <c r="FI135" i="1"/>
  <c r="FG129" i="1"/>
  <c r="FI130" i="1"/>
  <c r="FG126" i="1"/>
  <c r="FI126" i="1"/>
  <c r="FG125" i="1"/>
  <c r="FI125" i="1"/>
  <c r="FG124" i="1"/>
  <c r="FI124" i="1"/>
  <c r="FG123" i="1"/>
  <c r="FI123" i="1"/>
  <c r="FG122" i="1"/>
  <c r="FI122" i="1"/>
  <c r="FG121" i="1"/>
  <c r="FI121" i="1"/>
  <c r="FG120" i="1"/>
  <c r="FI120" i="1"/>
  <c r="FG119" i="1"/>
  <c r="FI119" i="1"/>
  <c r="FG118" i="1"/>
  <c r="FI118" i="1"/>
  <c r="FG117" i="1"/>
  <c r="FI117" i="1"/>
  <c r="FG116" i="1"/>
  <c r="FI116" i="1"/>
  <c r="FG115" i="1"/>
  <c r="FI115" i="1"/>
  <c r="FG114" i="1"/>
  <c r="FI114" i="1"/>
  <c r="FG113" i="1"/>
  <c r="FI113" i="1"/>
  <c r="FG112" i="1"/>
  <c r="FI112" i="1"/>
  <c r="FG111" i="1"/>
  <c r="FI111" i="1"/>
  <c r="FG110" i="1"/>
  <c r="FI110" i="1"/>
  <c r="FG109" i="1"/>
  <c r="FI109" i="1"/>
  <c r="FG103" i="1"/>
  <c r="FI104" i="1"/>
  <c r="FK104" i="1"/>
  <c r="FG100" i="1"/>
  <c r="FI100" i="1"/>
  <c r="FK100" i="1"/>
  <c r="FJ100" i="1"/>
  <c r="FG99" i="1"/>
  <c r="FI99" i="1"/>
  <c r="FK99" i="1"/>
  <c r="FG98" i="1"/>
  <c r="FJ98" i="1"/>
  <c r="FI98" i="1"/>
  <c r="FK98" i="1"/>
  <c r="FG97" i="1"/>
  <c r="FI97" i="1"/>
  <c r="FK97" i="1"/>
  <c r="FG96" i="1"/>
  <c r="FI96" i="1"/>
  <c r="FK96" i="1"/>
  <c r="FG95" i="1"/>
  <c r="FI95" i="1"/>
  <c r="FK95" i="1"/>
  <c r="FG94" i="1"/>
  <c r="FJ94" i="1"/>
  <c r="FI94" i="1"/>
  <c r="FK94" i="1"/>
  <c r="FG93" i="1"/>
  <c r="FI93" i="1"/>
  <c r="FK93" i="1"/>
  <c r="FG92" i="1"/>
  <c r="FI92" i="1"/>
  <c r="FK92" i="1"/>
  <c r="FJ92" i="1"/>
  <c r="FG91" i="1"/>
  <c r="FI91" i="1"/>
  <c r="FK91" i="1"/>
  <c r="FG90" i="1"/>
  <c r="FJ90" i="1"/>
  <c r="FI90" i="1"/>
  <c r="FK90" i="1"/>
  <c r="FG89" i="1"/>
  <c r="FI89" i="1"/>
  <c r="FK89" i="1"/>
  <c r="FG88" i="1"/>
  <c r="FI88" i="1"/>
  <c r="FK88" i="1"/>
  <c r="FJ88" i="1"/>
  <c r="FG87" i="1"/>
  <c r="FI87" i="1"/>
  <c r="FK87" i="1"/>
  <c r="FG86" i="1"/>
  <c r="FJ86" i="1"/>
  <c r="FI86" i="1"/>
  <c r="FK86" i="1"/>
  <c r="FG85" i="1"/>
  <c r="FI85" i="1"/>
  <c r="FK85" i="1"/>
  <c r="FG84" i="1"/>
  <c r="FI84" i="1"/>
  <c r="FK84" i="1"/>
  <c r="FJ84" i="1"/>
  <c r="FG83" i="1"/>
  <c r="FI83" i="1"/>
  <c r="FK83" i="1"/>
  <c r="U25" i="1"/>
  <c r="T25" i="1"/>
  <c r="Q21" i="1"/>
  <c r="S21" i="1"/>
  <c r="U21" i="1"/>
  <c r="T21" i="1"/>
  <c r="Q20" i="1"/>
  <c r="S20" i="1"/>
  <c r="U20" i="1"/>
  <c r="Q19" i="1"/>
  <c r="S19" i="1"/>
  <c r="U19" i="1"/>
  <c r="T19" i="1"/>
  <c r="Q18" i="1"/>
  <c r="S18" i="1"/>
  <c r="U18" i="1"/>
  <c r="Q17" i="1"/>
  <c r="S17" i="1"/>
  <c r="U17" i="1"/>
  <c r="T17" i="1"/>
  <c r="Q16" i="1"/>
  <c r="S16" i="1"/>
  <c r="U16" i="1"/>
  <c r="Q15" i="1"/>
  <c r="S15" i="1"/>
  <c r="U15" i="1"/>
  <c r="T15" i="1"/>
  <c r="Q14" i="1"/>
  <c r="S14" i="1"/>
  <c r="U14" i="1"/>
  <c r="Q13" i="1"/>
  <c r="S13" i="1"/>
  <c r="U13" i="1"/>
  <c r="T13" i="1"/>
  <c r="Q12" i="1"/>
  <c r="S12" i="1"/>
  <c r="U12" i="1"/>
  <c r="Q11" i="1"/>
  <c r="S11" i="1"/>
  <c r="U11" i="1"/>
  <c r="T11" i="1"/>
  <c r="Q10" i="1"/>
  <c r="S10" i="1"/>
  <c r="U10" i="1"/>
  <c r="Q9" i="1"/>
  <c r="S9" i="1"/>
  <c r="U9" i="1"/>
  <c r="T9" i="1"/>
  <c r="Q8" i="1"/>
  <c r="S8" i="1"/>
  <c r="U8" i="1"/>
  <c r="Q7" i="1"/>
  <c r="S7" i="1"/>
  <c r="U7" i="1"/>
  <c r="T7" i="1"/>
  <c r="Q6" i="1"/>
  <c r="S6" i="1"/>
  <c r="U6" i="1"/>
  <c r="Q5" i="1"/>
  <c r="S5" i="1"/>
  <c r="U5" i="1"/>
  <c r="T5" i="1"/>
  <c r="Q4" i="1"/>
  <c r="S4" i="1"/>
  <c r="U4" i="1"/>
  <c r="DU208" i="1"/>
  <c r="DT208" i="1"/>
  <c r="DU204" i="1"/>
  <c r="DT204" i="1"/>
  <c r="DU203" i="1"/>
  <c r="DT203" i="1"/>
  <c r="DU202" i="1"/>
  <c r="DT202" i="1"/>
  <c r="DU201" i="1"/>
  <c r="DT201" i="1"/>
  <c r="DU200" i="1"/>
  <c r="DT200" i="1"/>
  <c r="DU199" i="1"/>
  <c r="DT199" i="1"/>
  <c r="DU198" i="1"/>
  <c r="DT198" i="1"/>
  <c r="DU197" i="1"/>
  <c r="DT197" i="1"/>
  <c r="DU196" i="1"/>
  <c r="DT196" i="1"/>
  <c r="DU195" i="1"/>
  <c r="DT195" i="1"/>
  <c r="DU194" i="1"/>
  <c r="DT194" i="1"/>
  <c r="DU193" i="1"/>
  <c r="DT193" i="1"/>
  <c r="DU192" i="1"/>
  <c r="DT192" i="1"/>
  <c r="DU191" i="1"/>
  <c r="DT191" i="1"/>
  <c r="DU190" i="1"/>
  <c r="DT190" i="1"/>
  <c r="DU189" i="1"/>
  <c r="DT189" i="1"/>
  <c r="DU188" i="1"/>
  <c r="DT188" i="1"/>
  <c r="DU187" i="1"/>
  <c r="DT187" i="1"/>
  <c r="DU182" i="1"/>
  <c r="DT182" i="1"/>
  <c r="DU178" i="1"/>
  <c r="DT178" i="1"/>
  <c r="DU177" i="1"/>
  <c r="DT177" i="1"/>
  <c r="DU176" i="1"/>
  <c r="DT176" i="1"/>
  <c r="DU175" i="1"/>
  <c r="DT175" i="1"/>
  <c r="DU174" i="1"/>
  <c r="DT174" i="1"/>
  <c r="DU173" i="1"/>
  <c r="DT173" i="1"/>
  <c r="DU172" i="1"/>
  <c r="DT172" i="1"/>
  <c r="DU171" i="1"/>
  <c r="DT171" i="1"/>
  <c r="DU170" i="1"/>
  <c r="DT170" i="1"/>
  <c r="DU169" i="1"/>
  <c r="DT169" i="1"/>
  <c r="DU168" i="1"/>
  <c r="DT168" i="1"/>
  <c r="DU167" i="1"/>
  <c r="DT167" i="1"/>
  <c r="DU166" i="1"/>
  <c r="DT166" i="1"/>
  <c r="DU165" i="1"/>
  <c r="DT165" i="1"/>
  <c r="DU164" i="1"/>
  <c r="DT164" i="1"/>
  <c r="DU163" i="1"/>
  <c r="DT163" i="1"/>
  <c r="DU162" i="1"/>
  <c r="DT162" i="1"/>
  <c r="DU161" i="1"/>
  <c r="DT161" i="1"/>
  <c r="DQ155" i="1"/>
  <c r="DS156" i="1"/>
  <c r="DU156" i="1"/>
  <c r="DT156" i="1"/>
  <c r="DQ152" i="1"/>
  <c r="DS152" i="1"/>
  <c r="DU152" i="1"/>
  <c r="DQ151" i="1"/>
  <c r="DS151" i="1"/>
  <c r="DU151" i="1"/>
  <c r="DT151" i="1"/>
  <c r="DQ150" i="1"/>
  <c r="DS150" i="1"/>
  <c r="DU150" i="1"/>
  <c r="DQ149" i="1"/>
  <c r="DT149" i="1"/>
  <c r="DS149" i="1"/>
  <c r="DU149" i="1"/>
  <c r="DQ148" i="1"/>
  <c r="DS148" i="1"/>
  <c r="DU148" i="1"/>
  <c r="DQ147" i="1"/>
  <c r="DS147" i="1"/>
  <c r="DU147" i="1"/>
  <c r="DT147" i="1"/>
  <c r="DQ146" i="1"/>
  <c r="DS146" i="1"/>
  <c r="DU146" i="1"/>
  <c r="DQ145" i="1"/>
  <c r="DT145" i="1"/>
  <c r="DS145" i="1"/>
  <c r="DU145" i="1"/>
  <c r="DQ144" i="1"/>
  <c r="DS144" i="1"/>
  <c r="DU144" i="1"/>
  <c r="DQ143" i="1"/>
  <c r="DS143" i="1"/>
  <c r="DU143" i="1"/>
  <c r="DT143" i="1"/>
  <c r="DQ142" i="1"/>
  <c r="DS142" i="1"/>
  <c r="DU142" i="1"/>
  <c r="DQ141" i="1"/>
  <c r="DT141" i="1"/>
  <c r="DS141" i="1"/>
  <c r="DU141" i="1"/>
  <c r="DQ140" i="1"/>
  <c r="DS140" i="1"/>
  <c r="DU140" i="1"/>
  <c r="DQ139" i="1"/>
  <c r="DS139" i="1"/>
  <c r="DU139" i="1"/>
  <c r="DT139" i="1"/>
  <c r="DQ138" i="1"/>
  <c r="DS138" i="1"/>
  <c r="DU138" i="1"/>
  <c r="DQ137" i="1"/>
  <c r="DT137" i="1"/>
  <c r="DS137" i="1"/>
  <c r="DU137" i="1"/>
  <c r="DQ136" i="1"/>
  <c r="DS136" i="1"/>
  <c r="DU136" i="1"/>
  <c r="DQ135" i="1"/>
  <c r="DS135" i="1"/>
  <c r="DU135" i="1"/>
  <c r="DT135" i="1"/>
  <c r="DQ129" i="1"/>
  <c r="DS130" i="1"/>
  <c r="DU130" i="1"/>
  <c r="DQ126" i="1"/>
  <c r="DS126" i="1"/>
  <c r="DU126" i="1"/>
  <c r="DT126" i="1"/>
  <c r="DQ125" i="1"/>
  <c r="DS125" i="1"/>
  <c r="DU125" i="1"/>
  <c r="DQ124" i="1"/>
  <c r="DT124" i="1"/>
  <c r="DS124" i="1"/>
  <c r="DU124" i="1"/>
  <c r="DQ123" i="1"/>
  <c r="DS123" i="1"/>
  <c r="DU123" i="1"/>
  <c r="DQ122" i="1"/>
  <c r="DS122" i="1"/>
  <c r="DU122" i="1"/>
  <c r="DT122" i="1"/>
  <c r="DQ121" i="1"/>
  <c r="DS121" i="1"/>
  <c r="DU121" i="1"/>
  <c r="DQ120" i="1"/>
  <c r="DT120" i="1"/>
  <c r="DS120" i="1"/>
  <c r="DU120" i="1"/>
  <c r="DQ119" i="1"/>
  <c r="DS119" i="1"/>
  <c r="DU119" i="1"/>
  <c r="DQ118" i="1"/>
  <c r="DS118" i="1"/>
  <c r="DU118" i="1"/>
  <c r="DT118" i="1"/>
  <c r="DQ117" i="1"/>
  <c r="DS117" i="1"/>
  <c r="DU117" i="1"/>
  <c r="DQ116" i="1"/>
  <c r="DT116" i="1"/>
  <c r="DS116" i="1"/>
  <c r="DU116" i="1"/>
  <c r="DQ115" i="1"/>
  <c r="DS115" i="1"/>
  <c r="DU115" i="1"/>
  <c r="DQ114" i="1"/>
  <c r="DS114" i="1"/>
  <c r="DU114" i="1"/>
  <c r="DT114" i="1"/>
  <c r="DQ113" i="1"/>
  <c r="DS113" i="1"/>
  <c r="DU113" i="1"/>
  <c r="DQ112" i="1"/>
  <c r="DT112" i="1"/>
  <c r="DS112" i="1"/>
  <c r="DU112" i="1"/>
  <c r="DQ111" i="1"/>
  <c r="DS111" i="1"/>
  <c r="DU111" i="1"/>
  <c r="DQ110" i="1"/>
  <c r="DS110" i="1"/>
  <c r="DU110" i="1"/>
  <c r="DT110" i="1"/>
  <c r="DQ109" i="1"/>
  <c r="DS109" i="1"/>
  <c r="DU109" i="1"/>
  <c r="DQ103" i="1"/>
  <c r="DS104" i="1"/>
  <c r="DU104" i="1"/>
  <c r="DT104" i="1"/>
  <c r="DQ100" i="1"/>
  <c r="DS100" i="1"/>
  <c r="DU100" i="1"/>
  <c r="DQ99" i="1"/>
  <c r="DS99" i="1"/>
  <c r="DU99" i="1"/>
  <c r="DT99" i="1"/>
  <c r="DQ98" i="1"/>
  <c r="DS98" i="1"/>
  <c r="DU98" i="1"/>
  <c r="DQ97" i="1"/>
  <c r="DT97" i="1"/>
  <c r="DS97" i="1"/>
  <c r="DU97" i="1"/>
  <c r="DQ96" i="1"/>
  <c r="DS96" i="1"/>
  <c r="DU96" i="1"/>
  <c r="DQ95" i="1"/>
  <c r="DS95" i="1"/>
  <c r="DU95" i="1"/>
  <c r="DT95" i="1"/>
  <c r="DQ94" i="1"/>
  <c r="DS94" i="1"/>
  <c r="DU94" i="1"/>
  <c r="DQ93" i="1"/>
  <c r="DT93" i="1"/>
  <c r="DS93" i="1"/>
  <c r="DU93" i="1"/>
  <c r="DQ92" i="1"/>
  <c r="DS92" i="1"/>
  <c r="DU92" i="1"/>
  <c r="DQ91" i="1"/>
  <c r="DS91" i="1"/>
  <c r="DU91" i="1"/>
  <c r="DT91" i="1"/>
  <c r="DQ90" i="1"/>
  <c r="DS90" i="1"/>
  <c r="DU90" i="1"/>
  <c r="DQ89" i="1"/>
  <c r="DT89" i="1"/>
  <c r="DS89" i="1"/>
  <c r="DU89" i="1"/>
  <c r="DQ88" i="1"/>
  <c r="DS88" i="1"/>
  <c r="DU88" i="1"/>
  <c r="DQ87" i="1"/>
  <c r="DS87" i="1"/>
  <c r="DU87" i="1"/>
  <c r="DT87" i="1"/>
  <c r="DQ86" i="1"/>
  <c r="DS86" i="1"/>
  <c r="DU86" i="1"/>
  <c r="DQ85" i="1"/>
  <c r="DT85" i="1"/>
  <c r="DS85" i="1"/>
  <c r="DU85" i="1"/>
  <c r="DQ84" i="1"/>
  <c r="DS84" i="1"/>
  <c r="DU84" i="1"/>
  <c r="DQ83" i="1"/>
  <c r="DS83" i="1"/>
  <c r="DU83" i="1"/>
  <c r="DT83" i="1"/>
  <c r="EP25" i="1"/>
  <c r="EO25" i="1"/>
  <c r="EL21" i="1"/>
  <c r="EN21" i="1"/>
  <c r="EP21" i="1"/>
  <c r="EL20" i="1"/>
  <c r="EN20" i="1"/>
  <c r="EP20" i="1"/>
  <c r="EO20" i="1"/>
  <c r="EL19" i="1"/>
  <c r="EN19" i="1"/>
  <c r="EP19" i="1"/>
  <c r="EL18" i="1"/>
  <c r="EN18" i="1"/>
  <c r="EP18" i="1"/>
  <c r="EO18" i="1"/>
  <c r="EL17" i="1"/>
  <c r="EN17" i="1"/>
  <c r="EP17" i="1"/>
  <c r="EL16" i="1"/>
  <c r="EN16" i="1"/>
  <c r="EP16" i="1"/>
  <c r="EO16" i="1"/>
  <c r="EL15" i="1"/>
  <c r="EN15" i="1"/>
  <c r="EP15" i="1"/>
  <c r="EL14" i="1"/>
  <c r="EN14" i="1"/>
  <c r="EP14" i="1"/>
  <c r="EO14" i="1"/>
  <c r="EL13" i="1"/>
  <c r="EN13" i="1"/>
  <c r="EP13" i="1"/>
  <c r="EL12" i="1"/>
  <c r="EN12" i="1"/>
  <c r="EP12" i="1"/>
  <c r="EO12" i="1"/>
  <c r="AO208" i="1"/>
  <c r="AN208" i="1"/>
  <c r="AO204" i="1"/>
  <c r="AN204" i="1"/>
  <c r="AO203" i="1"/>
  <c r="AN203" i="1"/>
  <c r="AO202" i="1"/>
  <c r="AN202" i="1"/>
  <c r="AO201" i="1"/>
  <c r="AN201" i="1"/>
  <c r="AO200" i="1"/>
  <c r="AN200" i="1"/>
  <c r="AO199" i="1"/>
  <c r="AN199" i="1"/>
  <c r="AO198" i="1"/>
  <c r="AN198" i="1"/>
  <c r="AO197" i="1"/>
  <c r="AN197" i="1"/>
  <c r="AO196" i="1"/>
  <c r="AN196" i="1"/>
  <c r="AO195" i="1"/>
  <c r="AN195" i="1"/>
  <c r="AO194" i="1"/>
  <c r="AN194" i="1"/>
  <c r="AO193" i="1"/>
  <c r="AN193" i="1"/>
  <c r="AO192" i="1"/>
  <c r="AN192" i="1"/>
  <c r="AO191" i="1"/>
  <c r="AN191" i="1"/>
  <c r="AO190" i="1"/>
  <c r="AN190" i="1"/>
  <c r="AO189" i="1"/>
  <c r="AN189" i="1"/>
  <c r="AO188" i="1"/>
  <c r="AN188" i="1"/>
  <c r="AO187" i="1"/>
  <c r="AN187" i="1"/>
  <c r="AO182" i="1"/>
  <c r="AN182" i="1"/>
  <c r="AO178" i="1"/>
  <c r="AN178" i="1"/>
  <c r="AO177" i="1"/>
  <c r="AN177" i="1"/>
  <c r="AO176" i="1"/>
  <c r="AN176" i="1"/>
  <c r="AO175" i="1"/>
  <c r="AN175" i="1"/>
  <c r="AO174" i="1"/>
  <c r="AN174" i="1"/>
  <c r="AO173" i="1"/>
  <c r="AN173" i="1"/>
  <c r="AO172" i="1"/>
  <c r="AN172" i="1"/>
  <c r="AO171" i="1"/>
  <c r="AN171" i="1"/>
  <c r="AO170" i="1"/>
  <c r="AN170" i="1"/>
  <c r="AO169" i="1"/>
  <c r="AN169" i="1"/>
  <c r="AO168" i="1"/>
  <c r="AN168" i="1"/>
  <c r="AO167" i="1"/>
  <c r="AN167" i="1"/>
  <c r="AO166" i="1"/>
  <c r="AN166" i="1"/>
  <c r="AO165" i="1"/>
  <c r="AN165" i="1"/>
  <c r="AO164" i="1"/>
  <c r="AN164" i="1"/>
  <c r="AO163" i="1"/>
  <c r="AN163" i="1"/>
  <c r="AO162" i="1"/>
  <c r="AN162" i="1"/>
  <c r="AO161" i="1"/>
  <c r="AN161" i="1"/>
  <c r="AK155" i="1"/>
  <c r="AM156" i="1"/>
  <c r="AO156" i="1"/>
  <c r="AK152" i="1"/>
  <c r="AM152" i="1"/>
  <c r="AO152" i="1"/>
  <c r="AN152" i="1"/>
  <c r="AK151" i="1"/>
  <c r="AM151" i="1"/>
  <c r="AO151" i="1"/>
  <c r="AK150" i="1"/>
  <c r="AN150" i="1"/>
  <c r="AM150" i="1"/>
  <c r="AO150" i="1"/>
  <c r="AK149" i="1"/>
  <c r="AM149" i="1"/>
  <c r="AO149" i="1"/>
  <c r="AK148" i="1"/>
  <c r="AM148" i="1"/>
  <c r="AO148" i="1"/>
  <c r="AN148" i="1"/>
  <c r="AK147" i="1"/>
  <c r="AM147" i="1"/>
  <c r="AO147" i="1"/>
  <c r="AK146" i="1"/>
  <c r="AN146" i="1"/>
  <c r="AM146" i="1"/>
  <c r="AO146" i="1"/>
  <c r="AK145" i="1"/>
  <c r="AM145" i="1"/>
  <c r="AO145" i="1"/>
  <c r="AK144" i="1"/>
  <c r="AM144" i="1"/>
  <c r="AO144" i="1"/>
  <c r="AN144" i="1"/>
  <c r="AK143" i="1"/>
  <c r="AM143" i="1"/>
  <c r="AO143" i="1"/>
  <c r="AK142" i="1"/>
  <c r="AN142" i="1"/>
  <c r="AM142" i="1"/>
  <c r="AO142" i="1"/>
  <c r="AK141" i="1"/>
  <c r="AM141" i="1"/>
  <c r="AO141" i="1"/>
  <c r="AK140" i="1"/>
  <c r="AM140" i="1"/>
  <c r="AO140" i="1"/>
  <c r="AN140" i="1"/>
  <c r="AK139" i="1"/>
  <c r="AM139" i="1"/>
  <c r="AO139" i="1"/>
  <c r="AK138" i="1"/>
  <c r="AN138" i="1"/>
  <c r="AM138" i="1"/>
  <c r="AO138" i="1"/>
  <c r="AK137" i="1"/>
  <c r="AM137" i="1"/>
  <c r="AO137" i="1"/>
  <c r="AK136" i="1"/>
  <c r="AM136" i="1"/>
  <c r="AO136" i="1"/>
  <c r="AN136" i="1"/>
  <c r="AK135" i="1"/>
  <c r="AM135" i="1"/>
  <c r="AO135" i="1"/>
  <c r="AK129" i="1"/>
  <c r="AM130" i="1"/>
  <c r="AO130" i="1"/>
  <c r="AN130" i="1"/>
  <c r="AK126" i="1"/>
  <c r="AM126" i="1"/>
  <c r="AO126" i="1"/>
  <c r="AK125" i="1"/>
  <c r="AM125" i="1"/>
  <c r="AO125" i="1"/>
  <c r="AN125" i="1"/>
  <c r="AK124" i="1"/>
  <c r="AM124" i="1"/>
  <c r="AO124" i="1"/>
  <c r="AK123" i="1"/>
  <c r="AM123" i="1"/>
  <c r="AO123" i="1"/>
  <c r="AN123" i="1"/>
  <c r="AK122" i="1"/>
  <c r="AM122" i="1"/>
  <c r="AO122" i="1"/>
  <c r="AK121" i="1"/>
  <c r="AN121" i="1"/>
  <c r="AM121" i="1"/>
  <c r="AO121" i="1"/>
  <c r="AK120" i="1"/>
  <c r="AM120" i="1"/>
  <c r="AO120" i="1"/>
  <c r="AK119" i="1"/>
  <c r="AM119" i="1"/>
  <c r="AO119" i="1"/>
  <c r="AN119" i="1"/>
  <c r="AK118" i="1"/>
  <c r="AM118" i="1"/>
  <c r="AO118" i="1"/>
  <c r="AK117" i="1"/>
  <c r="AN117" i="1"/>
  <c r="AM117" i="1"/>
  <c r="AO117" i="1"/>
  <c r="AK116" i="1"/>
  <c r="AM116" i="1"/>
  <c r="AO116" i="1"/>
  <c r="AK115" i="1"/>
  <c r="AM115" i="1"/>
  <c r="AO115" i="1"/>
  <c r="AN115" i="1"/>
  <c r="AK114" i="1"/>
  <c r="AM114" i="1"/>
  <c r="AO114" i="1"/>
  <c r="AK113" i="1"/>
  <c r="AN113" i="1"/>
  <c r="AM113" i="1"/>
  <c r="AO113" i="1"/>
  <c r="AK112" i="1"/>
  <c r="AM112" i="1"/>
  <c r="AO112" i="1"/>
  <c r="AK111" i="1"/>
  <c r="AM111" i="1"/>
  <c r="AO111" i="1"/>
  <c r="AN111" i="1"/>
  <c r="AK110" i="1"/>
  <c r="AM110" i="1"/>
  <c r="AO110" i="1"/>
  <c r="AK109" i="1"/>
  <c r="AN109" i="1"/>
  <c r="AM109" i="1"/>
  <c r="AO109" i="1"/>
  <c r="AK103" i="1"/>
  <c r="AM104" i="1"/>
  <c r="AO104" i="1"/>
  <c r="AK100" i="1"/>
  <c r="AM100" i="1"/>
  <c r="AO100" i="1"/>
  <c r="AN100" i="1"/>
  <c r="AK99" i="1"/>
  <c r="AM99" i="1"/>
  <c r="AO99" i="1"/>
  <c r="AK98" i="1"/>
  <c r="AM98" i="1"/>
  <c r="AO98" i="1"/>
  <c r="AN98" i="1"/>
  <c r="AK97" i="1"/>
  <c r="AM97" i="1"/>
  <c r="AO97" i="1"/>
  <c r="AK96" i="1"/>
  <c r="AM96" i="1"/>
  <c r="AO96" i="1"/>
  <c r="AN96" i="1"/>
  <c r="AK95" i="1"/>
  <c r="AM95" i="1"/>
  <c r="AO95" i="1"/>
  <c r="AK94" i="1"/>
  <c r="AM94" i="1"/>
  <c r="AO94" i="1"/>
  <c r="AN94" i="1"/>
  <c r="AK93" i="1"/>
  <c r="AM93" i="1"/>
  <c r="AO93" i="1"/>
  <c r="AK92" i="1"/>
  <c r="AM92" i="1"/>
  <c r="AO92" i="1"/>
  <c r="AN92" i="1"/>
  <c r="AK91" i="1"/>
  <c r="AM91" i="1"/>
  <c r="AO91" i="1"/>
  <c r="AK90" i="1"/>
  <c r="AM90" i="1"/>
  <c r="AO90" i="1"/>
  <c r="AN90" i="1"/>
  <c r="AK89" i="1"/>
  <c r="AM89" i="1"/>
  <c r="AO89" i="1"/>
  <c r="AK88" i="1"/>
  <c r="AM88" i="1"/>
  <c r="AO88" i="1"/>
  <c r="AN88" i="1"/>
  <c r="AK87" i="1"/>
  <c r="AM87" i="1"/>
  <c r="AO87" i="1"/>
  <c r="AK86" i="1"/>
  <c r="AM86" i="1"/>
  <c r="AO86" i="1"/>
  <c r="AN86" i="1"/>
  <c r="AK85" i="1"/>
  <c r="AM85" i="1"/>
  <c r="AO85" i="1"/>
  <c r="AK84" i="1"/>
  <c r="AM84" i="1"/>
  <c r="AO84" i="1"/>
  <c r="AN84" i="1"/>
  <c r="AK83" i="1"/>
  <c r="AM83" i="1"/>
  <c r="AO83" i="1"/>
  <c r="BJ25" i="1"/>
  <c r="BI25" i="1"/>
  <c r="BF21" i="1"/>
  <c r="BH21" i="1"/>
  <c r="BJ21" i="1"/>
  <c r="BI21" i="1"/>
  <c r="BF20" i="1"/>
  <c r="BH20" i="1"/>
  <c r="BJ20" i="1"/>
  <c r="BF19" i="1"/>
  <c r="BI19" i="1"/>
  <c r="BH19" i="1"/>
  <c r="BJ19" i="1"/>
  <c r="BF18" i="1"/>
  <c r="BH18" i="1"/>
  <c r="BJ18" i="1"/>
  <c r="BF17" i="1"/>
  <c r="BH17" i="1"/>
  <c r="BJ17" i="1"/>
  <c r="BF16" i="1"/>
  <c r="BH16" i="1"/>
  <c r="BJ16" i="1"/>
  <c r="BF15" i="1"/>
  <c r="BI15" i="1"/>
  <c r="BH15" i="1"/>
  <c r="BJ15" i="1"/>
  <c r="BF14" i="1"/>
  <c r="BH14" i="1"/>
  <c r="BJ14" i="1"/>
  <c r="BF13" i="1"/>
  <c r="BH13" i="1"/>
  <c r="BJ13" i="1"/>
  <c r="BI13" i="1"/>
  <c r="BF12" i="1"/>
  <c r="BH12" i="1"/>
  <c r="BJ12" i="1"/>
  <c r="BF11" i="1"/>
  <c r="BI11" i="1"/>
  <c r="BH11" i="1"/>
  <c r="BJ11" i="1"/>
  <c r="BF10" i="1"/>
  <c r="BH10" i="1"/>
  <c r="BJ10" i="1"/>
  <c r="BF9" i="1"/>
  <c r="BH9" i="1"/>
  <c r="BJ9" i="1"/>
  <c r="BF8" i="1"/>
  <c r="BH8" i="1"/>
  <c r="BJ8" i="1"/>
  <c r="BF7" i="1"/>
  <c r="BI7" i="1"/>
  <c r="BH7" i="1"/>
  <c r="BJ7" i="1"/>
  <c r="BF6" i="1"/>
  <c r="BH6" i="1"/>
  <c r="BJ6" i="1"/>
  <c r="BF5" i="1"/>
  <c r="BH5" i="1"/>
  <c r="BJ5" i="1"/>
  <c r="BI5" i="1"/>
  <c r="BF4" i="1"/>
  <c r="BH4" i="1"/>
  <c r="BJ4" i="1"/>
  <c r="Q207" i="1"/>
  <c r="S208" i="1"/>
  <c r="R208" i="1"/>
  <c r="Q204" i="1"/>
  <c r="R204" i="1"/>
  <c r="T204" i="1"/>
  <c r="Q203" i="1"/>
  <c r="R203" i="1"/>
  <c r="T203" i="1"/>
  <c r="Q202" i="1"/>
  <c r="R202" i="1"/>
  <c r="T202" i="1"/>
  <c r="Q201" i="1"/>
  <c r="S201" i="1"/>
  <c r="R201" i="1"/>
  <c r="T201" i="1"/>
  <c r="Q200" i="1"/>
  <c r="R200" i="1"/>
  <c r="T200" i="1"/>
  <c r="Q199" i="1"/>
  <c r="S199" i="1"/>
  <c r="R199" i="1"/>
  <c r="T199" i="1"/>
  <c r="Q198" i="1"/>
  <c r="R198" i="1"/>
  <c r="T198" i="1"/>
  <c r="Q197" i="1"/>
  <c r="S197" i="1"/>
  <c r="R197" i="1"/>
  <c r="T197" i="1"/>
  <c r="Q196" i="1"/>
  <c r="R196" i="1"/>
  <c r="T196" i="1"/>
  <c r="Q195" i="1"/>
  <c r="R195" i="1"/>
  <c r="T195" i="1"/>
  <c r="Q194" i="1"/>
  <c r="R194" i="1"/>
  <c r="T194" i="1"/>
  <c r="Q193" i="1"/>
  <c r="S193" i="1"/>
  <c r="R193" i="1"/>
  <c r="Q192" i="1"/>
  <c r="R192" i="1"/>
  <c r="T192" i="1"/>
  <c r="Q191" i="1"/>
  <c r="R191" i="1"/>
  <c r="T191" i="1"/>
  <c r="S191" i="1"/>
  <c r="Q190" i="1"/>
  <c r="R190" i="1"/>
  <c r="T190" i="1"/>
  <c r="Q189" i="1"/>
  <c r="S189" i="1"/>
  <c r="R189" i="1"/>
  <c r="Q188" i="1"/>
  <c r="R188" i="1"/>
  <c r="T188" i="1"/>
  <c r="Q187" i="1"/>
  <c r="R187" i="1"/>
  <c r="T187" i="1"/>
  <c r="Q181" i="1"/>
  <c r="R182" i="1"/>
  <c r="T182" i="1"/>
  <c r="Q178" i="1"/>
  <c r="S178" i="1"/>
  <c r="R178" i="1"/>
  <c r="T178" i="1"/>
  <c r="Q177" i="1"/>
  <c r="R177" i="1"/>
  <c r="T177" i="1"/>
  <c r="Q176" i="1"/>
  <c r="R176" i="1"/>
  <c r="T176" i="1"/>
  <c r="S176" i="1"/>
  <c r="Q175" i="1"/>
  <c r="R175" i="1"/>
  <c r="T175" i="1"/>
  <c r="Q174" i="1"/>
  <c r="R174" i="1"/>
  <c r="S174" i="1"/>
  <c r="Q173" i="1"/>
  <c r="R173" i="1"/>
  <c r="T173" i="1"/>
  <c r="Q172" i="1"/>
  <c r="R172" i="1"/>
  <c r="T172" i="1"/>
  <c r="Q171" i="1"/>
  <c r="S171" i="1"/>
  <c r="R171" i="1"/>
  <c r="T171" i="1"/>
  <c r="Q170" i="1"/>
  <c r="R170" i="1"/>
  <c r="T170" i="1"/>
  <c r="Q169" i="1"/>
  <c r="R169" i="1"/>
  <c r="T169" i="1"/>
  <c r="S169" i="1"/>
  <c r="Q168" i="1"/>
  <c r="R168" i="1"/>
  <c r="T168" i="1"/>
  <c r="S168" i="1"/>
  <c r="Q167" i="1"/>
  <c r="R167" i="1"/>
  <c r="T167" i="1"/>
  <c r="S167" i="1"/>
  <c r="Q166" i="1"/>
  <c r="R166" i="1"/>
  <c r="T166" i="1"/>
  <c r="S166" i="1"/>
  <c r="Q165" i="1"/>
  <c r="R165" i="1"/>
  <c r="T165" i="1"/>
  <c r="S165" i="1"/>
  <c r="Q164" i="1"/>
  <c r="R164" i="1"/>
  <c r="T164" i="1"/>
  <c r="S164" i="1"/>
  <c r="Q163" i="1"/>
  <c r="R163" i="1"/>
  <c r="T163" i="1"/>
  <c r="S163" i="1"/>
  <c r="Q162" i="1"/>
  <c r="R162" i="1"/>
  <c r="T162" i="1"/>
  <c r="S162" i="1"/>
  <c r="Q161" i="1"/>
  <c r="R161" i="1"/>
  <c r="T161" i="1"/>
  <c r="S161" i="1"/>
  <c r="Q155" i="1"/>
  <c r="R156" i="1"/>
  <c r="T156" i="1"/>
  <c r="S156" i="1"/>
  <c r="Q152" i="1"/>
  <c r="R152" i="1"/>
  <c r="T152" i="1"/>
  <c r="S152" i="1"/>
  <c r="Q151" i="1"/>
  <c r="R151" i="1"/>
  <c r="T151" i="1"/>
  <c r="S151" i="1"/>
  <c r="Q150" i="1"/>
  <c r="R150" i="1"/>
  <c r="T150" i="1"/>
  <c r="S150" i="1"/>
  <c r="Q149" i="1"/>
  <c r="R149" i="1"/>
  <c r="T149" i="1"/>
  <c r="S149" i="1"/>
  <c r="Q148" i="1"/>
  <c r="R148" i="1"/>
  <c r="T148" i="1"/>
  <c r="S148" i="1"/>
  <c r="Q147" i="1"/>
  <c r="R147" i="1"/>
  <c r="T147" i="1"/>
  <c r="S147" i="1"/>
  <c r="Q146" i="1"/>
  <c r="R146" i="1"/>
  <c r="T146" i="1"/>
  <c r="S146" i="1"/>
  <c r="Q145" i="1"/>
  <c r="R145" i="1"/>
  <c r="T145" i="1"/>
  <c r="S145" i="1"/>
  <c r="Q144" i="1"/>
  <c r="R144" i="1"/>
  <c r="T144" i="1"/>
  <c r="S144" i="1"/>
  <c r="Q143" i="1"/>
  <c r="R143" i="1"/>
  <c r="T143" i="1"/>
  <c r="S143" i="1"/>
  <c r="Q142" i="1"/>
  <c r="R142" i="1"/>
  <c r="T142" i="1"/>
  <c r="S142" i="1"/>
  <c r="Q141" i="1"/>
  <c r="R141" i="1"/>
  <c r="T141" i="1"/>
  <c r="S141" i="1"/>
  <c r="Q140" i="1"/>
  <c r="R140" i="1"/>
  <c r="T140" i="1"/>
  <c r="S140" i="1"/>
  <c r="Q139" i="1"/>
  <c r="R139" i="1"/>
  <c r="T139" i="1"/>
  <c r="S139" i="1"/>
  <c r="Q138" i="1"/>
  <c r="R138" i="1"/>
  <c r="T138" i="1"/>
  <c r="S138" i="1"/>
  <c r="Q137" i="1"/>
  <c r="R137" i="1"/>
  <c r="T137" i="1"/>
  <c r="S137" i="1"/>
  <c r="Q136" i="1"/>
  <c r="R136" i="1"/>
  <c r="T136" i="1"/>
  <c r="S136" i="1"/>
  <c r="Q135" i="1"/>
  <c r="R135" i="1"/>
  <c r="T135" i="1"/>
  <c r="S135" i="1"/>
  <c r="Q129" i="1"/>
  <c r="R130" i="1"/>
  <c r="T130" i="1"/>
  <c r="S130" i="1"/>
  <c r="Q126" i="1"/>
  <c r="R126" i="1"/>
  <c r="T126" i="1"/>
  <c r="S126" i="1"/>
  <c r="Q125" i="1"/>
  <c r="R125" i="1"/>
  <c r="T125" i="1"/>
  <c r="S125" i="1"/>
  <c r="Q124" i="1"/>
  <c r="S124" i="1"/>
  <c r="R124" i="1"/>
  <c r="T124" i="1"/>
  <c r="Q123" i="1"/>
  <c r="R123" i="1"/>
  <c r="T123" i="1"/>
  <c r="S123" i="1"/>
  <c r="Q122" i="1"/>
  <c r="R122" i="1"/>
  <c r="T122" i="1"/>
  <c r="S122" i="1"/>
  <c r="Q121" i="1"/>
  <c r="R121" i="1"/>
  <c r="T121" i="1"/>
  <c r="S121" i="1"/>
  <c r="Q120" i="1"/>
  <c r="R120" i="1"/>
  <c r="T120" i="1"/>
  <c r="S120" i="1"/>
  <c r="Q119" i="1"/>
  <c r="R119" i="1"/>
  <c r="T119" i="1"/>
  <c r="S119" i="1"/>
  <c r="Q118" i="1"/>
  <c r="R118" i="1"/>
  <c r="T118" i="1"/>
  <c r="S118" i="1"/>
  <c r="Q117" i="1"/>
  <c r="R117" i="1"/>
  <c r="T117" i="1"/>
  <c r="S117" i="1"/>
  <c r="Q116" i="1"/>
  <c r="R116" i="1"/>
  <c r="T116" i="1"/>
  <c r="S116" i="1"/>
  <c r="Q115" i="1"/>
  <c r="R115" i="1"/>
  <c r="T115" i="1"/>
  <c r="S115" i="1"/>
  <c r="Q114" i="1"/>
  <c r="R114" i="1"/>
  <c r="T114" i="1"/>
  <c r="S114" i="1"/>
  <c r="Q113" i="1"/>
  <c r="R113" i="1"/>
  <c r="T113" i="1"/>
  <c r="S113" i="1"/>
  <c r="Q112" i="1"/>
  <c r="R112" i="1"/>
  <c r="T112" i="1"/>
  <c r="S112" i="1"/>
  <c r="Q111" i="1"/>
  <c r="R111" i="1"/>
  <c r="T111" i="1"/>
  <c r="S111" i="1"/>
  <c r="Q110" i="1"/>
  <c r="R110" i="1"/>
  <c r="T110" i="1"/>
  <c r="S110" i="1"/>
  <c r="Q109" i="1"/>
  <c r="R109" i="1"/>
  <c r="T109" i="1"/>
  <c r="S109" i="1"/>
  <c r="Q103" i="1"/>
  <c r="R104" i="1"/>
  <c r="T104" i="1"/>
  <c r="S104" i="1"/>
  <c r="Q100" i="1"/>
  <c r="R100" i="1"/>
  <c r="T100" i="1"/>
  <c r="Q99" i="1"/>
  <c r="R99" i="1"/>
  <c r="T99" i="1"/>
  <c r="S99" i="1"/>
  <c r="Q98" i="1"/>
  <c r="R98" i="1"/>
  <c r="T98" i="1"/>
  <c r="Q97" i="1"/>
  <c r="R97" i="1"/>
  <c r="T97" i="1"/>
  <c r="S97" i="1"/>
  <c r="Q96" i="1"/>
  <c r="R96" i="1"/>
  <c r="T96" i="1"/>
  <c r="Q95" i="1"/>
  <c r="R95" i="1"/>
  <c r="T95" i="1"/>
  <c r="S95" i="1"/>
  <c r="Q94" i="1"/>
  <c r="R94" i="1"/>
  <c r="T94" i="1"/>
  <c r="Q93" i="1"/>
  <c r="R93" i="1"/>
  <c r="T93" i="1"/>
  <c r="S93" i="1"/>
  <c r="Q92" i="1"/>
  <c r="R92" i="1"/>
  <c r="T92" i="1"/>
  <c r="Q91" i="1"/>
  <c r="R91" i="1"/>
  <c r="T91" i="1"/>
  <c r="S91" i="1"/>
  <c r="Q90" i="1"/>
  <c r="R90" i="1"/>
  <c r="T90" i="1"/>
  <c r="Q89" i="1"/>
  <c r="R89" i="1"/>
  <c r="T89" i="1"/>
  <c r="S89" i="1"/>
  <c r="Q88" i="1"/>
  <c r="R88" i="1"/>
  <c r="T88" i="1"/>
  <c r="Q87" i="1"/>
  <c r="R87" i="1"/>
  <c r="T87" i="1"/>
  <c r="S87" i="1"/>
  <c r="Q86" i="1"/>
  <c r="R86" i="1"/>
  <c r="T86" i="1"/>
  <c r="Q85" i="1"/>
  <c r="R85" i="1"/>
  <c r="T85" i="1"/>
  <c r="S85" i="1"/>
  <c r="Q84" i="1"/>
  <c r="R84" i="1"/>
  <c r="T84" i="1"/>
  <c r="Q83" i="1"/>
  <c r="R83" i="1"/>
  <c r="T83" i="1"/>
  <c r="S83" i="1"/>
  <c r="AO25" i="1"/>
  <c r="AN25" i="1"/>
  <c r="AL21" i="1"/>
  <c r="AM21" i="1"/>
  <c r="AO21" i="1"/>
  <c r="AL20" i="1"/>
  <c r="AM20" i="1"/>
  <c r="AO20" i="1"/>
  <c r="AN20" i="1"/>
  <c r="AL19" i="1"/>
  <c r="AM19" i="1"/>
  <c r="AO19" i="1"/>
  <c r="AL18" i="1"/>
  <c r="AM18" i="1"/>
  <c r="AO18" i="1"/>
  <c r="AN18" i="1"/>
  <c r="AL17" i="1"/>
  <c r="AM17" i="1"/>
  <c r="AO17" i="1"/>
  <c r="AL16" i="1"/>
  <c r="AM16" i="1"/>
  <c r="AO16" i="1"/>
  <c r="AN16" i="1"/>
  <c r="AL15" i="1"/>
  <c r="AM15" i="1"/>
  <c r="AO15" i="1"/>
  <c r="AL14" i="1"/>
  <c r="AM14" i="1"/>
  <c r="AO14" i="1"/>
  <c r="AN14" i="1"/>
  <c r="AL13" i="1"/>
  <c r="AM13" i="1"/>
  <c r="AO13" i="1"/>
  <c r="AL12" i="1"/>
  <c r="AM12" i="1"/>
  <c r="AO12" i="1"/>
  <c r="AN12" i="1"/>
  <c r="AL11" i="1"/>
  <c r="AM11" i="1"/>
  <c r="AO11" i="1"/>
  <c r="AL10" i="1"/>
  <c r="AM10" i="1"/>
  <c r="AO10" i="1"/>
  <c r="AN10" i="1"/>
  <c r="AL9" i="1"/>
  <c r="AM9" i="1"/>
  <c r="AO9" i="1"/>
  <c r="AL8" i="1"/>
  <c r="AM8" i="1"/>
  <c r="AO8" i="1"/>
  <c r="AN8" i="1"/>
  <c r="AL7" i="1"/>
  <c r="AM7" i="1"/>
  <c r="AO7" i="1"/>
  <c r="AL6" i="1"/>
  <c r="AM6" i="1"/>
  <c r="AO6" i="1"/>
  <c r="AN6" i="1"/>
  <c r="AL5" i="1"/>
  <c r="AM5" i="1"/>
  <c r="AO5" i="1"/>
  <c r="AN5" i="1"/>
  <c r="AL4" i="1"/>
  <c r="AM4" i="1"/>
  <c r="AO4" i="1"/>
  <c r="AN4" i="1"/>
  <c r="FI210" i="1"/>
  <c r="FD210" i="1"/>
  <c r="FC210" i="1"/>
  <c r="FB210" i="1"/>
  <c r="FA210" i="1"/>
  <c r="EZ210" i="1"/>
  <c r="EY210" i="1"/>
  <c r="EX210" i="1"/>
  <c r="EW210" i="1"/>
  <c r="EV210" i="1"/>
  <c r="EU210" i="1"/>
  <c r="ET210" i="1"/>
  <c r="ES210" i="1"/>
  <c r="DS210" i="1"/>
  <c r="DN210" i="1"/>
  <c r="DM210" i="1"/>
  <c r="DL210" i="1"/>
  <c r="DK210" i="1"/>
  <c r="DJ210" i="1"/>
  <c r="DI210" i="1"/>
  <c r="DH210" i="1"/>
  <c r="DG210" i="1"/>
  <c r="DF210" i="1"/>
  <c r="DE210" i="1"/>
  <c r="DD210" i="1"/>
  <c r="DC210" i="1"/>
  <c r="AM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R210" i="1"/>
  <c r="N207" i="1"/>
  <c r="N208" i="1"/>
  <c r="N210" i="1"/>
  <c r="M207" i="1"/>
  <c r="M208" i="1"/>
  <c r="M210" i="1"/>
  <c r="L207" i="1"/>
  <c r="L208" i="1"/>
  <c r="L210" i="1"/>
  <c r="K207" i="1"/>
  <c r="K208" i="1"/>
  <c r="K210" i="1"/>
  <c r="J207" i="1"/>
  <c r="J208" i="1"/>
  <c r="J210" i="1"/>
  <c r="I207" i="1"/>
  <c r="I208" i="1"/>
  <c r="I210" i="1"/>
  <c r="H207" i="1"/>
  <c r="H208" i="1"/>
  <c r="H210" i="1"/>
  <c r="G207" i="1"/>
  <c r="G208" i="1"/>
  <c r="G210" i="1"/>
  <c r="F207" i="1"/>
  <c r="F208" i="1"/>
  <c r="F210" i="1"/>
  <c r="E207" i="1"/>
  <c r="E208" i="1"/>
  <c r="E210" i="1"/>
  <c r="D207" i="1"/>
  <c r="D208" i="1"/>
  <c r="D210" i="1"/>
  <c r="C207" i="1"/>
  <c r="C208" i="1"/>
  <c r="C210" i="1"/>
  <c r="FI209" i="1"/>
  <c r="FD209" i="1"/>
  <c r="FC209" i="1"/>
  <c r="FB209" i="1"/>
  <c r="FA209" i="1"/>
  <c r="EZ209" i="1"/>
  <c r="EY209" i="1"/>
  <c r="EX209" i="1"/>
  <c r="EW209" i="1"/>
  <c r="EV209" i="1"/>
  <c r="EU209" i="1"/>
  <c r="ET209" i="1"/>
  <c r="ES209" i="1"/>
  <c r="DS209" i="1"/>
  <c r="DN209" i="1"/>
  <c r="DM209" i="1"/>
  <c r="DL209" i="1"/>
  <c r="DK209" i="1"/>
  <c r="DJ209" i="1"/>
  <c r="DI209" i="1"/>
  <c r="DH209" i="1"/>
  <c r="DG209" i="1"/>
  <c r="DF209" i="1"/>
  <c r="DE209" i="1"/>
  <c r="DD209" i="1"/>
  <c r="DC209" i="1"/>
  <c r="AM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R209" i="1"/>
  <c r="M209" i="1"/>
  <c r="K209" i="1"/>
  <c r="I209" i="1"/>
  <c r="G209" i="1"/>
  <c r="E209" i="1"/>
  <c r="C209" i="1"/>
  <c r="GC27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DS184" i="1"/>
  <c r="DN184" i="1"/>
  <c r="DM184" i="1"/>
  <c r="DL184" i="1"/>
  <c r="DK184" i="1"/>
  <c r="DJ184" i="1"/>
  <c r="DI184" i="1"/>
  <c r="DH184" i="1"/>
  <c r="DG184" i="1"/>
  <c r="DF184" i="1"/>
  <c r="DE184" i="1"/>
  <c r="DD184" i="1"/>
  <c r="DC184" i="1"/>
  <c r="AM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R184" i="1"/>
  <c r="N181" i="1"/>
  <c r="N182" i="1"/>
  <c r="N184" i="1"/>
  <c r="M181" i="1"/>
  <c r="M182" i="1"/>
  <c r="M184" i="1"/>
  <c r="L181" i="1"/>
  <c r="L182" i="1"/>
  <c r="L184" i="1"/>
  <c r="K181" i="1"/>
  <c r="K182" i="1"/>
  <c r="K184" i="1"/>
  <c r="J181" i="1"/>
  <c r="J182" i="1"/>
  <c r="J184" i="1"/>
  <c r="I181" i="1"/>
  <c r="I182" i="1"/>
  <c r="I184" i="1"/>
  <c r="H181" i="1"/>
  <c r="H182" i="1"/>
  <c r="H184" i="1"/>
  <c r="G181" i="1"/>
  <c r="G182" i="1"/>
  <c r="G184" i="1"/>
  <c r="F181" i="1"/>
  <c r="F182" i="1"/>
  <c r="F184" i="1"/>
  <c r="E181" i="1"/>
  <c r="E182" i="1"/>
  <c r="E184" i="1"/>
  <c r="D181" i="1"/>
  <c r="D182" i="1"/>
  <c r="D184" i="1"/>
  <c r="C181" i="1"/>
  <c r="C182" i="1"/>
  <c r="C184" i="1"/>
  <c r="GC26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DS183" i="1"/>
  <c r="DN183" i="1"/>
  <c r="DM183" i="1"/>
  <c r="DL183" i="1"/>
  <c r="DK183" i="1"/>
  <c r="DJ183" i="1"/>
  <c r="DI183" i="1"/>
  <c r="DH183" i="1"/>
  <c r="DG183" i="1"/>
  <c r="DF183" i="1"/>
  <c r="DE183" i="1"/>
  <c r="DD183" i="1"/>
  <c r="DC183" i="1"/>
  <c r="AM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R183" i="1"/>
  <c r="M183" i="1"/>
  <c r="K183" i="1"/>
  <c r="I183" i="1"/>
  <c r="G183" i="1"/>
  <c r="E183" i="1"/>
  <c r="C183" i="1"/>
  <c r="FI158" i="1"/>
  <c r="FD155" i="1"/>
  <c r="FD156" i="1"/>
  <c r="FD158" i="1"/>
  <c r="FC155" i="1"/>
  <c r="FC156" i="1"/>
  <c r="FC158" i="1"/>
  <c r="FB155" i="1"/>
  <c r="FB156" i="1"/>
  <c r="FB158" i="1"/>
  <c r="FA155" i="1"/>
  <c r="FA156" i="1"/>
  <c r="FA158" i="1"/>
  <c r="EZ155" i="1"/>
  <c r="EZ156" i="1"/>
  <c r="EZ158" i="1"/>
  <c r="EY155" i="1"/>
  <c r="EY156" i="1"/>
  <c r="EY158" i="1"/>
  <c r="EX155" i="1"/>
  <c r="EX156" i="1"/>
  <c r="EX158" i="1"/>
  <c r="EW155" i="1"/>
  <c r="EW156" i="1"/>
  <c r="EW158" i="1"/>
  <c r="EV155" i="1"/>
  <c r="EV156" i="1"/>
  <c r="EV158" i="1"/>
  <c r="EU155" i="1"/>
  <c r="EU156" i="1"/>
  <c r="EU158" i="1"/>
  <c r="ET155" i="1"/>
  <c r="ET156" i="1"/>
  <c r="ET158" i="1"/>
  <c r="ES155" i="1"/>
  <c r="ES156" i="1"/>
  <c r="ES158" i="1"/>
  <c r="DS158" i="1"/>
  <c r="DN155" i="1"/>
  <c r="DN156" i="1"/>
  <c r="DN158" i="1"/>
  <c r="DM155" i="1"/>
  <c r="DM156" i="1"/>
  <c r="DM158" i="1"/>
  <c r="DL155" i="1"/>
  <c r="DL156" i="1"/>
  <c r="DL158" i="1"/>
  <c r="DK155" i="1"/>
  <c r="DK156" i="1"/>
  <c r="DK158" i="1"/>
  <c r="DJ155" i="1"/>
  <c r="DJ156" i="1"/>
  <c r="DJ158" i="1"/>
  <c r="DI155" i="1"/>
  <c r="DI156" i="1"/>
  <c r="DI158" i="1"/>
  <c r="DH155" i="1"/>
  <c r="DH156" i="1"/>
  <c r="DH158" i="1"/>
  <c r="DG155" i="1"/>
  <c r="DG156" i="1"/>
  <c r="DG158" i="1"/>
  <c r="DF155" i="1"/>
  <c r="DF156" i="1"/>
  <c r="DF158" i="1"/>
  <c r="DE155" i="1"/>
  <c r="DE156" i="1"/>
  <c r="DE158" i="1"/>
  <c r="DD155" i="1"/>
  <c r="DD156" i="1"/>
  <c r="DD158" i="1"/>
  <c r="DC155" i="1"/>
  <c r="DC156" i="1"/>
  <c r="DC158" i="1"/>
  <c r="AM158" i="1"/>
  <c r="AH155" i="1"/>
  <c r="AH156" i="1"/>
  <c r="AH158" i="1"/>
  <c r="AG155" i="1"/>
  <c r="AG156" i="1"/>
  <c r="AG158" i="1"/>
  <c r="AF155" i="1"/>
  <c r="AF156" i="1"/>
  <c r="AF158" i="1"/>
  <c r="AE155" i="1"/>
  <c r="AE156" i="1"/>
  <c r="AE158" i="1"/>
  <c r="AD155" i="1"/>
  <c r="AD156" i="1"/>
  <c r="AD158" i="1"/>
  <c r="AC155" i="1"/>
  <c r="AC156" i="1"/>
  <c r="AC158" i="1"/>
  <c r="AB155" i="1"/>
  <c r="AB156" i="1"/>
  <c r="AB158" i="1"/>
  <c r="AA155" i="1"/>
  <c r="AA156" i="1"/>
  <c r="AA158" i="1"/>
  <c r="Z155" i="1"/>
  <c r="Z156" i="1"/>
  <c r="Z158" i="1"/>
  <c r="Y155" i="1"/>
  <c r="Y156" i="1"/>
  <c r="Y158" i="1"/>
  <c r="X155" i="1"/>
  <c r="X156" i="1"/>
  <c r="X158" i="1"/>
  <c r="W155" i="1"/>
  <c r="W156" i="1"/>
  <c r="W158" i="1"/>
  <c r="R158" i="1"/>
  <c r="N155" i="1"/>
  <c r="N156" i="1"/>
  <c r="N158" i="1"/>
  <c r="M155" i="1"/>
  <c r="M156" i="1"/>
  <c r="M158" i="1"/>
  <c r="L155" i="1"/>
  <c r="L156" i="1"/>
  <c r="L158" i="1"/>
  <c r="K155" i="1"/>
  <c r="K156" i="1"/>
  <c r="K158" i="1"/>
  <c r="J155" i="1"/>
  <c r="J156" i="1"/>
  <c r="J158" i="1"/>
  <c r="I155" i="1"/>
  <c r="I156" i="1"/>
  <c r="I158" i="1"/>
  <c r="H155" i="1"/>
  <c r="H156" i="1"/>
  <c r="H158" i="1"/>
  <c r="G155" i="1"/>
  <c r="G156" i="1"/>
  <c r="G158" i="1"/>
  <c r="F155" i="1"/>
  <c r="F156" i="1"/>
  <c r="F158" i="1"/>
  <c r="E155" i="1"/>
  <c r="E157" i="1"/>
  <c r="E156" i="1"/>
  <c r="D155" i="1"/>
  <c r="D156" i="1"/>
  <c r="D158" i="1"/>
  <c r="C155" i="1"/>
  <c r="C156" i="1"/>
  <c r="C158" i="1"/>
  <c r="FI157" i="1"/>
  <c r="FD157" i="1"/>
  <c r="FB157" i="1"/>
  <c r="EZ157" i="1"/>
  <c r="EX157" i="1"/>
  <c r="EV157" i="1"/>
  <c r="ET157" i="1"/>
  <c r="DS157" i="1"/>
  <c r="DM157" i="1"/>
  <c r="DK157" i="1"/>
  <c r="DI157" i="1"/>
  <c r="DG157" i="1"/>
  <c r="DE157" i="1"/>
  <c r="DC157" i="1"/>
  <c r="AM157" i="1"/>
  <c r="AH157" i="1"/>
  <c r="AF157" i="1"/>
  <c r="AD157" i="1"/>
  <c r="AB157" i="1"/>
  <c r="Z157" i="1"/>
  <c r="X157" i="1"/>
  <c r="R157" i="1"/>
  <c r="M157" i="1"/>
  <c r="K157" i="1"/>
  <c r="I157" i="1"/>
  <c r="G157" i="1"/>
  <c r="C157" i="1"/>
  <c r="FI132" i="1"/>
  <c r="FD129" i="1"/>
  <c r="FD130" i="1"/>
  <c r="FD132" i="1"/>
  <c r="FC129" i="1"/>
  <c r="FC130" i="1"/>
  <c r="FC132" i="1"/>
  <c r="FB129" i="1"/>
  <c r="FB130" i="1"/>
  <c r="FB132" i="1"/>
  <c r="FA129" i="1"/>
  <c r="FA130" i="1"/>
  <c r="FA132" i="1"/>
  <c r="EZ129" i="1"/>
  <c r="EZ130" i="1"/>
  <c r="EZ132" i="1"/>
  <c r="EY129" i="1"/>
  <c r="EY130" i="1"/>
  <c r="EY132" i="1"/>
  <c r="EX129" i="1"/>
  <c r="EX130" i="1"/>
  <c r="EX132" i="1"/>
  <c r="EW129" i="1"/>
  <c r="EW130" i="1"/>
  <c r="EW132" i="1"/>
  <c r="EV129" i="1"/>
  <c r="EV130" i="1"/>
  <c r="EV132" i="1"/>
  <c r="EU129" i="1"/>
  <c r="EU130" i="1"/>
  <c r="EU132" i="1"/>
  <c r="ET129" i="1"/>
  <c r="ET130" i="1"/>
  <c r="ET132" i="1"/>
  <c r="ES129" i="1"/>
  <c r="ES130" i="1"/>
  <c r="ES132" i="1"/>
  <c r="DS132" i="1"/>
  <c r="DN129" i="1"/>
  <c r="DN130" i="1"/>
  <c r="DN132" i="1"/>
  <c r="DM129" i="1"/>
  <c r="DM130" i="1"/>
  <c r="DM132" i="1"/>
  <c r="DL129" i="1"/>
  <c r="DL130" i="1"/>
  <c r="DL132" i="1"/>
  <c r="DK129" i="1"/>
  <c r="DK130" i="1"/>
  <c r="DK132" i="1"/>
  <c r="DJ129" i="1"/>
  <c r="DJ130" i="1"/>
  <c r="DJ132" i="1"/>
  <c r="DI129" i="1"/>
  <c r="DI130" i="1"/>
  <c r="DI132" i="1"/>
  <c r="DH129" i="1"/>
  <c r="DH130" i="1"/>
  <c r="DH132" i="1"/>
  <c r="DG129" i="1"/>
  <c r="DG130" i="1"/>
  <c r="DG132" i="1"/>
  <c r="DF129" i="1"/>
  <c r="DF130" i="1"/>
  <c r="DF132" i="1"/>
  <c r="DE129" i="1"/>
  <c r="DE130" i="1"/>
  <c r="DE132" i="1"/>
  <c r="DD129" i="1"/>
  <c r="DD130" i="1"/>
  <c r="DD132" i="1"/>
  <c r="DC129" i="1"/>
  <c r="DC130" i="1"/>
  <c r="DC132" i="1"/>
  <c r="AM132" i="1"/>
  <c r="AH129" i="1"/>
  <c r="AH130" i="1"/>
  <c r="AH132" i="1"/>
  <c r="AG129" i="1"/>
  <c r="AG130" i="1"/>
  <c r="AG132" i="1"/>
  <c r="AF129" i="1"/>
  <c r="AF130" i="1"/>
  <c r="AF132" i="1"/>
  <c r="AE129" i="1"/>
  <c r="AE130" i="1"/>
  <c r="AE132" i="1"/>
  <c r="AD129" i="1"/>
  <c r="AD130" i="1"/>
  <c r="AD132" i="1"/>
  <c r="AC129" i="1"/>
  <c r="AC130" i="1"/>
  <c r="AC132" i="1"/>
  <c r="AB129" i="1"/>
  <c r="AB130" i="1"/>
  <c r="AB132" i="1"/>
  <c r="AA129" i="1"/>
  <c r="AA130" i="1"/>
  <c r="AA132" i="1"/>
  <c r="Z129" i="1"/>
  <c r="Z130" i="1"/>
  <c r="Z132" i="1"/>
  <c r="Y129" i="1"/>
  <c r="Y130" i="1"/>
  <c r="Y132" i="1"/>
  <c r="X129" i="1"/>
  <c r="X130" i="1"/>
  <c r="X132" i="1"/>
  <c r="W129" i="1"/>
  <c r="W130" i="1"/>
  <c r="W132" i="1"/>
  <c r="R132" i="1"/>
  <c r="N129" i="1"/>
  <c r="N130" i="1"/>
  <c r="N132" i="1"/>
  <c r="M129" i="1"/>
  <c r="M130" i="1"/>
  <c r="M132" i="1"/>
  <c r="L129" i="1"/>
  <c r="L130" i="1"/>
  <c r="L132" i="1"/>
  <c r="K129" i="1"/>
  <c r="K130" i="1"/>
  <c r="K132" i="1"/>
  <c r="J129" i="1"/>
  <c r="J130" i="1"/>
  <c r="J132" i="1"/>
  <c r="I129" i="1"/>
  <c r="I130" i="1"/>
  <c r="I132" i="1"/>
  <c r="H129" i="1"/>
  <c r="H130" i="1"/>
  <c r="H132" i="1"/>
  <c r="G129" i="1"/>
  <c r="G130" i="1"/>
  <c r="G132" i="1"/>
  <c r="F129" i="1"/>
  <c r="F130" i="1"/>
  <c r="F132" i="1"/>
  <c r="E129" i="1"/>
  <c r="E131" i="1"/>
  <c r="E130" i="1"/>
  <c r="D129" i="1"/>
  <c r="D130" i="1"/>
  <c r="D132" i="1"/>
  <c r="C129" i="1"/>
  <c r="C130" i="1"/>
  <c r="C132" i="1"/>
  <c r="FI131" i="1"/>
  <c r="FD131" i="1"/>
  <c r="FB131" i="1"/>
  <c r="EZ131" i="1"/>
  <c r="EX131" i="1"/>
  <c r="EV131" i="1"/>
  <c r="ET131" i="1"/>
  <c r="DS131" i="1"/>
  <c r="DM131" i="1"/>
  <c r="DK131" i="1"/>
  <c r="DI131" i="1"/>
  <c r="DG131" i="1"/>
  <c r="DE131" i="1"/>
  <c r="DC131" i="1"/>
  <c r="AM131" i="1"/>
  <c r="AH131" i="1"/>
  <c r="AF131" i="1"/>
  <c r="AD131" i="1"/>
  <c r="AB131" i="1"/>
  <c r="Z131" i="1"/>
  <c r="X131" i="1"/>
  <c r="R131" i="1"/>
  <c r="M131" i="1"/>
  <c r="K131" i="1"/>
  <c r="I131" i="1"/>
  <c r="G131" i="1"/>
  <c r="C131" i="1"/>
  <c r="FI106" i="1"/>
  <c r="FD103" i="1"/>
  <c r="FD104" i="1"/>
  <c r="FD106" i="1"/>
  <c r="FC103" i="1"/>
  <c r="FC104" i="1"/>
  <c r="FC106" i="1"/>
  <c r="FB103" i="1"/>
  <c r="FB104" i="1"/>
  <c r="FB106" i="1"/>
  <c r="FA103" i="1"/>
  <c r="FA104" i="1"/>
  <c r="FA106" i="1"/>
  <c r="EZ103" i="1"/>
  <c r="EZ104" i="1"/>
  <c r="EZ106" i="1"/>
  <c r="EY103" i="1"/>
  <c r="EY104" i="1"/>
  <c r="EY106" i="1"/>
  <c r="EX103" i="1"/>
  <c r="EX104" i="1"/>
  <c r="EX106" i="1"/>
  <c r="EW103" i="1"/>
  <c r="EW104" i="1"/>
  <c r="EW106" i="1"/>
  <c r="EV103" i="1"/>
  <c r="EV104" i="1"/>
  <c r="EV106" i="1"/>
  <c r="EU103" i="1"/>
  <c r="EU104" i="1"/>
  <c r="EU106" i="1"/>
  <c r="ET103" i="1"/>
  <c r="ET104" i="1"/>
  <c r="ET106" i="1"/>
  <c r="ES103" i="1"/>
  <c r="ES104" i="1"/>
  <c r="ES106" i="1"/>
  <c r="DS106" i="1"/>
  <c r="DN103" i="1"/>
  <c r="DN104" i="1"/>
  <c r="DN106" i="1"/>
  <c r="DM103" i="1"/>
  <c r="DM104" i="1"/>
  <c r="DM106" i="1"/>
  <c r="DL103" i="1"/>
  <c r="DL104" i="1"/>
  <c r="DL106" i="1"/>
  <c r="DK103" i="1"/>
  <c r="DK104" i="1"/>
  <c r="DK106" i="1"/>
  <c r="DJ103" i="1"/>
  <c r="DJ104" i="1"/>
  <c r="DJ106" i="1"/>
  <c r="DI103" i="1"/>
  <c r="DI104" i="1"/>
  <c r="DI106" i="1"/>
  <c r="DH103" i="1"/>
  <c r="DH104" i="1"/>
  <c r="DH106" i="1"/>
  <c r="DG103" i="1"/>
  <c r="DG104" i="1"/>
  <c r="DG106" i="1"/>
  <c r="DF103" i="1"/>
  <c r="DF104" i="1"/>
  <c r="DF106" i="1"/>
  <c r="DE103" i="1"/>
  <c r="DE104" i="1"/>
  <c r="DE106" i="1"/>
  <c r="DD103" i="1"/>
  <c r="DD104" i="1"/>
  <c r="DD106" i="1"/>
  <c r="DC103" i="1"/>
  <c r="DC104" i="1"/>
  <c r="DC106" i="1"/>
  <c r="AM106" i="1"/>
  <c r="AH103" i="1"/>
  <c r="AH104" i="1"/>
  <c r="AH106" i="1"/>
  <c r="AG103" i="1"/>
  <c r="AG104" i="1"/>
  <c r="AG106" i="1"/>
  <c r="AF103" i="1"/>
  <c r="AF104" i="1"/>
  <c r="AF106" i="1"/>
  <c r="AE103" i="1"/>
  <c r="AE104" i="1"/>
  <c r="AE106" i="1"/>
  <c r="AD103" i="1"/>
  <c r="AD104" i="1"/>
  <c r="AD106" i="1"/>
  <c r="AC103" i="1"/>
  <c r="AC104" i="1"/>
  <c r="AC106" i="1"/>
  <c r="AB103" i="1"/>
  <c r="AB104" i="1"/>
  <c r="AB106" i="1"/>
  <c r="AA103" i="1"/>
  <c r="AA104" i="1"/>
  <c r="AA106" i="1"/>
  <c r="Z103" i="1"/>
  <c r="Z104" i="1"/>
  <c r="Z106" i="1"/>
  <c r="Y103" i="1"/>
  <c r="Y104" i="1"/>
  <c r="Y106" i="1"/>
  <c r="X103" i="1"/>
  <c r="X104" i="1"/>
  <c r="X106" i="1"/>
  <c r="W103" i="1"/>
  <c r="W104" i="1"/>
  <c r="W106" i="1"/>
  <c r="R106" i="1"/>
  <c r="N103" i="1"/>
  <c r="N104" i="1"/>
  <c r="N106" i="1"/>
  <c r="M103" i="1"/>
  <c r="M104" i="1"/>
  <c r="M106" i="1"/>
  <c r="L103" i="1"/>
  <c r="L104" i="1"/>
  <c r="L106" i="1"/>
  <c r="K103" i="1"/>
  <c r="K104" i="1"/>
  <c r="K106" i="1"/>
  <c r="J103" i="1"/>
  <c r="J104" i="1"/>
  <c r="J106" i="1"/>
  <c r="I103" i="1"/>
  <c r="I104" i="1"/>
  <c r="I106" i="1"/>
  <c r="H103" i="1"/>
  <c r="H104" i="1"/>
  <c r="H106" i="1"/>
  <c r="G103" i="1"/>
  <c r="G104" i="1"/>
  <c r="G106" i="1"/>
  <c r="F103" i="1"/>
  <c r="F104" i="1"/>
  <c r="F106" i="1"/>
  <c r="E103" i="1"/>
  <c r="E104" i="1"/>
  <c r="E106" i="1"/>
  <c r="D103" i="1"/>
  <c r="D104" i="1"/>
  <c r="D106" i="1"/>
  <c r="C103" i="1"/>
  <c r="C104" i="1"/>
  <c r="C106" i="1"/>
  <c r="FI105" i="1"/>
  <c r="FD105" i="1"/>
  <c r="FB105" i="1"/>
  <c r="EZ105" i="1"/>
  <c r="EX105" i="1"/>
  <c r="EV105" i="1"/>
  <c r="ET105" i="1"/>
  <c r="DS105" i="1"/>
  <c r="DM105" i="1"/>
  <c r="DK105" i="1"/>
  <c r="DI105" i="1"/>
  <c r="DG105" i="1"/>
  <c r="DE105" i="1"/>
  <c r="DC105" i="1"/>
  <c r="AM105" i="1"/>
  <c r="AH105" i="1"/>
  <c r="AF105" i="1"/>
  <c r="AD105" i="1"/>
  <c r="AB105" i="1"/>
  <c r="Z105" i="1"/>
  <c r="X105" i="1"/>
  <c r="R105" i="1"/>
  <c r="M105" i="1"/>
  <c r="K105" i="1"/>
  <c r="I105" i="1"/>
  <c r="G105" i="1"/>
  <c r="E105" i="1"/>
  <c r="C105" i="1"/>
  <c r="S27" i="1"/>
  <c r="N27" i="1"/>
  <c r="M27" i="1"/>
  <c r="L27" i="1"/>
  <c r="K27" i="1"/>
  <c r="J27" i="1"/>
  <c r="I27" i="1"/>
  <c r="H27" i="1"/>
  <c r="G27" i="1"/>
  <c r="F27" i="1"/>
  <c r="E27" i="1"/>
  <c r="D27" i="1"/>
  <c r="C27" i="1"/>
  <c r="S26" i="1"/>
  <c r="N26" i="1"/>
  <c r="M26" i="1"/>
  <c r="L26" i="1"/>
  <c r="K26" i="1"/>
  <c r="J26" i="1"/>
  <c r="I26" i="1"/>
  <c r="H26" i="1"/>
  <c r="G26" i="1"/>
  <c r="F26" i="1"/>
  <c r="E26" i="1"/>
  <c r="D26" i="1"/>
  <c r="C26" i="1"/>
  <c r="EN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EN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BH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BH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M27" i="1"/>
  <c r="AM26" i="1"/>
  <c r="AI27" i="1"/>
  <c r="AH27" i="1"/>
  <c r="AG27" i="1"/>
  <c r="AF27" i="1"/>
  <c r="AE27" i="1"/>
  <c r="AD27" i="1"/>
  <c r="AC27" i="1"/>
  <c r="AB27" i="1"/>
  <c r="AA27" i="1"/>
  <c r="Z27" i="1"/>
  <c r="Y27" i="1"/>
  <c r="AI26" i="1"/>
  <c r="AH26" i="1"/>
  <c r="AG26" i="1"/>
  <c r="AF26" i="1"/>
  <c r="AE26" i="1"/>
  <c r="AD26" i="1"/>
  <c r="AC26" i="1"/>
  <c r="AB26" i="1"/>
  <c r="AA26" i="1"/>
  <c r="Z26" i="1"/>
  <c r="Y26" i="1"/>
  <c r="X27" i="1"/>
  <c r="X26" i="1"/>
  <c r="FF128" i="1"/>
  <c r="FD128" i="1"/>
  <c r="FC128" i="1"/>
  <c r="FB128" i="1"/>
  <c r="FA128" i="1"/>
  <c r="EZ128" i="1"/>
  <c r="EY128" i="1"/>
  <c r="EX128" i="1"/>
  <c r="EW128" i="1"/>
  <c r="EV128" i="1"/>
  <c r="EU128" i="1"/>
  <c r="ET128" i="1"/>
  <c r="ES128" i="1"/>
  <c r="FE127" i="1"/>
  <c r="FD127" i="1"/>
  <c r="FC127" i="1"/>
  <c r="FB127" i="1"/>
  <c r="FA127" i="1"/>
  <c r="EZ127" i="1"/>
  <c r="EY127" i="1"/>
  <c r="EX127" i="1"/>
  <c r="EW127" i="1"/>
  <c r="EV127" i="1"/>
  <c r="EU127" i="1"/>
  <c r="ET127" i="1"/>
  <c r="ES127" i="1"/>
  <c r="FF126" i="1"/>
  <c r="FE126" i="1"/>
  <c r="FF125" i="1"/>
  <c r="FE125" i="1"/>
  <c r="FF124" i="1"/>
  <c r="FE124" i="1"/>
  <c r="FF123" i="1"/>
  <c r="FE123" i="1"/>
  <c r="FF122" i="1"/>
  <c r="FE122" i="1"/>
  <c r="FF121" i="1"/>
  <c r="FE121" i="1"/>
  <c r="FF120" i="1"/>
  <c r="FE120" i="1"/>
  <c r="FF119" i="1"/>
  <c r="FE119" i="1"/>
  <c r="FF118" i="1"/>
  <c r="FE118" i="1"/>
  <c r="FF117" i="1"/>
  <c r="FE117" i="1"/>
  <c r="FF116" i="1"/>
  <c r="FE116" i="1"/>
  <c r="FF115" i="1"/>
  <c r="FE115" i="1"/>
  <c r="FF114" i="1"/>
  <c r="FE114" i="1"/>
  <c r="FF113" i="1"/>
  <c r="FE113" i="1"/>
  <c r="FF112" i="1"/>
  <c r="FE112" i="1"/>
  <c r="FF111" i="1"/>
  <c r="FE111" i="1"/>
  <c r="FF110" i="1"/>
  <c r="FE110" i="1"/>
  <c r="FF109" i="1"/>
  <c r="FE109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DP154" i="1"/>
  <c r="DN154" i="1"/>
  <c r="DM154" i="1"/>
  <c r="DL154" i="1"/>
  <c r="DK154" i="1"/>
  <c r="DJ154" i="1"/>
  <c r="DI154" i="1"/>
  <c r="DH154" i="1"/>
  <c r="DG154" i="1"/>
  <c r="DF154" i="1"/>
  <c r="DE154" i="1"/>
  <c r="DD154" i="1"/>
  <c r="DC154" i="1"/>
  <c r="DO153" i="1"/>
  <c r="DN153" i="1"/>
  <c r="DM153" i="1"/>
  <c r="DL153" i="1"/>
  <c r="DK153" i="1"/>
  <c r="DJ153" i="1"/>
  <c r="DI153" i="1"/>
  <c r="DH153" i="1"/>
  <c r="DG153" i="1"/>
  <c r="DF153" i="1"/>
  <c r="DE153" i="1"/>
  <c r="DD153" i="1"/>
  <c r="DC153" i="1"/>
  <c r="DP152" i="1"/>
  <c r="DO152" i="1"/>
  <c r="DP151" i="1"/>
  <c r="DO151" i="1"/>
  <c r="DP150" i="1"/>
  <c r="DO150" i="1"/>
  <c r="DP149" i="1"/>
  <c r="DO149" i="1"/>
  <c r="DP148" i="1"/>
  <c r="DO148" i="1"/>
  <c r="DP147" i="1"/>
  <c r="DO147" i="1"/>
  <c r="DP146" i="1"/>
  <c r="DO146" i="1"/>
  <c r="DP145" i="1"/>
  <c r="DO145" i="1"/>
  <c r="DP144" i="1"/>
  <c r="DO144" i="1"/>
  <c r="DP143" i="1"/>
  <c r="DO143" i="1"/>
  <c r="DP142" i="1"/>
  <c r="DO142" i="1"/>
  <c r="DP141" i="1"/>
  <c r="DO141" i="1"/>
  <c r="DP140" i="1"/>
  <c r="DO140" i="1"/>
  <c r="DP139" i="1"/>
  <c r="DO139" i="1"/>
  <c r="DP138" i="1"/>
  <c r="DO138" i="1"/>
  <c r="DP137" i="1"/>
  <c r="DO137" i="1"/>
  <c r="DP136" i="1"/>
  <c r="DO136" i="1"/>
  <c r="DP135" i="1"/>
  <c r="DO135" i="1"/>
  <c r="DP128" i="1"/>
  <c r="DN128" i="1"/>
  <c r="DM128" i="1"/>
  <c r="DL128" i="1"/>
  <c r="DK128" i="1"/>
  <c r="DJ128" i="1"/>
  <c r="DI128" i="1"/>
  <c r="DH128" i="1"/>
  <c r="DG128" i="1"/>
  <c r="DF128" i="1"/>
  <c r="DE128" i="1"/>
  <c r="DD128" i="1"/>
  <c r="DC128" i="1"/>
  <c r="DO127" i="1"/>
  <c r="DN127" i="1"/>
  <c r="DM127" i="1"/>
  <c r="DL127" i="1"/>
  <c r="DK127" i="1"/>
  <c r="DJ127" i="1"/>
  <c r="DI127" i="1"/>
  <c r="DH127" i="1"/>
  <c r="DG127" i="1"/>
  <c r="DF127" i="1"/>
  <c r="DE127" i="1"/>
  <c r="DD127" i="1"/>
  <c r="DC127" i="1"/>
  <c r="DP126" i="1"/>
  <c r="DO126" i="1"/>
  <c r="DP125" i="1"/>
  <c r="DO125" i="1"/>
  <c r="DP124" i="1"/>
  <c r="DO124" i="1"/>
  <c r="DP123" i="1"/>
  <c r="DO123" i="1"/>
  <c r="DP122" i="1"/>
  <c r="DO122" i="1"/>
  <c r="DP121" i="1"/>
  <c r="DO121" i="1"/>
  <c r="DP120" i="1"/>
  <c r="DO120" i="1"/>
  <c r="DP119" i="1"/>
  <c r="DO119" i="1"/>
  <c r="DP118" i="1"/>
  <c r="DO118" i="1"/>
  <c r="DP117" i="1"/>
  <c r="DO117" i="1"/>
  <c r="DP116" i="1"/>
  <c r="DO116" i="1"/>
  <c r="DP115" i="1"/>
  <c r="DO115" i="1"/>
  <c r="DP114" i="1"/>
  <c r="DO114" i="1"/>
  <c r="DP113" i="1"/>
  <c r="DO113" i="1"/>
  <c r="DP112" i="1"/>
  <c r="DO112" i="1"/>
  <c r="DP111" i="1"/>
  <c r="DO111" i="1"/>
  <c r="DP110" i="1"/>
  <c r="DO110" i="1"/>
  <c r="DP109" i="1"/>
  <c r="DO109" i="1"/>
  <c r="GA21" i="1"/>
  <c r="FZ21" i="1"/>
  <c r="GA20" i="1"/>
  <c r="FZ20" i="1"/>
  <c r="GA19" i="1"/>
  <c r="FZ19" i="1"/>
  <c r="GA18" i="1"/>
  <c r="FZ18" i="1"/>
  <c r="GA17" i="1"/>
  <c r="FZ17" i="1"/>
  <c r="GA16" i="1"/>
  <c r="FZ16" i="1"/>
  <c r="GA15" i="1"/>
  <c r="FZ15" i="1"/>
  <c r="GA14" i="1"/>
  <c r="FZ14" i="1"/>
  <c r="GA13" i="1"/>
  <c r="FZ13" i="1"/>
  <c r="GA12" i="1"/>
  <c r="FZ12" i="1"/>
  <c r="GA11" i="1"/>
  <c r="FZ11" i="1"/>
  <c r="GA10" i="1"/>
  <c r="FZ10" i="1"/>
  <c r="GA9" i="1"/>
  <c r="FZ9" i="1"/>
  <c r="GA8" i="1"/>
  <c r="FZ8" i="1"/>
  <c r="GA7" i="1"/>
  <c r="FZ7" i="1"/>
  <c r="GA6" i="1"/>
  <c r="FZ6" i="1"/>
  <c r="GA5" i="1"/>
  <c r="FZ5" i="1"/>
  <c r="GA4" i="1"/>
  <c r="FZ4" i="1"/>
  <c r="FF154" i="1"/>
  <c r="FD154" i="1"/>
  <c r="FC154" i="1"/>
  <c r="FB154" i="1"/>
  <c r="FA154" i="1"/>
  <c r="EZ154" i="1"/>
  <c r="EY154" i="1"/>
  <c r="EX154" i="1"/>
  <c r="EW154" i="1"/>
  <c r="EV154" i="1"/>
  <c r="EU154" i="1"/>
  <c r="ET154" i="1"/>
  <c r="ES154" i="1"/>
  <c r="FE153" i="1"/>
  <c r="FD153" i="1"/>
  <c r="FC153" i="1"/>
  <c r="FB153" i="1"/>
  <c r="FA153" i="1"/>
  <c r="EZ153" i="1"/>
  <c r="EY153" i="1"/>
  <c r="EX153" i="1"/>
  <c r="EW153" i="1"/>
  <c r="EV153" i="1"/>
  <c r="EU153" i="1"/>
  <c r="ET153" i="1"/>
  <c r="ES153" i="1"/>
  <c r="FF152" i="1"/>
  <c r="FE152" i="1"/>
  <c r="FF151" i="1"/>
  <c r="FE151" i="1"/>
  <c r="FF150" i="1"/>
  <c r="FE150" i="1"/>
  <c r="FF149" i="1"/>
  <c r="FE149" i="1"/>
  <c r="FF148" i="1"/>
  <c r="FE148" i="1"/>
  <c r="FF147" i="1"/>
  <c r="FE147" i="1"/>
  <c r="FF146" i="1"/>
  <c r="FE146" i="1"/>
  <c r="FF145" i="1"/>
  <c r="FE145" i="1"/>
  <c r="FF144" i="1"/>
  <c r="FE144" i="1"/>
  <c r="FF143" i="1"/>
  <c r="FE143" i="1"/>
  <c r="FF142" i="1"/>
  <c r="FE142" i="1"/>
  <c r="FF141" i="1"/>
  <c r="FE141" i="1"/>
  <c r="FF140" i="1"/>
  <c r="FE140" i="1"/>
  <c r="FF139" i="1"/>
  <c r="FE139" i="1"/>
  <c r="FF138" i="1"/>
  <c r="FE138" i="1"/>
  <c r="FF137" i="1"/>
  <c r="FE137" i="1"/>
  <c r="FF136" i="1"/>
  <c r="FE136" i="1"/>
  <c r="FF135" i="1"/>
  <c r="FE135" i="1"/>
  <c r="FF102" i="1"/>
  <c r="FD102" i="1"/>
  <c r="FC102" i="1"/>
  <c r="FB102" i="1"/>
  <c r="FA102" i="1"/>
  <c r="EZ102" i="1"/>
  <c r="EY102" i="1"/>
  <c r="EX102" i="1"/>
  <c r="EW102" i="1"/>
  <c r="EV102" i="1"/>
  <c r="EU102" i="1"/>
  <c r="ET102" i="1"/>
  <c r="ES102" i="1"/>
  <c r="FE101" i="1"/>
  <c r="FD101" i="1"/>
  <c r="FC101" i="1"/>
  <c r="FB101" i="1"/>
  <c r="FA101" i="1"/>
  <c r="EZ101" i="1"/>
  <c r="EY101" i="1"/>
  <c r="EX101" i="1"/>
  <c r="EW101" i="1"/>
  <c r="EV101" i="1"/>
  <c r="EU101" i="1"/>
  <c r="ET101" i="1"/>
  <c r="ES101" i="1"/>
  <c r="FF100" i="1"/>
  <c r="FE100" i="1"/>
  <c r="FF99" i="1"/>
  <c r="FE99" i="1"/>
  <c r="FF98" i="1"/>
  <c r="FE98" i="1"/>
  <c r="FF97" i="1"/>
  <c r="FE97" i="1"/>
  <c r="FF96" i="1"/>
  <c r="FE96" i="1"/>
  <c r="FF95" i="1"/>
  <c r="FE95" i="1"/>
  <c r="FF94" i="1"/>
  <c r="FE94" i="1"/>
  <c r="FF93" i="1"/>
  <c r="FE93" i="1"/>
  <c r="FF92" i="1"/>
  <c r="FE92" i="1"/>
  <c r="FF91" i="1"/>
  <c r="FE91" i="1"/>
  <c r="FF90" i="1"/>
  <c r="FE90" i="1"/>
  <c r="FF89" i="1"/>
  <c r="FE89" i="1"/>
  <c r="FF88" i="1"/>
  <c r="FE88" i="1"/>
  <c r="FF87" i="1"/>
  <c r="FE87" i="1"/>
  <c r="FF86" i="1"/>
  <c r="FE86" i="1"/>
  <c r="FF85" i="1"/>
  <c r="FE85" i="1"/>
  <c r="FF84" i="1"/>
  <c r="FE84" i="1"/>
  <c r="FF83" i="1"/>
  <c r="FE83" i="1"/>
  <c r="EK21" i="1"/>
  <c r="EJ21" i="1"/>
  <c r="EK20" i="1"/>
  <c r="EJ20" i="1"/>
  <c r="EK19" i="1"/>
  <c r="EJ19" i="1"/>
  <c r="EK18" i="1"/>
  <c r="EJ18" i="1"/>
  <c r="EK17" i="1"/>
  <c r="EJ17" i="1"/>
  <c r="EK16" i="1"/>
  <c r="EJ16" i="1"/>
  <c r="EK15" i="1"/>
  <c r="EJ15" i="1"/>
  <c r="EK14" i="1"/>
  <c r="EJ14" i="1"/>
  <c r="EK13" i="1"/>
  <c r="EJ13" i="1"/>
  <c r="EK12" i="1"/>
  <c r="EJ12" i="1"/>
  <c r="AJ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AJ152" i="1"/>
  <c r="AI152" i="1"/>
  <c r="AJ151" i="1"/>
  <c r="AI151" i="1"/>
  <c r="AJ150" i="1"/>
  <c r="AI150" i="1"/>
  <c r="AJ149" i="1"/>
  <c r="AI149" i="1"/>
  <c r="AJ148" i="1"/>
  <c r="AI148" i="1"/>
  <c r="AJ147" i="1"/>
  <c r="AI147" i="1"/>
  <c r="AJ146" i="1"/>
  <c r="AI146" i="1"/>
  <c r="AJ145" i="1"/>
  <c r="AI145" i="1"/>
  <c r="AJ144" i="1"/>
  <c r="AI144" i="1"/>
  <c r="AJ143" i="1"/>
  <c r="AI143" i="1"/>
  <c r="AJ142" i="1"/>
  <c r="AI142" i="1"/>
  <c r="AJ141" i="1"/>
  <c r="AI141" i="1"/>
  <c r="AJ140" i="1"/>
  <c r="AI140" i="1"/>
  <c r="AJ139" i="1"/>
  <c r="AI139" i="1"/>
  <c r="AJ138" i="1"/>
  <c r="AI138" i="1"/>
  <c r="AJ137" i="1"/>
  <c r="AI137" i="1"/>
  <c r="AJ136" i="1"/>
  <c r="AI136" i="1"/>
  <c r="AJ135" i="1"/>
  <c r="AI135" i="1"/>
  <c r="AJ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AJ126" i="1"/>
  <c r="AI126" i="1"/>
  <c r="AJ125" i="1"/>
  <c r="AI125" i="1"/>
  <c r="AJ124" i="1"/>
  <c r="AI124" i="1"/>
  <c r="AJ123" i="1"/>
  <c r="AI123" i="1"/>
  <c r="AJ122" i="1"/>
  <c r="AI122" i="1"/>
  <c r="AJ121" i="1"/>
  <c r="AI121" i="1"/>
  <c r="AJ120" i="1"/>
  <c r="AI120" i="1"/>
  <c r="AJ119" i="1"/>
  <c r="AI119" i="1"/>
  <c r="AJ118" i="1"/>
  <c r="AI118" i="1"/>
  <c r="AJ117" i="1"/>
  <c r="AI117" i="1"/>
  <c r="AJ116" i="1"/>
  <c r="AI116" i="1"/>
  <c r="AJ115" i="1"/>
  <c r="AI115" i="1"/>
  <c r="AJ114" i="1"/>
  <c r="AI114" i="1"/>
  <c r="AJ113" i="1"/>
  <c r="AI113" i="1"/>
  <c r="AJ112" i="1"/>
  <c r="AI112" i="1"/>
  <c r="AJ111" i="1"/>
  <c r="AI111" i="1"/>
  <c r="AJ110" i="1"/>
  <c r="AI110" i="1"/>
  <c r="AJ109" i="1"/>
  <c r="AI109" i="1"/>
  <c r="AJ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AJ100" i="1"/>
  <c r="AI100" i="1"/>
  <c r="AJ99" i="1"/>
  <c r="AI99" i="1"/>
  <c r="AJ98" i="1"/>
  <c r="AI98" i="1"/>
  <c r="AJ97" i="1"/>
  <c r="AI97" i="1"/>
  <c r="AJ96" i="1"/>
  <c r="AI96" i="1"/>
  <c r="AJ95" i="1"/>
  <c r="AI95" i="1"/>
  <c r="AJ94" i="1"/>
  <c r="AI94" i="1"/>
  <c r="AJ93" i="1"/>
  <c r="AI93" i="1"/>
  <c r="AJ92" i="1"/>
  <c r="AI92" i="1"/>
  <c r="AJ91" i="1"/>
  <c r="AI91" i="1"/>
  <c r="AJ90" i="1"/>
  <c r="AI90" i="1"/>
  <c r="AJ89" i="1"/>
  <c r="AI89" i="1"/>
  <c r="AJ88" i="1"/>
  <c r="AI88" i="1"/>
  <c r="AJ87" i="1"/>
  <c r="AI87" i="1"/>
  <c r="AJ86" i="1"/>
  <c r="AI86" i="1"/>
  <c r="AJ85" i="1"/>
  <c r="AI85" i="1"/>
  <c r="AJ84" i="1"/>
  <c r="AI84" i="1"/>
  <c r="AJ83" i="1"/>
  <c r="AI83" i="1"/>
  <c r="DP102" i="1"/>
  <c r="DN102" i="1"/>
  <c r="DM102" i="1"/>
  <c r="DL102" i="1"/>
  <c r="DK102" i="1"/>
  <c r="DJ102" i="1"/>
  <c r="DI102" i="1"/>
  <c r="DH102" i="1"/>
  <c r="DG102" i="1"/>
  <c r="DF102" i="1"/>
  <c r="DE102" i="1"/>
  <c r="DD102" i="1"/>
  <c r="DC102" i="1"/>
  <c r="DO101" i="1"/>
  <c r="DN101" i="1"/>
  <c r="DM101" i="1"/>
  <c r="DL101" i="1"/>
  <c r="DK101" i="1"/>
  <c r="DJ101" i="1"/>
  <c r="DI101" i="1"/>
  <c r="DH101" i="1"/>
  <c r="DG101" i="1"/>
  <c r="DF101" i="1"/>
  <c r="DE101" i="1"/>
  <c r="DD101" i="1"/>
  <c r="DC101" i="1"/>
  <c r="DP100" i="1"/>
  <c r="DO100" i="1"/>
  <c r="DP99" i="1"/>
  <c r="DO99" i="1"/>
  <c r="DP98" i="1"/>
  <c r="DO98" i="1"/>
  <c r="DP97" i="1"/>
  <c r="DO97" i="1"/>
  <c r="DP96" i="1"/>
  <c r="DO96" i="1"/>
  <c r="DP95" i="1"/>
  <c r="DO95" i="1"/>
  <c r="DP94" i="1"/>
  <c r="DO94" i="1"/>
  <c r="DP93" i="1"/>
  <c r="DO93" i="1"/>
  <c r="DP92" i="1"/>
  <c r="DO92" i="1"/>
  <c r="DP91" i="1"/>
  <c r="DO91" i="1"/>
  <c r="DP90" i="1"/>
  <c r="DO90" i="1"/>
  <c r="DP89" i="1"/>
  <c r="DO89" i="1"/>
  <c r="DP88" i="1"/>
  <c r="DO88" i="1"/>
  <c r="DP87" i="1"/>
  <c r="DO87" i="1"/>
  <c r="DP86" i="1"/>
  <c r="DO86" i="1"/>
  <c r="DP85" i="1"/>
  <c r="DO85" i="1"/>
  <c r="DP84" i="1"/>
  <c r="DO84" i="1"/>
  <c r="DP83" i="1"/>
  <c r="DO83" i="1"/>
  <c r="BE21" i="1"/>
  <c r="BD21" i="1"/>
  <c r="BE20" i="1"/>
  <c r="BD20" i="1"/>
  <c r="BE19" i="1"/>
  <c r="BD19" i="1"/>
  <c r="BE18" i="1"/>
  <c r="BD18" i="1"/>
  <c r="BE17" i="1"/>
  <c r="BD17" i="1"/>
  <c r="BE16" i="1"/>
  <c r="BD16" i="1"/>
  <c r="BE15" i="1"/>
  <c r="BD15" i="1"/>
  <c r="BE14" i="1"/>
  <c r="BD14" i="1"/>
  <c r="BE13" i="1"/>
  <c r="BD13" i="1"/>
  <c r="BE12" i="1"/>
  <c r="BD12" i="1"/>
  <c r="BE11" i="1"/>
  <c r="BD11" i="1"/>
  <c r="BE10" i="1"/>
  <c r="BD10" i="1"/>
  <c r="BE9" i="1"/>
  <c r="BD9" i="1"/>
  <c r="BE8" i="1"/>
  <c r="BD8" i="1"/>
  <c r="BE7" i="1"/>
  <c r="BD7" i="1"/>
  <c r="BE6" i="1"/>
  <c r="BD6" i="1"/>
  <c r="BE5" i="1"/>
  <c r="BD5" i="1"/>
  <c r="BE4" i="1"/>
  <c r="BD4" i="1"/>
  <c r="P206" i="1"/>
  <c r="O205" i="1"/>
  <c r="P180" i="1"/>
  <c r="O179" i="1"/>
  <c r="P154" i="1"/>
  <c r="O153" i="1"/>
  <c r="P128" i="1"/>
  <c r="O127" i="1"/>
  <c r="P102" i="1"/>
  <c r="O101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P204" i="1"/>
  <c r="O204" i="1"/>
  <c r="P203" i="1"/>
  <c r="O203" i="1"/>
  <c r="P202" i="1"/>
  <c r="O202" i="1"/>
  <c r="P201" i="1"/>
  <c r="O201" i="1"/>
  <c r="P200" i="1"/>
  <c r="O200" i="1"/>
  <c r="P199" i="1"/>
  <c r="O199" i="1"/>
  <c r="P198" i="1"/>
  <c r="O198" i="1"/>
  <c r="P197" i="1"/>
  <c r="O197" i="1"/>
  <c r="P196" i="1"/>
  <c r="O196" i="1"/>
  <c r="P195" i="1"/>
  <c r="O195" i="1"/>
  <c r="P194" i="1"/>
  <c r="O194" i="1"/>
  <c r="P193" i="1"/>
  <c r="O193" i="1"/>
  <c r="P192" i="1"/>
  <c r="O192" i="1"/>
  <c r="P191" i="1"/>
  <c r="O191" i="1"/>
  <c r="P190" i="1"/>
  <c r="O190" i="1"/>
  <c r="P189" i="1"/>
  <c r="O189" i="1"/>
  <c r="P188" i="1"/>
  <c r="O188" i="1"/>
  <c r="P187" i="1"/>
  <c r="O187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P152" i="1"/>
  <c r="O152" i="1"/>
  <c r="P151" i="1"/>
  <c r="O151" i="1"/>
  <c r="P150" i="1"/>
  <c r="O150" i="1"/>
  <c r="P149" i="1"/>
  <c r="O149" i="1"/>
  <c r="P148" i="1"/>
  <c r="O148" i="1"/>
  <c r="P147" i="1"/>
  <c r="O147" i="1"/>
  <c r="P146" i="1"/>
  <c r="O146" i="1"/>
  <c r="P145" i="1"/>
  <c r="O145" i="1"/>
  <c r="P144" i="1"/>
  <c r="O144" i="1"/>
  <c r="P143" i="1"/>
  <c r="O143" i="1"/>
  <c r="P142" i="1"/>
  <c r="O142" i="1"/>
  <c r="P141" i="1"/>
  <c r="O141" i="1"/>
  <c r="P140" i="1"/>
  <c r="O140" i="1"/>
  <c r="P139" i="1"/>
  <c r="O139" i="1"/>
  <c r="P138" i="1"/>
  <c r="O138" i="1"/>
  <c r="P137" i="1"/>
  <c r="O137" i="1"/>
  <c r="P136" i="1"/>
  <c r="O136" i="1"/>
  <c r="P135" i="1"/>
  <c r="O135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P126" i="1"/>
  <c r="O126" i="1"/>
  <c r="P125" i="1"/>
  <c r="O125" i="1"/>
  <c r="P124" i="1"/>
  <c r="O124" i="1"/>
  <c r="P123" i="1"/>
  <c r="O123" i="1"/>
  <c r="P122" i="1"/>
  <c r="O122" i="1"/>
  <c r="P121" i="1"/>
  <c r="O121" i="1"/>
  <c r="P120" i="1"/>
  <c r="O120" i="1"/>
  <c r="P119" i="1"/>
  <c r="O119" i="1"/>
  <c r="P118" i="1"/>
  <c r="O118" i="1"/>
  <c r="P117" i="1"/>
  <c r="O117" i="1"/>
  <c r="P116" i="1"/>
  <c r="O116" i="1"/>
  <c r="P115" i="1"/>
  <c r="O115" i="1"/>
  <c r="P114" i="1"/>
  <c r="O114" i="1"/>
  <c r="P113" i="1"/>
  <c r="O113" i="1"/>
  <c r="P112" i="1"/>
  <c r="O112" i="1"/>
  <c r="P111" i="1"/>
  <c r="O111" i="1"/>
  <c r="P110" i="1"/>
  <c r="O110" i="1"/>
  <c r="P109" i="1"/>
  <c r="O109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P100" i="1"/>
  <c r="O100" i="1"/>
  <c r="P99" i="1"/>
  <c r="O99" i="1"/>
  <c r="P98" i="1"/>
  <c r="O98" i="1"/>
  <c r="P97" i="1"/>
  <c r="O97" i="1"/>
  <c r="P96" i="1"/>
  <c r="O96" i="1"/>
  <c r="P95" i="1"/>
  <c r="O95" i="1"/>
  <c r="P94" i="1"/>
  <c r="O94" i="1"/>
  <c r="P93" i="1"/>
  <c r="O93" i="1"/>
  <c r="P92" i="1"/>
  <c r="O92" i="1"/>
  <c r="P91" i="1"/>
  <c r="O91" i="1"/>
  <c r="P90" i="1"/>
  <c r="O90" i="1"/>
  <c r="P89" i="1"/>
  <c r="O89" i="1"/>
  <c r="P88" i="1"/>
  <c r="O88" i="1"/>
  <c r="P87" i="1"/>
  <c r="O87" i="1"/>
  <c r="P86" i="1"/>
  <c r="O86" i="1"/>
  <c r="P85" i="1"/>
  <c r="O85" i="1"/>
  <c r="P84" i="1"/>
  <c r="O84" i="1"/>
  <c r="P83" i="1"/>
  <c r="O83" i="1"/>
  <c r="AJ5" i="1"/>
  <c r="AK5" i="1"/>
  <c r="AJ6" i="1"/>
  <c r="AK6" i="1"/>
  <c r="AJ7" i="1"/>
  <c r="AK7" i="1"/>
  <c r="AJ8" i="1"/>
  <c r="AK8" i="1"/>
  <c r="AJ9" i="1"/>
  <c r="AK9" i="1"/>
  <c r="AJ10" i="1"/>
  <c r="AK10" i="1"/>
  <c r="AJ11" i="1"/>
  <c r="AK11" i="1"/>
  <c r="AJ12" i="1"/>
  <c r="AK12" i="1"/>
  <c r="AJ13" i="1"/>
  <c r="AK13" i="1"/>
  <c r="AJ14" i="1"/>
  <c r="AK14" i="1"/>
  <c r="AJ15" i="1"/>
  <c r="AK15" i="1"/>
  <c r="AJ16" i="1"/>
  <c r="AK16" i="1"/>
  <c r="AJ17" i="1"/>
  <c r="AK17" i="1"/>
  <c r="AJ18" i="1"/>
  <c r="AK18" i="1"/>
  <c r="AJ19" i="1"/>
  <c r="AK19" i="1"/>
  <c r="AJ20" i="1"/>
  <c r="AK20" i="1"/>
  <c r="AJ21" i="1"/>
  <c r="AK21" i="1"/>
  <c r="AK4" i="1"/>
  <c r="AJ4" i="1"/>
  <c r="FN105" i="1"/>
  <c r="FN106" i="1"/>
  <c r="FR105" i="1"/>
  <c r="FR106" i="1"/>
  <c r="FP105" i="1"/>
  <c r="FP106" i="1"/>
  <c r="FT105" i="1"/>
  <c r="FT106" i="1"/>
  <c r="FX105" i="1"/>
  <c r="FX106" i="1"/>
  <c r="FW106" i="1"/>
  <c r="FW105" i="1"/>
  <c r="FY106" i="1"/>
  <c r="FY105" i="1"/>
  <c r="D105" i="1"/>
  <c r="F105" i="1"/>
  <c r="H105" i="1"/>
  <c r="J105" i="1"/>
  <c r="L105" i="1"/>
  <c r="N105" i="1"/>
  <c r="W105" i="1"/>
  <c r="Y105" i="1"/>
  <c r="AA105" i="1"/>
  <c r="AC105" i="1"/>
  <c r="AE105" i="1"/>
  <c r="AG105" i="1"/>
  <c r="DD105" i="1"/>
  <c r="DF105" i="1"/>
  <c r="DH105" i="1"/>
  <c r="DJ105" i="1"/>
  <c r="DL105" i="1"/>
  <c r="DN105" i="1"/>
  <c r="ES105" i="1"/>
  <c r="EU105" i="1"/>
  <c r="EW105" i="1"/>
  <c r="EY105" i="1"/>
  <c r="FA105" i="1"/>
  <c r="FC105" i="1"/>
  <c r="D131" i="1"/>
  <c r="F131" i="1"/>
  <c r="H131" i="1"/>
  <c r="J131" i="1"/>
  <c r="L131" i="1"/>
  <c r="N131" i="1"/>
  <c r="W131" i="1"/>
  <c r="Y131" i="1"/>
  <c r="AA131" i="1"/>
  <c r="AC131" i="1"/>
  <c r="AE131" i="1"/>
  <c r="AG131" i="1"/>
  <c r="DD131" i="1"/>
  <c r="DF131" i="1"/>
  <c r="DH131" i="1"/>
  <c r="DJ131" i="1"/>
  <c r="DL131" i="1"/>
  <c r="DN131" i="1"/>
  <c r="ES131" i="1"/>
  <c r="EU131" i="1"/>
  <c r="EW131" i="1"/>
  <c r="EY131" i="1"/>
  <c r="FA131" i="1"/>
  <c r="FC131" i="1"/>
  <c r="D157" i="1"/>
  <c r="F157" i="1"/>
  <c r="H157" i="1"/>
  <c r="J157" i="1"/>
  <c r="L157" i="1"/>
  <c r="N157" i="1"/>
  <c r="W157" i="1"/>
  <c r="Y157" i="1"/>
  <c r="AA157" i="1"/>
  <c r="AC157" i="1"/>
  <c r="AE157" i="1"/>
  <c r="AG157" i="1"/>
  <c r="DD157" i="1"/>
  <c r="DF157" i="1"/>
  <c r="DH157" i="1"/>
  <c r="DJ157" i="1"/>
  <c r="DL157" i="1"/>
  <c r="DN157" i="1"/>
  <c r="ES157" i="1"/>
  <c r="EU157" i="1"/>
  <c r="EW157" i="1"/>
  <c r="EY157" i="1"/>
  <c r="FA157" i="1"/>
  <c r="FC157" i="1"/>
  <c r="D183" i="1"/>
  <c r="F183" i="1"/>
  <c r="H183" i="1"/>
  <c r="J183" i="1"/>
  <c r="L183" i="1"/>
  <c r="N183" i="1"/>
  <c r="D209" i="1"/>
  <c r="F209" i="1"/>
  <c r="H209" i="1"/>
  <c r="J209" i="1"/>
  <c r="L209" i="1"/>
  <c r="N209" i="1"/>
  <c r="S173" i="1"/>
  <c r="S175" i="1"/>
  <c r="S177" i="1"/>
  <c r="S182" i="1"/>
  <c r="S188" i="1"/>
  <c r="S190" i="1"/>
  <c r="S192" i="1"/>
  <c r="S194" i="1"/>
  <c r="S196" i="1"/>
  <c r="S198" i="1"/>
  <c r="S200" i="1"/>
  <c r="S202" i="1"/>
  <c r="S204" i="1"/>
  <c r="BI4" i="1"/>
  <c r="BI6" i="1"/>
  <c r="BI8" i="1"/>
  <c r="BI10" i="1"/>
  <c r="BI12" i="1"/>
  <c r="BI14" i="1"/>
  <c r="BI16" i="1"/>
  <c r="BI18" i="1"/>
  <c r="BI20" i="1"/>
  <c r="EN105" i="1"/>
  <c r="EO104" i="1"/>
  <c r="EN131" i="1"/>
  <c r="EO130" i="1"/>
  <c r="EN157" i="1"/>
  <c r="EO156" i="1"/>
  <c r="CC27" i="1"/>
  <c r="CE25" i="1"/>
  <c r="BH106" i="1"/>
  <c r="BJ104" i="1"/>
  <c r="BH132" i="1"/>
  <c r="BJ130" i="1"/>
  <c r="BH158" i="1"/>
  <c r="BJ156" i="1"/>
  <c r="CB24" i="1"/>
  <c r="BO26" i="1"/>
  <c r="BS26" i="1"/>
  <c r="BW26" i="1"/>
  <c r="BI83" i="1"/>
  <c r="BI85" i="1"/>
  <c r="BI87" i="1"/>
  <c r="BI89" i="1"/>
  <c r="BI91" i="1"/>
  <c r="BI93" i="1"/>
  <c r="BI95" i="1"/>
  <c r="BI97" i="1"/>
  <c r="BI99" i="1"/>
  <c r="AT105" i="1"/>
  <c r="AX105" i="1"/>
  <c r="BB105" i="1"/>
  <c r="BI109" i="1"/>
  <c r="BI111" i="1"/>
  <c r="BI113" i="1"/>
  <c r="BI115" i="1"/>
  <c r="BI117" i="1"/>
  <c r="BI119" i="1"/>
  <c r="BI121" i="1"/>
  <c r="BI123" i="1"/>
  <c r="BI125" i="1"/>
  <c r="AT131" i="1"/>
  <c r="AX131" i="1"/>
  <c r="BB131" i="1"/>
  <c r="BI135" i="1"/>
  <c r="BI137" i="1"/>
  <c r="BI139" i="1"/>
  <c r="BI141" i="1"/>
  <c r="BI143" i="1"/>
  <c r="BI145" i="1"/>
  <c r="BI147" i="1"/>
  <c r="BI149" i="1"/>
  <c r="BI151" i="1"/>
  <c r="AT157" i="1"/>
  <c r="AX157" i="1"/>
  <c r="BB157" i="1"/>
  <c r="GM6" i="1"/>
  <c r="GM7" i="1"/>
  <c r="GM16" i="1"/>
  <c r="GM17" i="1"/>
  <c r="GM5" i="1"/>
  <c r="GM15" i="1"/>
  <c r="GJ22" i="1"/>
  <c r="GJ23" i="1"/>
  <c r="GJ24" i="1"/>
  <c r="CY25" i="1"/>
  <c r="CD104" i="1"/>
  <c r="CD130" i="1"/>
  <c r="CD156" i="1"/>
  <c r="DU25" i="1"/>
  <c r="CZ104" i="1"/>
  <c r="CZ130" i="1"/>
  <c r="CZ156" i="1"/>
  <c r="FK25" i="1"/>
  <c r="EP104" i="1"/>
  <c r="EA105" i="1"/>
  <c r="EE105" i="1"/>
  <c r="EI105" i="1"/>
  <c r="EP130" i="1"/>
  <c r="EA131" i="1"/>
  <c r="EE131" i="1"/>
  <c r="EI131" i="1"/>
  <c r="EA157" i="1"/>
  <c r="EE157" i="1"/>
  <c r="AN7" i="1"/>
  <c r="AN9" i="1"/>
  <c r="AN11" i="1"/>
  <c r="AN13" i="1"/>
  <c r="AN15" i="1"/>
  <c r="AN17" i="1"/>
  <c r="AN19" i="1"/>
  <c r="AN21" i="1"/>
  <c r="S84" i="1"/>
  <c r="S86" i="1"/>
  <c r="S88" i="1"/>
  <c r="S90" i="1"/>
  <c r="S92" i="1"/>
  <c r="S94" i="1"/>
  <c r="S96" i="1"/>
  <c r="S98" i="1"/>
  <c r="S100" i="1"/>
  <c r="S170" i="1"/>
  <c r="S172" i="1"/>
  <c r="S187" i="1"/>
  <c r="S195" i="1"/>
  <c r="S203" i="1"/>
  <c r="BI9" i="1"/>
  <c r="BI17" i="1"/>
  <c r="AN83" i="1"/>
  <c r="AN85" i="1"/>
  <c r="AN87" i="1"/>
  <c r="AN89" i="1"/>
  <c r="AN91" i="1"/>
  <c r="AN93" i="1"/>
  <c r="AN95" i="1"/>
  <c r="AN97" i="1"/>
  <c r="AN99" i="1"/>
  <c r="AN104" i="1"/>
  <c r="AN110" i="1"/>
  <c r="AN112" i="1"/>
  <c r="AN114" i="1"/>
  <c r="AN116" i="1"/>
  <c r="AN118" i="1"/>
  <c r="AN120" i="1"/>
  <c r="AN122" i="1"/>
  <c r="AN124" i="1"/>
  <c r="AN126" i="1"/>
  <c r="AN135" i="1"/>
  <c r="AN137" i="1"/>
  <c r="AN139" i="1"/>
  <c r="AN141" i="1"/>
  <c r="AN143" i="1"/>
  <c r="AN145" i="1"/>
  <c r="AN147" i="1"/>
  <c r="AN149" i="1"/>
  <c r="AN151" i="1"/>
  <c r="AN156" i="1"/>
  <c r="EO13" i="1"/>
  <c r="EO15" i="1"/>
  <c r="EO17" i="1"/>
  <c r="EO19" i="1"/>
  <c r="EO21" i="1"/>
  <c r="DT84" i="1"/>
  <c r="DT86" i="1"/>
  <c r="DT88" i="1"/>
  <c r="DT90" i="1"/>
  <c r="DT92" i="1"/>
  <c r="DT94" i="1"/>
  <c r="DT96" i="1"/>
  <c r="DT98" i="1"/>
  <c r="DT100" i="1"/>
  <c r="DT109" i="1"/>
  <c r="DT111" i="1"/>
  <c r="DT113" i="1"/>
  <c r="DT115" i="1"/>
  <c r="DT117" i="1"/>
  <c r="DT119" i="1"/>
  <c r="DT121" i="1"/>
  <c r="DT123" i="1"/>
  <c r="DT125" i="1"/>
  <c r="DT130" i="1"/>
  <c r="DT136" i="1"/>
  <c r="DT138" i="1"/>
  <c r="DT140" i="1"/>
  <c r="DT142" i="1"/>
  <c r="DT144" i="1"/>
  <c r="DT146" i="1"/>
  <c r="DT148" i="1"/>
  <c r="DT150" i="1"/>
  <c r="DT152" i="1"/>
  <c r="T4" i="1"/>
  <c r="T6" i="1"/>
  <c r="T8" i="1"/>
  <c r="T10" i="1"/>
  <c r="T12" i="1"/>
  <c r="T14" i="1"/>
  <c r="T16" i="1"/>
  <c r="T18" i="1"/>
  <c r="T20" i="1"/>
  <c r="FJ83" i="1"/>
  <c r="FJ85" i="1"/>
  <c r="FJ87" i="1"/>
  <c r="FJ89" i="1"/>
  <c r="FJ91" i="1"/>
  <c r="FJ93" i="1"/>
  <c r="FJ95" i="1"/>
  <c r="FJ97" i="1"/>
  <c r="FJ99" i="1"/>
  <c r="FJ104" i="1"/>
  <c r="GA83" i="1"/>
  <c r="GC83" i="1"/>
  <c r="GB83" i="1"/>
  <c r="GA84" i="1"/>
  <c r="GC84" i="1"/>
  <c r="GE84" i="1"/>
  <c r="GA85" i="1"/>
  <c r="GC85" i="1"/>
  <c r="GB85" i="1"/>
  <c r="GA86" i="1"/>
  <c r="GC86" i="1"/>
  <c r="GD86" i="1"/>
  <c r="GA87" i="1"/>
  <c r="GC87" i="1"/>
  <c r="GD87" i="1"/>
  <c r="GA88" i="1"/>
  <c r="GC88" i="1"/>
  <c r="GD88" i="1"/>
  <c r="GA89" i="1"/>
  <c r="GC89" i="1"/>
  <c r="GD89" i="1"/>
  <c r="GA90" i="1"/>
  <c r="GC90" i="1"/>
  <c r="GD90" i="1"/>
  <c r="GA91" i="1"/>
  <c r="GC91" i="1"/>
  <c r="GD91" i="1"/>
  <c r="GA92" i="1"/>
  <c r="GC92" i="1"/>
  <c r="GD92" i="1"/>
  <c r="GA93" i="1"/>
  <c r="GC93" i="1"/>
  <c r="GD93" i="1"/>
  <c r="GA94" i="1"/>
  <c r="GC94" i="1"/>
  <c r="GE94" i="1"/>
  <c r="GA95" i="1"/>
  <c r="GC95" i="1"/>
  <c r="GE95" i="1"/>
  <c r="GA96" i="1"/>
  <c r="GC96" i="1"/>
  <c r="GE96" i="1"/>
  <c r="GA97" i="1"/>
  <c r="GC97" i="1"/>
  <c r="GD97" i="1"/>
  <c r="GA98" i="1"/>
  <c r="GC98" i="1"/>
  <c r="GD98" i="1"/>
  <c r="GA99" i="1"/>
  <c r="GC99" i="1"/>
  <c r="GE99" i="1"/>
  <c r="FO101" i="1"/>
  <c r="FS101" i="1"/>
  <c r="FN102" i="1"/>
  <c r="FP102" i="1"/>
  <c r="FR102" i="1"/>
  <c r="FT102" i="1"/>
  <c r="FV102" i="1"/>
  <c r="GA102" i="1"/>
  <c r="FQ103" i="1"/>
  <c r="FU103" i="1"/>
  <c r="FO104" i="1"/>
  <c r="FO105" i="1"/>
  <c r="FV104" i="1"/>
  <c r="GC104" i="1"/>
  <c r="FP101" i="1"/>
  <c r="CI26" i="1"/>
  <c r="CM26" i="1"/>
  <c r="CQ26" i="1"/>
  <c r="CH27" i="1"/>
  <c r="CL27" i="1"/>
  <c r="CP27" i="1"/>
  <c r="CX27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BP105" i="1"/>
  <c r="BT105" i="1"/>
  <c r="BX105" i="1"/>
  <c r="BO106" i="1"/>
  <c r="BS106" i="1"/>
  <c r="BW106" i="1"/>
  <c r="BN131" i="1"/>
  <c r="BM132" i="1"/>
  <c r="BQ132" i="1"/>
  <c r="BU132" i="1"/>
  <c r="CC132" i="1"/>
  <c r="DF27" i="1"/>
  <c r="DJ27" i="1"/>
  <c r="DN27" i="1"/>
  <c r="CK132" i="1"/>
  <c r="CO132" i="1"/>
  <c r="CS132" i="1"/>
  <c r="DX132" i="1"/>
  <c r="EB132" i="1"/>
  <c r="EF132" i="1"/>
  <c r="CE121" i="1"/>
  <c r="BN157" i="1"/>
  <c r="BR157" i="1"/>
  <c r="BV157" i="1"/>
  <c r="BM158" i="1"/>
  <c r="BQ158" i="1"/>
  <c r="BU158" i="1"/>
  <c r="CC158" i="1"/>
  <c r="DU5" i="1"/>
  <c r="DU6" i="1"/>
  <c r="DU7" i="1"/>
  <c r="DU8" i="1"/>
  <c r="DU9" i="1"/>
  <c r="DU10" i="1"/>
  <c r="DU11" i="1"/>
  <c r="DU12" i="1"/>
  <c r="DU13" i="1"/>
  <c r="DU14" i="1"/>
  <c r="DU15" i="1"/>
  <c r="DU16" i="1"/>
  <c r="DU17" i="1"/>
  <c r="DU18" i="1"/>
  <c r="CK106" i="1"/>
  <c r="CO106" i="1"/>
  <c r="CS106" i="1"/>
  <c r="CK158" i="1"/>
  <c r="CO158" i="1"/>
  <c r="CS158" i="1"/>
  <c r="ET27" i="1"/>
  <c r="EX27" i="1"/>
  <c r="FB27" i="1"/>
  <c r="EP90" i="1"/>
  <c r="EP91" i="1"/>
  <c r="EP92" i="1"/>
  <c r="EP93" i="1"/>
  <c r="EP94" i="1"/>
  <c r="EP95" i="1"/>
  <c r="EP96" i="1"/>
  <c r="EP97" i="1"/>
  <c r="EP98" i="1"/>
  <c r="EP99" i="1"/>
  <c r="EP100" i="1"/>
  <c r="DZ106" i="1"/>
  <c r="ED106" i="1"/>
  <c r="EP109" i="1"/>
  <c r="EP110" i="1"/>
  <c r="EP111" i="1"/>
  <c r="EP112" i="1"/>
  <c r="EP113" i="1"/>
  <c r="EP114" i="1"/>
  <c r="EP115" i="1"/>
  <c r="EP116" i="1"/>
  <c r="EP117" i="1"/>
  <c r="EP118" i="1"/>
  <c r="EP119" i="1"/>
  <c r="EP120" i="1"/>
  <c r="EP121" i="1"/>
  <c r="EP122" i="1"/>
  <c r="EP123" i="1"/>
  <c r="EP124" i="1"/>
  <c r="EP125" i="1"/>
  <c r="EO147" i="1"/>
  <c r="EP147" i="1"/>
  <c r="EO148" i="1"/>
  <c r="EP148" i="1"/>
  <c r="EO149" i="1"/>
  <c r="EP149" i="1"/>
  <c r="EO150" i="1"/>
  <c r="EP150" i="1"/>
  <c r="EO151" i="1"/>
  <c r="EP151" i="1"/>
  <c r="EO152" i="1"/>
  <c r="EP152" i="1"/>
  <c r="AY105" i="1"/>
  <c r="AY106" i="1"/>
  <c r="EI157" i="1"/>
  <c r="DZ158" i="1"/>
  <c r="ED158" i="1"/>
  <c r="EH158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D25" i="1"/>
  <c r="BN27" i="1"/>
  <c r="BR27" i="1"/>
  <c r="BV27" i="1"/>
  <c r="BI100" i="1"/>
  <c r="AV105" i="1"/>
  <c r="AR106" i="1"/>
  <c r="AR105" i="1"/>
  <c r="AU105" i="1"/>
  <c r="AU106" i="1"/>
  <c r="AZ106" i="1"/>
  <c r="AZ105" i="1"/>
  <c r="BC105" i="1"/>
  <c r="BC106" i="1"/>
  <c r="AR131" i="1"/>
  <c r="AZ131" i="1"/>
  <c r="AU132" i="1"/>
  <c r="AY132" i="1"/>
  <c r="BC132" i="1"/>
  <c r="AR157" i="1"/>
  <c r="BC158" i="1"/>
  <c r="HS4" i="1"/>
  <c r="HS5" i="1"/>
  <c r="HS85" i="1"/>
  <c r="HS6" i="1"/>
  <c r="HS86" i="1"/>
  <c r="HS7" i="1"/>
  <c r="HS87" i="1"/>
  <c r="HS8" i="1"/>
  <c r="HS88" i="1"/>
  <c r="HS9" i="1"/>
  <c r="HS89" i="1"/>
  <c r="HS10" i="1"/>
  <c r="HS90" i="1"/>
  <c r="HS11" i="1"/>
  <c r="HS91" i="1"/>
  <c r="HS12" i="1"/>
  <c r="HS92" i="1"/>
  <c r="HS13" i="1"/>
  <c r="AS158" i="1"/>
  <c r="AW158" i="1"/>
  <c r="BA158" i="1"/>
  <c r="HA26" i="1"/>
  <c r="HC26" i="1"/>
  <c r="HE26" i="1"/>
  <c r="FV105" i="1"/>
  <c r="FV106" i="1"/>
  <c r="FU106" i="1"/>
  <c r="FU105" i="1"/>
  <c r="GD85" i="1"/>
  <c r="GE85" i="1"/>
  <c r="GE86" i="1"/>
  <c r="GE87" i="1"/>
  <c r="GE88" i="1"/>
  <c r="GE89" i="1"/>
  <c r="GE90" i="1"/>
  <c r="GE91" i="1"/>
  <c r="GE92" i="1"/>
  <c r="GE93" i="1"/>
  <c r="GE97" i="1"/>
  <c r="GE98" i="1"/>
  <c r="FO106" i="1"/>
  <c r="GD84" i="1"/>
  <c r="GD94" i="1"/>
  <c r="GD95" i="1"/>
  <c r="GD96" i="1"/>
  <c r="GD99" i="1"/>
  <c r="GC105" i="1"/>
  <c r="GC106" i="1"/>
  <c r="GD104" i="1"/>
  <c r="GE104" i="1"/>
  <c r="FQ105" i="1"/>
  <c r="FQ106" i="1"/>
  <c r="GD83" i="1"/>
  <c r="GE83" i="1"/>
  <c r="HS93" i="1"/>
  <c r="HS94" i="1"/>
  <c r="HS101" i="1"/>
  <c r="FJ96" i="1"/>
  <c r="FJ109" i="1"/>
  <c r="FK109" i="1"/>
  <c r="FJ110" i="1"/>
  <c r="FK110" i="1"/>
  <c r="FJ111" i="1"/>
  <c r="FK111" i="1"/>
  <c r="FJ112" i="1"/>
  <c r="FK112" i="1"/>
  <c r="FJ113" i="1"/>
  <c r="FK113" i="1"/>
  <c r="FJ114" i="1"/>
  <c r="FK114" i="1"/>
  <c r="FJ115" i="1"/>
  <c r="FK115" i="1"/>
  <c r="FJ116" i="1"/>
  <c r="FK116" i="1"/>
  <c r="FJ117" i="1"/>
  <c r="FK117" i="1"/>
  <c r="FJ118" i="1"/>
  <c r="FK118" i="1"/>
  <c r="FJ119" i="1"/>
  <c r="FK119" i="1"/>
  <c r="FJ120" i="1"/>
  <c r="FK120" i="1"/>
  <c r="FJ121" i="1"/>
  <c r="FK121" i="1"/>
  <c r="FJ122" i="1"/>
  <c r="FK122" i="1"/>
  <c r="FJ123" i="1"/>
  <c r="FK123" i="1"/>
  <c r="FJ124" i="1"/>
  <c r="FK124" i="1"/>
  <c r="FJ125" i="1"/>
  <c r="FK125" i="1"/>
  <c r="FJ126" i="1"/>
  <c r="FK126" i="1"/>
  <c r="FJ130" i="1"/>
  <c r="FK130" i="1"/>
  <c r="FJ135" i="1"/>
  <c r="FK135" i="1"/>
  <c r="FK136" i="1"/>
  <c r="FK137" i="1"/>
  <c r="FK138" i="1"/>
  <c r="FK139" i="1"/>
  <c r="FK140" i="1"/>
  <c r="FK141" i="1"/>
  <c r="FK142" i="1"/>
  <c r="FK143" i="1"/>
  <c r="FK144" i="1"/>
  <c r="FK145" i="1"/>
  <c r="FK146" i="1"/>
  <c r="FK147" i="1"/>
  <c r="FK148" i="1"/>
  <c r="FK149" i="1"/>
  <c r="FK150" i="1"/>
  <c r="FK151" i="1"/>
  <c r="FK152" i="1"/>
  <c r="FK156" i="1"/>
  <c r="EB106" i="1"/>
  <c r="EH106" i="1"/>
  <c r="EC131" i="1"/>
  <c r="DZ132" i="1"/>
  <c r="EH132" i="1"/>
  <c r="EP135" i="1"/>
  <c r="EP136" i="1"/>
  <c r="EP137" i="1"/>
  <c r="EP138" i="1"/>
  <c r="EP139" i="1"/>
  <c r="EP140" i="1"/>
  <c r="EP141" i="1"/>
  <c r="EP142" i="1"/>
  <c r="EP143" i="1"/>
  <c r="EP144" i="1"/>
  <c r="EP145" i="1"/>
  <c r="EP146" i="1"/>
  <c r="DY157" i="1"/>
  <c r="DX158" i="1"/>
  <c r="EN158" i="1"/>
  <c r="CI106" i="1"/>
  <c r="CQ106" i="1"/>
  <c r="CH131" i="1"/>
  <c r="CQ132" i="1"/>
  <c r="CI158" i="1"/>
  <c r="CQ158" i="1"/>
  <c r="CZ97" i="1"/>
  <c r="CZ98" i="1"/>
  <c r="CM106" i="1"/>
  <c r="CZ115" i="1"/>
  <c r="CZ116" i="1"/>
  <c r="CZ117" i="1"/>
  <c r="CZ118" i="1"/>
  <c r="CZ119" i="1"/>
  <c r="CZ120" i="1"/>
  <c r="CM158" i="1"/>
  <c r="CD86" i="1"/>
  <c r="BM106" i="1"/>
  <c r="BU106" i="1"/>
  <c r="CE123" i="1"/>
  <c r="CE124" i="1"/>
  <c r="CE125" i="1"/>
  <c r="CE126" i="1"/>
  <c r="BR131" i="1"/>
  <c r="BO132" i="1"/>
  <c r="BW132" i="1"/>
  <c r="CE135" i="1"/>
  <c r="CE136" i="1"/>
  <c r="CE137" i="1"/>
  <c r="CE138" i="1"/>
  <c r="CE139" i="1"/>
  <c r="CE140" i="1"/>
  <c r="CE141" i="1"/>
  <c r="CE142" i="1"/>
  <c r="CE143" i="1"/>
  <c r="CE144" i="1"/>
  <c r="CE145" i="1"/>
  <c r="CE146" i="1"/>
  <c r="CE147" i="1"/>
  <c r="CE148" i="1"/>
  <c r="CE149" i="1"/>
  <c r="CE150" i="1"/>
  <c r="CE151" i="1"/>
  <c r="CE152" i="1"/>
  <c r="BO158" i="1"/>
  <c r="BW158" i="1"/>
  <c r="BJ98" i="1"/>
  <c r="AS106" i="1"/>
  <c r="AW106" i="1"/>
  <c r="BJ112" i="1"/>
  <c r="BJ116" i="1"/>
  <c r="BJ120" i="1"/>
  <c r="BJ124" i="1"/>
  <c r="AW132" i="1"/>
  <c r="BJ136" i="1"/>
  <c r="BJ140" i="1"/>
  <c r="BJ144" i="1"/>
  <c r="BJ148" i="1"/>
  <c r="BJ152" i="1"/>
  <c r="AY158" i="1"/>
  <c r="BJ84" i="1"/>
  <c r="BJ88" i="1"/>
  <c r="AS132" i="1"/>
  <c r="AU158" i="1"/>
  <c r="T189" i="1"/>
  <c r="T193" i="1"/>
  <c r="T208" i="1"/>
  <c r="T174" i="1"/>
  <c r="E158" i="1"/>
  <c r="E132" i="1"/>
</calcChain>
</file>

<file path=xl/sharedStrings.xml><?xml version="1.0" encoding="utf-8"?>
<sst xmlns="http://schemas.openxmlformats.org/spreadsheetml/2006/main" count="1645" uniqueCount="132">
  <si>
    <t>表１  月降水量/女川局</t>
  </si>
  <si>
    <t>mm</t>
  </si>
  <si>
    <t>Bq/㎡</t>
  </si>
  <si>
    <t>表７  蒸発残渣/(原子力センター屋上)</t>
  </si>
  <si>
    <t>g/㎡</t>
  </si>
  <si>
    <t>表８  蒸発残渣/(保健環境センター)</t>
  </si>
  <si>
    <t>表９  ウォルフ黒点数</t>
  </si>
  <si>
    <t>個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</si>
  <si>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</si>
  <si>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</si>
  <si>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</si>
  <si>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</si>
  <si>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</si>
  <si>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</si>
  <si>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</si>
  <si>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</si>
  <si>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</si>
  <si>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10月</t>
  </si>
  <si>
    <t>11月</t>
  </si>
  <si>
    <t>12月</t>
  </si>
  <si>
    <t>最大</t>
  </si>
  <si>
    <t>最小</t>
  </si>
  <si>
    <t>平均</t>
  </si>
  <si>
    <t>合計</t>
  </si>
  <si>
    <t>標準偏差</t>
  </si>
  <si>
    <t>+σ</t>
  </si>
  <si>
    <t>-σ</t>
  </si>
  <si>
    <t>(影響遅れ補正なし)</t>
  </si>
  <si>
    <t>(影響遅れ補正あり)</t>
  </si>
  <si>
    <t>年</t>
  </si>
  <si>
    <t>黒点数</t>
  </si>
  <si>
    <t>浮遊じん(実測値)</t>
  </si>
  <si>
    <t>浮遊じん(近似値)</t>
  </si>
  <si>
    <t>相関係数(実測値-近似値)</t>
  </si>
  <si>
    <t>1982</t>
  </si>
  <si>
    <t>(1982～1998)</t>
  </si>
  <si>
    <t>(1982～1997)</t>
  </si>
  <si>
    <t>1983</t>
  </si>
  <si>
    <t>(1989～1998)</t>
  </si>
  <si>
    <t>(1989～1997)</t>
  </si>
  <si>
    <t>-</t>
  </si>
  <si>
    <t>1984</t>
  </si>
  <si>
    <t>(1989～1996)</t>
  </si>
  <si>
    <t>(1989～1995)</t>
  </si>
  <si>
    <t>1985</t>
  </si>
  <si>
    <t>1986</t>
  </si>
  <si>
    <t>相関係数(黒点-実測値)</t>
  </si>
  <si>
    <t>1987</t>
  </si>
  <si>
    <t>1988</t>
  </si>
  <si>
    <t>1989</t>
  </si>
  <si>
    <t>1990</t>
  </si>
  <si>
    <t>1991</t>
  </si>
  <si>
    <t>相関係数(黒点-近似値)</t>
  </si>
  <si>
    <t>1992</t>
  </si>
  <si>
    <t>1993</t>
  </si>
  <si>
    <t>1994</t>
  </si>
  <si>
    <t>1995</t>
  </si>
  <si>
    <t>1996</t>
  </si>
  <si>
    <t>1997</t>
  </si>
  <si>
    <t>1998</t>
  </si>
  <si>
    <t>浮遊じん(近似値)=3.6+0.9*SIN(2*π*(各年-1981)/11-0.8)</t>
  </si>
  <si>
    <t>浮遊じん(近似値)=3.6+0.9*SIN(2*π*(各年-1981)/11-0.3)</t>
  </si>
  <si>
    <t>採取期間降水量/女川局</t>
  </si>
  <si>
    <t>蒸発残渣/(小屋取)</t>
  </si>
  <si>
    <t>Bq/mm</t>
  </si>
  <si>
    <t>浮遊じん</t>
  </si>
  <si>
    <t>降下物</t>
  </si>
  <si>
    <t>蒸発残渣</t>
  </si>
  <si>
    <t>降水量</t>
  </si>
  <si>
    <t>１０月</t>
  </si>
  <si>
    <t>１１月</t>
  </si>
  <si>
    <t>１２月</t>
  </si>
  <si>
    <t>－σ</t>
  </si>
  <si>
    <t>ｍｍ</t>
  </si>
  <si>
    <t>表　 降下ばいじん/仙台市通町(道路端)</t>
  </si>
  <si>
    <t>ｔ/ｋ㎡</t>
  </si>
  <si>
    <t>S57</t>
  </si>
  <si>
    <t>S58</t>
  </si>
  <si>
    <t>S59</t>
  </si>
  <si>
    <t>S60</t>
  </si>
  <si>
    <t>S61</t>
  </si>
  <si>
    <t>S62</t>
  </si>
  <si>
    <t>*</t>
  </si>
  <si>
    <t>S63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</si>
  <si>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</si>
  <si>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</si>
  <si>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</si>
  <si>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</si>
  <si>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</si>
  <si>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</si>
  <si>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</si>
  <si>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</si>
  <si>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</si>
  <si>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</si>
  <si>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</si>
  <si>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蒸発残さ</t>
  </si>
  <si>
    <t>月降水量/仙台管区気象台</t>
  </si>
  <si>
    <t>蒸発残渣/(牡鹿ゲート)</t>
  </si>
  <si>
    <t>採取期間降水量/仙台管区気象台</t>
  </si>
  <si>
    <t>蒸発残渣/(保健環境センター)</t>
  </si>
  <si>
    <r>
      <t>mBq/m</t>
    </r>
    <r>
      <rPr>
        <vertAlign val="superscript"/>
        <sz val="11"/>
        <rFont val="Meiryo UI"/>
        <family val="3"/>
        <charset val="128"/>
      </rPr>
      <t>3</t>
    </r>
  </si>
  <si>
    <r>
      <t>表５  降下物中の</t>
    </r>
    <r>
      <rPr>
        <b/>
        <vertAlign val="superscript"/>
        <sz val="14"/>
        <rFont val="Meiryo UI"/>
        <family val="3"/>
        <charset val="128"/>
      </rPr>
      <t>40</t>
    </r>
    <r>
      <rPr>
        <b/>
        <sz val="14"/>
        <rFont val="Meiryo UI"/>
        <family val="3"/>
        <charset val="128"/>
      </rPr>
      <t>Ｋ/原子力センター屋上</t>
    </r>
  </si>
  <si>
    <r>
      <t>mBq/m</t>
    </r>
    <r>
      <rPr>
        <vertAlign val="superscript"/>
        <sz val="9"/>
        <rFont val="Meiryo UI"/>
        <family val="3"/>
        <charset val="128"/>
      </rPr>
      <t>3</t>
    </r>
  </si>
  <si>
    <r>
      <t>表６  降下物中の</t>
    </r>
    <r>
      <rPr>
        <vertAlign val="superscript"/>
        <sz val="14"/>
        <rFont val="Meiryo UI"/>
        <family val="3"/>
        <charset val="128"/>
      </rPr>
      <t>40</t>
    </r>
    <r>
      <rPr>
        <sz val="14"/>
        <rFont val="Meiryo UI"/>
        <family val="3"/>
        <charset val="128"/>
      </rPr>
      <t>Ｋ/保健環境センター</t>
    </r>
  </si>
  <si>
    <t>光化学オキシダント共同研究における浮遊粉じん中Be-7濃度解析結果</t>
    <rPh sb="0" eb="3">
      <t>コウカガク</t>
    </rPh>
    <rPh sb="9" eb="11">
      <t>キョウドウ</t>
    </rPh>
    <rPh sb="11" eb="13">
      <t>ケンキュウ</t>
    </rPh>
    <rPh sb="17" eb="19">
      <t>フユウ</t>
    </rPh>
    <rPh sb="19" eb="20">
      <t>フン</t>
    </rPh>
    <rPh sb="22" eb="23">
      <t>チュウ</t>
    </rPh>
    <rPh sb="27" eb="29">
      <t>ノウド</t>
    </rPh>
    <rPh sb="29" eb="31">
      <t>カイセキ</t>
    </rPh>
    <rPh sb="31" eb="33">
      <t>ケッカ</t>
    </rPh>
    <phoneticPr fontId="4"/>
  </si>
  <si>
    <t>表２  浮遊じん中のBe-7/女川局</t>
  </si>
  <si>
    <t>表３  降下物中のBe-7/原子力センター屋上</t>
  </si>
  <si>
    <t>表４  降下物中のBe-7/保健環境センター</t>
  </si>
  <si>
    <t>表10  浮遊じん中Be-7の実測値及び近似値と太陽黒点数の相関</t>
  </si>
  <si>
    <t>表　  降水量ｘ浮遊じんBe-7/原子力センター屋上</t>
  </si>
  <si>
    <t>浮遊じん(Be-7)/鮫浦局</t>
  </si>
  <si>
    <t>降下物(Be-7)/小屋取</t>
  </si>
  <si>
    <t>表５ 降水中Be-7の平均濃度/女川局</t>
  </si>
  <si>
    <t>浮遊じん(Be-7)/塚浜局</t>
  </si>
  <si>
    <t>降下物(Be-7)/牡鹿ゲート</t>
  </si>
  <si>
    <t>浮遊じん(Be-7)/前網局</t>
  </si>
  <si>
    <t>降下物(Be-7)/保健環境センター</t>
  </si>
  <si>
    <t>浮遊じん(Be-7)/寺間局</t>
  </si>
  <si>
    <t>浮遊じん(Be-7)/江島局</t>
  </si>
  <si>
    <t>S38／大気･地下同数に､以降地下が主流に(仏･中は大気圏内を10年超継続)</t>
  </si>
  <si>
    <t>S48.7.5／中国15回核実験6/28､全国最高値(蔵王町)</t>
  </si>
  <si>
    <t>S54.3.28／スリーマイル事故(アメリカ)</t>
  </si>
  <si>
    <t xml:space="preserve"> S55.10／最後の大気圏内核実験(中国)</t>
  </si>
  <si>
    <t xml:space="preserve"> S56.10／測定開始(県原子力センター)</t>
  </si>
  <si>
    <t xml:space="preserve"> S59.6.1／１号機営業運転(女川)</t>
  </si>
  <si>
    <t xml:space="preserve"> S61.4.26／チェルノブイリ事故(旧ソ連)</t>
  </si>
  <si>
    <t xml:space="preserve"> H7.7.28／２号機営業運転(女川)</t>
  </si>
  <si>
    <t xml:space="preserve"> H7.12.8／もんじゅNa漏洩事故(敦賀市)</t>
  </si>
  <si>
    <t xml:space="preserve"> H11.9.30／JCO臨界事故(東海村)</t>
  </si>
  <si>
    <t xml:space="preserve"> H14.1.30／３号機営業運転(女川)</t>
  </si>
  <si>
    <t xml:space="preserve"> H19.716／中越沖地震(柏崎刈羽原発事故)</t>
  </si>
  <si>
    <t xml:space="preserve"> H23.3.11／東日本大震災･東京電力福島第1原発事故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</si>
</sst>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"/>
    <numFmt numFmtId="177" formatCode="0.000"/>
    <numFmt numFmtId="178" formatCode="0.00_);[Red]\(0.00\)"/>
    <numFmt numFmtId="179" formatCode="0.00_ "/>
    <numFmt numFmtId="180" formatCode="[$-411]ge\.m"/>
    <numFmt numFmtId="181" formatCode="0_);[Red]\(0\)"/>
    <numFmt numFmtId="182" formatCode="0.00;&quot;△ &quot;0.00"/>
    <numFmt numFmtId="183" formatCode="0.0;&quot;△ &quot;0.0"/>
    <numFmt numFmtId="184" formatCode="0;&quot;△ &quot;0"/>
    <numFmt numFmtId="185" formatCode="0.0_ "/>
  </numFmts>
  <fonts count="17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Meiryo UI"/>
      <family val="3"/>
      <charset val="128"/>
    </font>
    <font>
      <sz val="11"/>
      <color indexed="40"/>
      <name val="ＭＳ Ｐ明朝"/>
      <family val="1"/>
      <charset val="128"/>
    </font>
    <font>
      <b/>
      <sz val="14"/>
      <name val="Meiryo UI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b/>
      <vertAlign val="superscript"/>
      <sz val="14"/>
      <name val="Meiryo UI"/>
      <family val="3"/>
      <charset val="128"/>
    </font>
    <font>
      <vertAlign val="superscript"/>
      <sz val="11"/>
      <name val="Meiryo UI"/>
      <family val="3"/>
      <charset val="128"/>
    </font>
    <font>
      <b/>
      <sz val="11"/>
      <name val="Meiryo UI"/>
      <family val="3"/>
      <charset val="128"/>
    </font>
    <font>
      <sz val="8"/>
      <name val="Meiryo UI"/>
      <family val="3"/>
      <charset val="128"/>
    </font>
    <font>
      <vertAlign val="superscript"/>
      <sz val="9"/>
      <name val="Meiryo UI"/>
      <family val="3"/>
      <charset val="128"/>
    </font>
    <font>
      <sz val="14"/>
      <name val="Meiryo UI"/>
      <family val="3"/>
      <charset val="128"/>
    </font>
    <font>
      <vertAlign val="superscript"/>
      <sz val="14"/>
      <name val="Meiryo UI"/>
      <family val="3"/>
      <charset val="128"/>
    </font>
    <font>
      <sz val="10"/>
      <name val="Meiryo UI"/>
      <family val="3"/>
      <charset val="128"/>
    </font>
    <font>
      <sz val="10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3" fillId="0" borderId="0" xfId="1" applyNumberFormat="1" applyFont="1" applyFill="1" applyBorder="1" applyAlignment="1" applyProtection="1">
      <alignment vertical="top"/>
    </xf>
    <xf numFmtId="57" fontId="5" fillId="0" borderId="0" xfId="0" applyNumberFormat="1" applyFont="1" applyAlignment="1">
      <alignment horizontal="left" vertical="center"/>
    </xf>
    <xf numFmtId="178" fontId="6" fillId="0" borderId="0" xfId="0" applyNumberFormat="1" applyFont="1" applyAlignment="1">
      <alignment vertical="center"/>
    </xf>
    <xf numFmtId="178" fontId="6" fillId="0" borderId="0" xfId="0" quotePrefix="1" applyNumberFormat="1" applyFont="1" applyFill="1" applyBorder="1" applyAlignment="1" applyProtection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8" fontId="7" fillId="0" borderId="0" xfId="0" quotePrefix="1" applyNumberFormat="1" applyFont="1" applyFill="1" applyBorder="1" applyAlignment="1" applyProtection="1">
      <alignment horizontal="left" vertical="center"/>
    </xf>
    <xf numFmtId="0" fontId="7" fillId="0" borderId="0" xfId="0" applyFont="1" applyAlignment="1">
      <alignment vertical="center"/>
    </xf>
    <xf numFmtId="178" fontId="7" fillId="0" borderId="0" xfId="0" applyNumberFormat="1" applyFont="1" applyFill="1" applyBorder="1" applyAlignment="1" applyProtection="1">
      <alignment horizontal="left" vertical="center"/>
    </xf>
    <xf numFmtId="0" fontId="6" fillId="0" borderId="0" xfId="0" applyFont="1" applyBorder="1" applyAlignment="1">
      <alignment vertical="center"/>
    </xf>
    <xf numFmtId="182" fontId="6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quotePrefix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vertical="center"/>
    </xf>
    <xf numFmtId="178" fontId="6" fillId="0" borderId="1" xfId="0" applyNumberFormat="1" applyFont="1" applyFill="1" applyBorder="1" applyAlignment="1">
      <alignment horizontal="center" vertical="center"/>
    </xf>
    <xf numFmtId="180" fontId="6" fillId="0" borderId="2" xfId="0" applyNumberFormat="1" applyFont="1" applyFill="1" applyBorder="1" applyAlignment="1" applyProtection="1">
      <alignment horizontal="center" vertical="center"/>
    </xf>
    <xf numFmtId="180" fontId="6" fillId="0" borderId="3" xfId="0" applyNumberFormat="1" applyFont="1" applyFill="1" applyBorder="1" applyAlignment="1" applyProtection="1">
      <alignment horizontal="center" vertical="center"/>
    </xf>
    <xf numFmtId="180" fontId="6" fillId="0" borderId="4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85" fontId="6" fillId="0" borderId="5" xfId="0" applyNumberFormat="1" applyFont="1" applyFill="1" applyBorder="1" applyAlignment="1">
      <alignment vertical="center"/>
    </xf>
    <xf numFmtId="184" fontId="11" fillId="0" borderId="0" xfId="0" applyNumberFormat="1" applyFont="1" applyFill="1" applyBorder="1" applyAlignment="1">
      <alignment horizontal="center" vertical="center" wrapText="1"/>
    </xf>
    <xf numFmtId="185" fontId="6" fillId="0" borderId="6" xfId="0" applyNumberFormat="1" applyFont="1" applyFill="1" applyBorder="1" applyAlignment="1">
      <alignment vertical="center"/>
    </xf>
    <xf numFmtId="18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85" fontId="6" fillId="0" borderId="7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/>
    </xf>
    <xf numFmtId="0" fontId="6" fillId="0" borderId="9" xfId="0" quotePrefix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vertical="center"/>
    </xf>
    <xf numFmtId="0" fontId="6" fillId="0" borderId="10" xfId="0" quotePrefix="1" applyFont="1" applyFill="1" applyBorder="1" applyAlignment="1">
      <alignment horizontal="center" vertical="center"/>
    </xf>
    <xf numFmtId="183" fontId="6" fillId="0" borderId="0" xfId="0" applyNumberFormat="1" applyFont="1" applyAlignment="1">
      <alignment vertical="center"/>
    </xf>
    <xf numFmtId="0" fontId="6" fillId="0" borderId="0" xfId="0" quotePrefix="1" applyNumberFormat="1" applyFont="1" applyFill="1" applyBorder="1" applyAlignment="1">
      <alignment horizontal="center" vertical="center"/>
    </xf>
    <xf numFmtId="183" fontId="6" fillId="0" borderId="0" xfId="0" quotePrefix="1" applyNumberFormat="1" applyFont="1" applyFill="1" applyBorder="1" applyAlignment="1" applyProtection="1">
      <alignment horizontal="left" vertical="center"/>
    </xf>
    <xf numFmtId="178" fontId="6" fillId="0" borderId="8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80" fontId="6" fillId="2" borderId="1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83" fontId="6" fillId="2" borderId="1" xfId="0" applyNumberFormat="1" applyFont="1" applyFill="1" applyBorder="1" applyAlignment="1" applyProtection="1">
      <alignment horizontal="center" vertical="center"/>
    </xf>
    <xf numFmtId="183" fontId="6" fillId="2" borderId="2" xfId="0" applyNumberFormat="1" applyFont="1" applyFill="1" applyBorder="1" applyAlignment="1">
      <alignment vertical="center"/>
    </xf>
    <xf numFmtId="183" fontId="6" fillId="2" borderId="3" xfId="0" applyNumberFormat="1" applyFont="1" applyFill="1" applyBorder="1" applyAlignment="1">
      <alignment vertical="center"/>
    </xf>
    <xf numFmtId="183" fontId="6" fillId="2" borderId="13" xfId="0" applyNumberFormat="1" applyFont="1" applyFill="1" applyBorder="1" applyAlignment="1">
      <alignment vertical="center"/>
    </xf>
    <xf numFmtId="183" fontId="6" fillId="2" borderId="4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178" fontId="6" fillId="0" borderId="10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178" fontId="6" fillId="2" borderId="8" xfId="0" applyNumberFormat="1" applyFont="1" applyFill="1" applyBorder="1" applyAlignment="1">
      <alignment horizontal="center" vertical="center"/>
    </xf>
    <xf numFmtId="182" fontId="6" fillId="2" borderId="0" xfId="0" applyNumberFormat="1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178" fontId="6" fillId="2" borderId="9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80" fontId="6" fillId="0" borderId="1" xfId="0" applyNumberFormat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horizontal="right" vertical="center"/>
    </xf>
    <xf numFmtId="0" fontId="6" fillId="2" borderId="9" xfId="0" quotePrefix="1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6" fillId="2" borderId="10" xfId="0" quotePrefix="1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right" vertical="center"/>
    </xf>
    <xf numFmtId="181" fontId="6" fillId="0" borderId="8" xfId="0" applyNumberFormat="1" applyFont="1" applyFill="1" applyBorder="1" applyAlignment="1">
      <alignment horizontal="center" vertical="center" shrinkToFit="1"/>
    </xf>
    <xf numFmtId="185" fontId="6" fillId="0" borderId="16" xfId="0" applyNumberFormat="1" applyFont="1" applyFill="1" applyBorder="1" applyAlignment="1">
      <alignment vertical="center" shrinkToFit="1"/>
    </xf>
    <xf numFmtId="185" fontId="6" fillId="0" borderId="11" xfId="0" applyNumberFormat="1" applyFont="1" applyFill="1" applyBorder="1" applyAlignment="1">
      <alignment vertical="center" shrinkToFit="1"/>
    </xf>
    <xf numFmtId="185" fontId="6" fillId="0" borderId="5" xfId="0" applyNumberFormat="1" applyFont="1" applyFill="1" applyBorder="1" applyAlignment="1">
      <alignment vertical="center" shrinkToFit="1"/>
    </xf>
    <xf numFmtId="184" fontId="6" fillId="0" borderId="11" xfId="0" applyNumberFormat="1" applyFont="1" applyFill="1" applyBorder="1" applyAlignment="1">
      <alignment vertical="center" shrinkToFit="1"/>
    </xf>
    <xf numFmtId="183" fontId="6" fillId="0" borderId="0" xfId="0" applyNumberFormat="1" applyFont="1" applyFill="1" applyBorder="1" applyAlignment="1">
      <alignment vertical="center" shrinkToFit="1"/>
    </xf>
    <xf numFmtId="182" fontId="6" fillId="0" borderId="16" xfId="0" applyNumberFormat="1" applyFont="1" applyFill="1" applyBorder="1" applyAlignment="1">
      <alignment vertical="center" shrinkToFit="1"/>
    </xf>
    <xf numFmtId="182" fontId="6" fillId="0" borderId="11" xfId="0" applyNumberFormat="1" applyFont="1" applyFill="1" applyBorder="1" applyAlignment="1">
      <alignment vertical="center" shrinkToFit="1"/>
    </xf>
    <xf numFmtId="182" fontId="6" fillId="0" borderId="5" xfId="0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shrinkToFit="1"/>
    </xf>
    <xf numFmtId="183" fontId="6" fillId="0" borderId="16" xfId="0" applyNumberFormat="1" applyFont="1" applyFill="1" applyBorder="1" applyAlignment="1">
      <alignment vertical="center" shrinkToFit="1"/>
    </xf>
    <xf numFmtId="183" fontId="6" fillId="0" borderId="11" xfId="0" applyNumberFormat="1" applyFont="1" applyFill="1" applyBorder="1" applyAlignment="1">
      <alignment vertical="center" shrinkToFit="1"/>
    </xf>
    <xf numFmtId="183" fontId="6" fillId="0" borderId="5" xfId="0" applyNumberFormat="1" applyFont="1" applyFill="1" applyBorder="1" applyAlignment="1">
      <alignment vertical="center" shrinkToFit="1"/>
    </xf>
    <xf numFmtId="0" fontId="11" fillId="0" borderId="17" xfId="0" applyNumberFormat="1" applyFont="1" applyFill="1" applyBorder="1" applyAlignment="1">
      <alignment horizontal="center" vertical="center" shrinkToFit="1"/>
    </xf>
    <xf numFmtId="0" fontId="11" fillId="0" borderId="18" xfId="0" applyFont="1" applyFill="1" applyBorder="1" applyAlignment="1">
      <alignment horizontal="center" vertical="center" shrinkToFit="1"/>
    </xf>
    <xf numFmtId="184" fontId="11" fillId="0" borderId="19" xfId="0" applyNumberFormat="1" applyFont="1" applyFill="1" applyBorder="1" applyAlignment="1">
      <alignment horizontal="center" vertical="center" shrinkToFit="1"/>
    </xf>
    <xf numFmtId="184" fontId="11" fillId="0" borderId="20" xfId="0" applyNumberFormat="1" applyFont="1" applyFill="1" applyBorder="1" applyAlignment="1">
      <alignment horizontal="center" vertical="center" shrinkToFit="1"/>
    </xf>
    <xf numFmtId="184" fontId="11" fillId="0" borderId="0" xfId="0" applyNumberFormat="1" applyFont="1" applyFill="1" applyBorder="1" applyAlignment="1">
      <alignment horizontal="left" shrinkToFit="1"/>
    </xf>
    <xf numFmtId="184" fontId="11" fillId="0" borderId="0" xfId="0" applyNumberFormat="1" applyFont="1" applyFill="1" applyBorder="1" applyAlignment="1">
      <alignment horizontal="center" vertical="center" shrinkToFit="1"/>
    </xf>
    <xf numFmtId="0" fontId="6" fillId="0" borderId="16" xfId="0" applyNumberFormat="1" applyFont="1" applyFill="1" applyBorder="1" applyAlignment="1">
      <alignment vertical="center" shrinkToFit="1"/>
    </xf>
    <xf numFmtId="0" fontId="6" fillId="0" borderId="11" xfId="0" applyNumberFormat="1" applyFont="1" applyFill="1" applyBorder="1" applyAlignment="1">
      <alignment vertical="center" shrinkToFit="1"/>
    </xf>
    <xf numFmtId="0" fontId="6" fillId="0" borderId="5" xfId="0" applyNumberFormat="1" applyFont="1" applyFill="1" applyBorder="1" applyAlignment="1">
      <alignment vertical="center" shrinkToFit="1"/>
    </xf>
    <xf numFmtId="181" fontId="6" fillId="0" borderId="9" xfId="0" applyNumberFormat="1" applyFont="1" applyFill="1" applyBorder="1" applyAlignment="1">
      <alignment horizontal="center" vertical="center" shrinkToFit="1"/>
    </xf>
    <xf numFmtId="185" fontId="6" fillId="0" borderId="21" xfId="0" applyNumberFormat="1" applyFont="1" applyFill="1" applyBorder="1" applyAlignment="1">
      <alignment vertical="center" shrinkToFit="1"/>
    </xf>
    <xf numFmtId="185" fontId="6" fillId="0" borderId="22" xfId="0" applyNumberFormat="1" applyFont="1" applyFill="1" applyBorder="1" applyAlignment="1">
      <alignment vertical="center" shrinkToFit="1"/>
    </xf>
    <xf numFmtId="185" fontId="6" fillId="0" borderId="6" xfId="0" applyNumberFormat="1" applyFont="1" applyFill="1" applyBorder="1" applyAlignment="1">
      <alignment vertical="center" shrinkToFit="1"/>
    </xf>
    <xf numFmtId="184" fontId="6" fillId="0" borderId="22" xfId="0" applyNumberFormat="1" applyFont="1" applyFill="1" applyBorder="1" applyAlignment="1">
      <alignment vertical="center" shrinkToFit="1"/>
    </xf>
    <xf numFmtId="182" fontId="6" fillId="0" borderId="21" xfId="0" applyNumberFormat="1" applyFont="1" applyFill="1" applyBorder="1" applyAlignment="1">
      <alignment vertical="center" shrinkToFit="1"/>
    </xf>
    <xf numFmtId="182" fontId="6" fillId="0" borderId="22" xfId="0" applyNumberFormat="1" applyFont="1" applyFill="1" applyBorder="1" applyAlignment="1">
      <alignment vertical="center" shrinkToFit="1"/>
    </xf>
    <xf numFmtId="182" fontId="6" fillId="0" borderId="6" xfId="0" applyNumberFormat="1" applyFont="1" applyFill="1" applyBorder="1" applyAlignment="1">
      <alignment vertical="center" shrinkToFit="1"/>
    </xf>
    <xf numFmtId="183" fontId="6" fillId="0" borderId="21" xfId="0" applyNumberFormat="1" applyFont="1" applyFill="1" applyBorder="1" applyAlignment="1">
      <alignment vertical="center" shrinkToFit="1"/>
    </xf>
    <xf numFmtId="183" fontId="6" fillId="0" borderId="22" xfId="0" applyNumberFormat="1" applyFont="1" applyFill="1" applyBorder="1" applyAlignment="1">
      <alignment vertical="center" shrinkToFit="1"/>
    </xf>
    <xf numFmtId="183" fontId="6" fillId="0" borderId="6" xfId="0" applyNumberFormat="1" applyFont="1" applyFill="1" applyBorder="1" applyAlignment="1">
      <alignment vertical="center" shrinkToFit="1"/>
    </xf>
    <xf numFmtId="181" fontId="6" fillId="0" borderId="23" xfId="0" quotePrefix="1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vertical="center" shrinkToFit="1"/>
    </xf>
    <xf numFmtId="182" fontId="6" fillId="0" borderId="25" xfId="0" applyNumberFormat="1" applyFont="1" applyFill="1" applyBorder="1" applyAlignment="1">
      <alignment vertical="center" shrinkToFit="1"/>
    </xf>
    <xf numFmtId="182" fontId="6" fillId="0" borderId="26" xfId="0" quotePrefix="1" applyNumberFormat="1" applyFont="1" applyFill="1" applyBorder="1" applyAlignment="1">
      <alignment horizontal="right" vertical="center" shrinkToFit="1"/>
    </xf>
    <xf numFmtId="184" fontId="11" fillId="0" borderId="0" xfId="0" applyNumberFormat="1" applyFont="1" applyFill="1" applyBorder="1" applyAlignment="1">
      <alignment horizontal="left" vertical="center" shrinkToFit="1"/>
    </xf>
    <xf numFmtId="184" fontId="6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Fill="1" applyBorder="1" applyAlignment="1">
      <alignment horizontal="center" vertical="center" shrinkToFit="1"/>
    </xf>
    <xf numFmtId="0" fontId="6" fillId="0" borderId="21" xfId="0" applyNumberFormat="1" applyFont="1" applyFill="1" applyBorder="1" applyAlignment="1">
      <alignment vertical="center" shrinkToFit="1"/>
    </xf>
    <xf numFmtId="0" fontId="6" fillId="0" borderId="22" xfId="0" applyNumberFormat="1" applyFont="1" applyFill="1" applyBorder="1" applyAlignment="1">
      <alignment vertical="center" shrinkToFit="1"/>
    </xf>
    <xf numFmtId="0" fontId="6" fillId="0" borderId="6" xfId="0" applyNumberFormat="1" applyFont="1" applyFill="1" applyBorder="1" applyAlignment="1">
      <alignment vertical="center" shrinkToFit="1"/>
    </xf>
    <xf numFmtId="182" fontId="6" fillId="0" borderId="26" xfId="0" applyNumberFormat="1" applyFont="1" applyFill="1" applyBorder="1" applyAlignment="1">
      <alignment horizontal="right" vertical="center" shrinkToFit="1"/>
    </xf>
    <xf numFmtId="185" fontId="6" fillId="0" borderId="22" xfId="0" applyNumberFormat="1" applyFont="1" applyFill="1" applyBorder="1" applyAlignment="1" applyProtection="1">
      <alignment vertical="center" shrinkToFit="1"/>
    </xf>
    <xf numFmtId="185" fontId="6" fillId="0" borderId="6" xfId="0" applyNumberFormat="1" applyFont="1" applyFill="1" applyBorder="1" applyAlignment="1" applyProtection="1">
      <alignment vertical="center" shrinkToFit="1"/>
    </xf>
    <xf numFmtId="182" fontId="6" fillId="0" borderId="22" xfId="0" applyNumberFormat="1" applyFont="1" applyFill="1" applyBorder="1" applyAlignment="1" applyProtection="1">
      <alignment vertical="center" shrinkToFit="1"/>
    </xf>
    <xf numFmtId="182" fontId="6" fillId="0" borderId="6" xfId="0" applyNumberFormat="1" applyFont="1" applyFill="1" applyBorder="1" applyAlignment="1" applyProtection="1">
      <alignment vertical="center" shrinkToFit="1"/>
    </xf>
    <xf numFmtId="183" fontId="6" fillId="0" borderId="22" xfId="0" applyNumberFormat="1" applyFont="1" applyFill="1" applyBorder="1" applyAlignment="1" applyProtection="1">
      <alignment vertical="center" shrinkToFit="1"/>
    </xf>
    <xf numFmtId="183" fontId="6" fillId="0" borderId="6" xfId="0" applyNumberFormat="1" applyFont="1" applyFill="1" applyBorder="1" applyAlignment="1" applyProtection="1">
      <alignment vertical="center" shrinkToFit="1"/>
    </xf>
    <xf numFmtId="0" fontId="6" fillId="0" borderId="22" xfId="0" applyNumberFormat="1" applyFont="1" applyFill="1" applyBorder="1" applyAlignment="1" applyProtection="1">
      <alignment vertical="center" shrinkToFit="1"/>
    </xf>
    <xf numFmtId="0" fontId="6" fillId="0" borderId="6" xfId="0" applyNumberFormat="1" applyFont="1" applyFill="1" applyBorder="1" applyAlignment="1" applyProtection="1">
      <alignment vertical="center" shrinkToFit="1"/>
    </xf>
    <xf numFmtId="185" fontId="6" fillId="0" borderId="21" xfId="0" applyNumberFormat="1" applyFont="1" applyFill="1" applyBorder="1" applyAlignment="1" applyProtection="1">
      <alignment vertical="center" shrinkToFit="1"/>
    </xf>
    <xf numFmtId="182" fontId="6" fillId="0" borderId="21" xfId="0" applyNumberFormat="1" applyFont="1" applyFill="1" applyBorder="1" applyAlignment="1" applyProtection="1">
      <alignment vertical="center" shrinkToFit="1"/>
    </xf>
    <xf numFmtId="183" fontId="6" fillId="0" borderId="21" xfId="0" applyNumberFormat="1" applyFont="1" applyFill="1" applyBorder="1" applyAlignment="1" applyProtection="1">
      <alignment vertical="center" shrinkToFit="1"/>
    </xf>
    <xf numFmtId="0" fontId="6" fillId="0" borderId="21" xfId="0" applyNumberFormat="1" applyFont="1" applyFill="1" applyBorder="1" applyAlignment="1" applyProtection="1">
      <alignment vertical="center" shrinkToFit="1"/>
    </xf>
    <xf numFmtId="0" fontId="6" fillId="0" borderId="0" xfId="0" applyFont="1" applyFill="1" applyBorder="1" applyAlignment="1">
      <alignment horizontal="left" vertical="center" shrinkToFit="1"/>
    </xf>
    <xf numFmtId="185" fontId="6" fillId="0" borderId="0" xfId="0" applyNumberFormat="1" applyFont="1" applyFill="1" applyBorder="1" applyAlignment="1">
      <alignment vertical="center" shrinkToFit="1"/>
    </xf>
    <xf numFmtId="181" fontId="6" fillId="0" borderId="27" xfId="0" applyNumberFormat="1" applyFont="1" applyFill="1" applyBorder="1" applyAlignment="1">
      <alignment horizontal="center" vertical="center" shrinkToFit="1"/>
    </xf>
    <xf numFmtId="181" fontId="6" fillId="0" borderId="23" xfId="0" applyNumberFormat="1" applyFont="1" applyFill="1" applyBorder="1" applyAlignment="1">
      <alignment horizontal="center" vertical="center" shrinkToFit="1"/>
    </xf>
    <xf numFmtId="185" fontId="6" fillId="0" borderId="28" xfId="0" applyNumberFormat="1" applyFont="1" applyFill="1" applyBorder="1" applyAlignment="1">
      <alignment vertical="center" shrinkToFit="1"/>
    </xf>
    <xf numFmtId="185" fontId="6" fillId="0" borderId="14" xfId="0" applyNumberFormat="1" applyFont="1" applyFill="1" applyBorder="1" applyAlignment="1">
      <alignment vertical="center" shrinkToFit="1"/>
    </xf>
    <xf numFmtId="185" fontId="6" fillId="0" borderId="7" xfId="0" applyNumberFormat="1" applyFont="1" applyFill="1" applyBorder="1" applyAlignment="1">
      <alignment vertical="center" shrinkToFit="1"/>
    </xf>
    <xf numFmtId="185" fontId="6" fillId="0" borderId="29" xfId="0" applyNumberFormat="1" applyFont="1" applyFill="1" applyBorder="1" applyAlignment="1">
      <alignment vertical="center" shrinkToFit="1"/>
    </xf>
    <xf numFmtId="185" fontId="6" fillId="0" borderId="30" xfId="0" applyNumberFormat="1" applyFont="1" applyFill="1" applyBorder="1" applyAlignment="1">
      <alignment vertical="center" shrinkToFit="1"/>
    </xf>
    <xf numFmtId="182" fontId="6" fillId="0" borderId="28" xfId="0" applyNumberFormat="1" applyFont="1" applyFill="1" applyBorder="1" applyAlignment="1">
      <alignment vertical="center" shrinkToFit="1"/>
    </xf>
    <xf numFmtId="182" fontId="6" fillId="0" borderId="14" xfId="0" applyNumberFormat="1" applyFont="1" applyFill="1" applyBorder="1" applyAlignment="1">
      <alignment vertical="center" shrinkToFit="1"/>
    </xf>
    <xf numFmtId="182" fontId="6" fillId="0" borderId="7" xfId="0" applyNumberFormat="1" applyFont="1" applyFill="1" applyBorder="1" applyAlignment="1">
      <alignment vertical="center" shrinkToFit="1"/>
    </xf>
    <xf numFmtId="182" fontId="6" fillId="0" borderId="29" xfId="0" applyNumberFormat="1" applyFont="1" applyFill="1" applyBorder="1" applyAlignment="1">
      <alignment vertical="center" shrinkToFit="1"/>
    </xf>
    <xf numFmtId="182" fontId="6" fillId="0" borderId="30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vertical="center" shrinkToFit="1"/>
    </xf>
    <xf numFmtId="183" fontId="6" fillId="0" borderId="28" xfId="0" applyNumberFormat="1" applyFont="1" applyFill="1" applyBorder="1" applyAlignment="1">
      <alignment vertical="center" shrinkToFit="1"/>
    </xf>
    <xf numFmtId="183" fontId="6" fillId="0" borderId="14" xfId="0" applyNumberFormat="1" applyFont="1" applyFill="1" applyBorder="1" applyAlignment="1">
      <alignment vertical="center" shrinkToFit="1"/>
    </xf>
    <xf numFmtId="183" fontId="6" fillId="0" borderId="7" xfId="0" applyNumberFormat="1" applyFont="1" applyFill="1" applyBorder="1" applyAlignment="1">
      <alignment vertical="center" shrinkToFit="1"/>
    </xf>
    <xf numFmtId="183" fontId="6" fillId="0" borderId="29" xfId="0" applyNumberFormat="1" applyFont="1" applyFill="1" applyBorder="1" applyAlignment="1">
      <alignment vertical="center" shrinkToFit="1"/>
    </xf>
    <xf numFmtId="183" fontId="6" fillId="0" borderId="30" xfId="0" applyNumberFormat="1" applyFont="1" applyFill="1" applyBorder="1" applyAlignment="1">
      <alignment vertical="center" shrinkToFit="1"/>
    </xf>
    <xf numFmtId="181" fontId="6" fillId="0" borderId="31" xfId="0" quotePrefix="1" applyNumberFormat="1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vertical="center" shrinkToFit="1"/>
    </xf>
    <xf numFmtId="182" fontId="6" fillId="0" borderId="33" xfId="0" applyNumberFormat="1" applyFont="1" applyFill="1" applyBorder="1" applyAlignment="1">
      <alignment vertical="center" shrinkToFit="1"/>
    </xf>
    <xf numFmtId="182" fontId="6" fillId="0" borderId="34" xfId="0" applyNumberFormat="1" applyFont="1" applyFill="1" applyBorder="1" applyAlignment="1">
      <alignment horizontal="right" vertical="center" shrinkToFit="1"/>
    </xf>
    <xf numFmtId="0" fontId="6" fillId="0" borderId="28" xfId="0" applyNumberFormat="1" applyFont="1" applyFill="1" applyBorder="1" applyAlignment="1">
      <alignment vertical="center" shrinkToFit="1"/>
    </xf>
    <xf numFmtId="0" fontId="6" fillId="0" borderId="14" xfId="0" applyNumberFormat="1" applyFont="1" applyFill="1" applyBorder="1" applyAlignment="1">
      <alignment vertical="center" shrinkToFit="1"/>
    </xf>
    <xf numFmtId="0" fontId="6" fillId="0" borderId="7" xfId="0" applyNumberFormat="1" applyFont="1" applyFill="1" applyBorder="1" applyAlignment="1">
      <alignment vertical="center" shrinkToFit="1"/>
    </xf>
    <xf numFmtId="0" fontId="6" fillId="0" borderId="29" xfId="0" applyNumberFormat="1" applyFont="1" applyFill="1" applyBorder="1" applyAlignment="1">
      <alignment vertical="center" shrinkToFit="1"/>
    </xf>
    <xf numFmtId="0" fontId="6" fillId="0" borderId="30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horizontal="center" vertical="center" shrinkToFit="1"/>
    </xf>
    <xf numFmtId="182" fontId="6" fillId="0" borderId="27" xfId="0" applyNumberFormat="1" applyFont="1" applyFill="1" applyBorder="1" applyAlignment="1">
      <alignment vertical="center" shrinkToFit="1"/>
    </xf>
    <xf numFmtId="182" fontId="6" fillId="0" borderId="35" xfId="0" applyNumberFormat="1" applyFont="1" applyFill="1" applyBorder="1" applyAlignment="1">
      <alignment vertical="center" shrinkToFit="1"/>
    </xf>
    <xf numFmtId="182" fontId="6" fillId="0" borderId="36" xfId="0" applyNumberFormat="1" applyFont="1" applyFill="1" applyBorder="1" applyAlignment="1">
      <alignment vertical="center" shrinkToFit="1"/>
    </xf>
    <xf numFmtId="182" fontId="6" fillId="0" borderId="0" xfId="0" applyNumberFormat="1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182" fontId="6" fillId="0" borderId="23" xfId="0" applyNumberFormat="1" applyFont="1" applyFill="1" applyBorder="1" applyAlignment="1">
      <alignment vertical="center" shrinkToFit="1"/>
    </xf>
    <xf numFmtId="182" fontId="6" fillId="0" borderId="24" xfId="0" applyNumberFormat="1" applyFont="1" applyFill="1" applyBorder="1" applyAlignment="1">
      <alignment vertical="center" shrinkToFit="1"/>
    </xf>
    <xf numFmtId="182" fontId="6" fillId="0" borderId="26" xfId="0" applyNumberFormat="1" applyFont="1" applyFill="1" applyBorder="1" applyAlignment="1">
      <alignment vertical="center" shrinkToFit="1"/>
    </xf>
    <xf numFmtId="182" fontId="6" fillId="0" borderId="31" xfId="0" applyNumberFormat="1" applyFont="1" applyFill="1" applyBorder="1" applyAlignment="1">
      <alignment vertical="center" shrinkToFit="1"/>
    </xf>
    <xf numFmtId="0" fontId="6" fillId="0" borderId="37" xfId="0" applyFont="1" applyFill="1" applyBorder="1" applyAlignment="1">
      <alignment vertical="center" shrinkToFit="1"/>
    </xf>
    <xf numFmtId="0" fontId="6" fillId="0" borderId="33" xfId="0" applyFont="1" applyFill="1" applyBorder="1" applyAlignment="1">
      <alignment vertical="center" shrinkToFit="1"/>
    </xf>
    <xf numFmtId="0" fontId="6" fillId="0" borderId="34" xfId="0" applyFont="1" applyFill="1" applyBorder="1" applyAlignment="1">
      <alignment vertical="center" shrinkToFit="1"/>
    </xf>
    <xf numFmtId="0" fontId="11" fillId="0" borderId="10" xfId="0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left" vertical="center" shrinkToFit="1"/>
    </xf>
    <xf numFmtId="0" fontId="6" fillId="0" borderId="0" xfId="0" applyNumberFormat="1" applyFont="1" applyFill="1" applyBorder="1" applyAlignment="1">
      <alignment horizontal="left" vertical="center" shrinkToFit="1"/>
    </xf>
    <xf numFmtId="0" fontId="6" fillId="0" borderId="0" xfId="0" quotePrefix="1" applyFont="1" applyFill="1" applyBorder="1" applyAlignment="1">
      <alignment horizontal="center" vertical="center" shrinkToFit="1"/>
    </xf>
    <xf numFmtId="0" fontId="6" fillId="0" borderId="9" xfId="0" quotePrefix="1" applyFont="1" applyFill="1" applyBorder="1" applyAlignment="1">
      <alignment horizontal="center" vertical="center" shrinkToFit="1"/>
    </xf>
    <xf numFmtId="0" fontId="6" fillId="0" borderId="0" xfId="0" applyNumberFormat="1" applyFont="1" applyFill="1" applyAlignment="1">
      <alignment vertical="center" shrinkToFit="1"/>
    </xf>
    <xf numFmtId="0" fontId="6" fillId="0" borderId="0" xfId="0" applyNumberFormat="1" applyFont="1" applyFill="1" applyBorder="1" applyAlignment="1">
      <alignment vertical="center" shrinkToFit="1"/>
    </xf>
    <xf numFmtId="0" fontId="6" fillId="0" borderId="10" xfId="0" quotePrefix="1" applyFont="1" applyFill="1" applyBorder="1" applyAlignment="1">
      <alignment horizontal="center" vertical="center" shrinkToFit="1"/>
    </xf>
    <xf numFmtId="179" fontId="11" fillId="0" borderId="14" xfId="0" applyNumberFormat="1" applyFont="1" applyFill="1" applyBorder="1" applyAlignment="1">
      <alignment vertical="center" shrinkToFit="1"/>
    </xf>
    <xf numFmtId="178" fontId="6" fillId="0" borderId="0" xfId="0" applyNumberFormat="1" applyFont="1" applyAlignment="1">
      <alignment vertical="center" shrinkToFit="1"/>
    </xf>
    <xf numFmtId="0" fontId="6" fillId="0" borderId="0" xfId="0" applyFont="1" applyAlignment="1">
      <alignment vertical="center" shrinkToFit="1"/>
    </xf>
    <xf numFmtId="183" fontId="6" fillId="0" borderId="0" xfId="0" applyNumberFormat="1" applyFont="1" applyAlignment="1">
      <alignment vertical="center" shrinkToFit="1"/>
    </xf>
    <xf numFmtId="57" fontId="13" fillId="0" borderId="0" xfId="0" applyNumberFormat="1" applyFont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82" fontId="6" fillId="0" borderId="8" xfId="0" applyNumberFormat="1" applyFont="1" applyBorder="1" applyAlignment="1">
      <alignment vertical="center" shrinkToFit="1"/>
    </xf>
    <xf numFmtId="182" fontId="6" fillId="2" borderId="8" xfId="0" applyNumberFormat="1" applyFont="1" applyFill="1" applyBorder="1" applyAlignment="1">
      <alignment vertical="center" shrinkToFit="1"/>
    </xf>
    <xf numFmtId="182" fontId="6" fillId="0" borderId="9" xfId="0" applyNumberFormat="1" applyFont="1" applyBorder="1" applyAlignment="1">
      <alignment vertical="center" shrinkToFit="1"/>
    </xf>
    <xf numFmtId="182" fontId="6" fillId="2" borderId="9" xfId="0" applyNumberFormat="1" applyFont="1" applyFill="1" applyBorder="1" applyAlignment="1">
      <alignment vertical="center" shrinkToFit="1"/>
    </xf>
    <xf numFmtId="182" fontId="6" fillId="0" borderId="9" xfId="0" applyNumberFormat="1" applyFont="1" applyBorder="1" applyAlignment="1" applyProtection="1">
      <alignment vertical="center" shrinkToFit="1"/>
    </xf>
    <xf numFmtId="182" fontId="6" fillId="0" borderId="10" xfId="0" applyNumberFormat="1" applyFont="1" applyBorder="1" applyAlignment="1">
      <alignment vertical="center" shrinkToFit="1"/>
    </xf>
    <xf numFmtId="182" fontId="6" fillId="2" borderId="27" xfId="0" applyNumberFormat="1" applyFont="1" applyFill="1" applyBorder="1" applyAlignment="1">
      <alignment vertical="center" shrinkToFit="1"/>
    </xf>
    <xf numFmtId="182" fontId="6" fillId="2" borderId="10" xfId="0" applyNumberFormat="1" applyFont="1" applyFill="1" applyBorder="1" applyAlignment="1">
      <alignment vertical="center" shrinkToFit="1"/>
    </xf>
    <xf numFmtId="182" fontId="6" fillId="2" borderId="16" xfId="0" applyNumberFormat="1" applyFont="1" applyFill="1" applyBorder="1" applyAlignment="1">
      <alignment vertical="center" shrinkToFit="1"/>
    </xf>
    <xf numFmtId="182" fontId="6" fillId="2" borderId="11" xfId="0" applyNumberFormat="1" applyFont="1" applyFill="1" applyBorder="1" applyAlignment="1">
      <alignment vertical="center" shrinkToFit="1"/>
    </xf>
    <xf numFmtId="182" fontId="6" fillId="2" borderId="5" xfId="0" applyNumberFormat="1" applyFont="1" applyFill="1" applyBorder="1" applyAlignment="1">
      <alignment vertical="center" shrinkToFit="1"/>
    </xf>
    <xf numFmtId="182" fontId="6" fillId="2" borderId="21" xfId="0" applyNumberFormat="1" applyFont="1" applyFill="1" applyBorder="1" applyAlignment="1">
      <alignment vertical="center" shrinkToFit="1"/>
    </xf>
    <xf numFmtId="182" fontId="6" fillId="2" borderId="22" xfId="0" applyNumberFormat="1" applyFont="1" applyFill="1" applyBorder="1" applyAlignment="1">
      <alignment vertical="center" shrinkToFit="1"/>
    </xf>
    <xf numFmtId="182" fontId="6" fillId="2" borderId="6" xfId="0" applyNumberFormat="1" applyFont="1" applyFill="1" applyBorder="1" applyAlignment="1">
      <alignment vertical="center" shrinkToFit="1"/>
    </xf>
    <xf numFmtId="182" fontId="6" fillId="2" borderId="28" xfId="0" applyNumberFormat="1" applyFont="1" applyFill="1" applyBorder="1" applyAlignment="1">
      <alignment vertical="center" shrinkToFit="1"/>
    </xf>
    <xf numFmtId="182" fontId="6" fillId="2" borderId="14" xfId="0" applyNumberFormat="1" applyFont="1" applyFill="1" applyBorder="1" applyAlignment="1">
      <alignment vertical="center" shrinkToFit="1"/>
    </xf>
    <xf numFmtId="182" fontId="6" fillId="2" borderId="7" xfId="0" applyNumberFormat="1" applyFont="1" applyFill="1" applyBorder="1" applyAlignment="1">
      <alignment vertical="center" shrinkToFit="1"/>
    </xf>
    <xf numFmtId="177" fontId="6" fillId="2" borderId="9" xfId="0" applyNumberFormat="1" applyFont="1" applyFill="1" applyBorder="1" applyAlignment="1">
      <alignment vertical="center" shrinkToFit="1"/>
    </xf>
    <xf numFmtId="177" fontId="6" fillId="2" borderId="21" xfId="0" applyNumberFormat="1" applyFont="1" applyFill="1" applyBorder="1" applyAlignment="1">
      <alignment vertical="center" shrinkToFit="1"/>
    </xf>
    <xf numFmtId="177" fontId="6" fillId="2" borderId="22" xfId="0" applyNumberFormat="1" applyFont="1" applyFill="1" applyBorder="1" applyAlignment="1">
      <alignment vertical="center" shrinkToFit="1"/>
    </xf>
    <xf numFmtId="177" fontId="6" fillId="2" borderId="6" xfId="0" applyNumberFormat="1" applyFont="1" applyFill="1" applyBorder="1" applyAlignment="1">
      <alignment vertical="center" shrinkToFit="1"/>
    </xf>
    <xf numFmtId="177" fontId="6" fillId="2" borderId="10" xfId="0" applyNumberFormat="1" applyFont="1" applyFill="1" applyBorder="1" applyAlignment="1">
      <alignment vertical="center" shrinkToFit="1"/>
    </xf>
    <xf numFmtId="177" fontId="6" fillId="2" borderId="28" xfId="0" applyNumberFormat="1" applyFont="1" applyFill="1" applyBorder="1" applyAlignment="1">
      <alignment vertical="center" shrinkToFit="1"/>
    </xf>
    <xf numFmtId="177" fontId="6" fillId="2" borderId="14" xfId="0" applyNumberFormat="1" applyFont="1" applyFill="1" applyBorder="1" applyAlignment="1">
      <alignment vertical="center" shrinkToFit="1"/>
    </xf>
    <xf numFmtId="177" fontId="6" fillId="2" borderId="7" xfId="0" applyNumberFormat="1" applyFont="1" applyFill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2" borderId="8" xfId="0" applyNumberFormat="1" applyFont="1" applyFill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2" borderId="9" xfId="0" applyNumberFormat="1" applyFont="1" applyFill="1" applyBorder="1" applyAlignment="1">
      <alignment vertical="center" shrinkToFit="1"/>
    </xf>
    <xf numFmtId="176" fontId="6" fillId="0" borderId="9" xfId="0" applyNumberFormat="1" applyFont="1" applyBorder="1" applyAlignment="1" applyProtection="1">
      <alignment vertical="center" shrinkToFit="1"/>
    </xf>
    <xf numFmtId="176" fontId="6" fillId="0" borderId="10" xfId="0" applyNumberFormat="1" applyFont="1" applyBorder="1" applyAlignment="1">
      <alignment vertical="center" shrinkToFit="1"/>
    </xf>
    <xf numFmtId="176" fontId="6" fillId="2" borderId="27" xfId="0" applyNumberFormat="1" applyFont="1" applyFill="1" applyBorder="1" applyAlignment="1">
      <alignment vertical="center" shrinkToFit="1"/>
    </xf>
    <xf numFmtId="176" fontId="6" fillId="2" borderId="10" xfId="0" applyNumberFormat="1" applyFont="1" applyFill="1" applyBorder="1" applyAlignment="1">
      <alignment vertical="center" shrinkToFit="1"/>
    </xf>
    <xf numFmtId="176" fontId="6" fillId="2" borderId="16" xfId="0" applyNumberFormat="1" applyFont="1" applyFill="1" applyBorder="1" applyAlignment="1">
      <alignment vertical="center" shrinkToFit="1"/>
    </xf>
    <xf numFmtId="176" fontId="6" fillId="2" borderId="11" xfId="0" applyNumberFormat="1" applyFont="1" applyFill="1" applyBorder="1" applyAlignment="1">
      <alignment vertical="center" shrinkToFit="1"/>
    </xf>
    <xf numFmtId="176" fontId="6" fillId="2" borderId="38" xfId="0" applyNumberFormat="1" applyFont="1" applyFill="1" applyBorder="1" applyAlignment="1">
      <alignment vertical="center" shrinkToFit="1"/>
    </xf>
    <xf numFmtId="176" fontId="6" fillId="2" borderId="5" xfId="0" applyNumberFormat="1" applyFont="1" applyFill="1" applyBorder="1" applyAlignment="1">
      <alignment vertical="center" shrinkToFit="1"/>
    </xf>
    <xf numFmtId="176" fontId="6" fillId="2" borderId="21" xfId="0" applyNumberFormat="1" applyFont="1" applyFill="1" applyBorder="1" applyAlignment="1">
      <alignment vertical="center" shrinkToFit="1"/>
    </xf>
    <xf numFmtId="176" fontId="6" fillId="2" borderId="22" xfId="0" applyNumberFormat="1" applyFont="1" applyFill="1" applyBorder="1" applyAlignment="1">
      <alignment vertical="center" shrinkToFit="1"/>
    </xf>
    <xf numFmtId="176" fontId="6" fillId="2" borderId="0" xfId="0" applyNumberFormat="1" applyFont="1" applyFill="1" applyBorder="1" applyAlignment="1">
      <alignment vertical="center" shrinkToFit="1"/>
    </xf>
    <xf numFmtId="176" fontId="6" fillId="2" borderId="6" xfId="0" applyNumberFormat="1" applyFont="1" applyFill="1" applyBorder="1" applyAlignment="1">
      <alignment vertical="center" shrinkToFit="1"/>
    </xf>
    <xf numFmtId="176" fontId="6" fillId="2" borderId="28" xfId="0" applyNumberFormat="1" applyFont="1" applyFill="1" applyBorder="1" applyAlignment="1">
      <alignment vertical="center" shrinkToFit="1"/>
    </xf>
    <xf numFmtId="176" fontId="6" fillId="2" borderId="14" xfId="0" applyNumberFormat="1" applyFont="1" applyFill="1" applyBorder="1" applyAlignment="1">
      <alignment vertical="center" shrinkToFit="1"/>
    </xf>
    <xf numFmtId="176" fontId="6" fillId="2" borderId="39" xfId="0" applyNumberFormat="1" applyFont="1" applyFill="1" applyBorder="1" applyAlignment="1">
      <alignment vertical="center" shrinkToFit="1"/>
    </xf>
    <xf numFmtId="176" fontId="6" fillId="2" borderId="7" xfId="0" applyNumberFormat="1" applyFont="1" applyFill="1" applyBorder="1" applyAlignment="1">
      <alignment vertical="center" shrinkToFit="1"/>
    </xf>
    <xf numFmtId="57" fontId="15" fillId="0" borderId="0" xfId="0" applyNumberFormat="1" applyFont="1" applyAlignment="1">
      <alignment horizontal="left" vertical="center"/>
    </xf>
    <xf numFmtId="176" fontId="6" fillId="0" borderId="16" xfId="0" applyNumberFormat="1" applyFont="1" applyFill="1" applyBorder="1" applyAlignment="1">
      <alignment vertical="center" shrinkToFit="1"/>
    </xf>
    <xf numFmtId="176" fontId="6" fillId="0" borderId="11" xfId="0" applyNumberFormat="1" applyFont="1" applyFill="1" applyBorder="1" applyAlignment="1">
      <alignment vertical="center" shrinkToFit="1"/>
    </xf>
    <xf numFmtId="176" fontId="6" fillId="0" borderId="5" xfId="0" applyNumberFormat="1" applyFont="1" applyFill="1" applyBorder="1" applyAlignment="1">
      <alignment vertical="center" shrinkToFit="1"/>
    </xf>
    <xf numFmtId="176" fontId="6" fillId="0" borderId="21" xfId="0" applyNumberFormat="1" applyFont="1" applyFill="1" applyBorder="1" applyAlignment="1">
      <alignment vertical="center" shrinkToFit="1"/>
    </xf>
    <xf numFmtId="176" fontId="6" fillId="0" borderId="22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176" fontId="6" fillId="0" borderId="22" xfId="0" applyNumberFormat="1" applyFont="1" applyFill="1" applyBorder="1" applyAlignment="1" applyProtection="1">
      <alignment vertical="center" shrinkToFit="1"/>
    </xf>
    <xf numFmtId="176" fontId="6" fillId="0" borderId="6" xfId="0" applyNumberFormat="1" applyFont="1" applyFill="1" applyBorder="1" applyAlignment="1" applyProtection="1">
      <alignment vertical="center" shrinkToFit="1"/>
    </xf>
    <xf numFmtId="176" fontId="6" fillId="0" borderId="21" xfId="0" applyNumberFormat="1" applyFont="1" applyFill="1" applyBorder="1" applyAlignment="1" applyProtection="1">
      <alignment vertical="center" shrinkToFit="1"/>
    </xf>
    <xf numFmtId="176" fontId="6" fillId="0" borderId="28" xfId="0" applyNumberFormat="1" applyFont="1" applyFill="1" applyBorder="1" applyAlignment="1">
      <alignment vertical="center" shrinkToFit="1"/>
    </xf>
    <xf numFmtId="176" fontId="6" fillId="0" borderId="14" xfId="0" applyNumberFormat="1" applyFont="1" applyFill="1" applyBorder="1" applyAlignment="1">
      <alignment vertical="center" shrinkToFit="1"/>
    </xf>
    <xf numFmtId="176" fontId="6" fillId="0" borderId="7" xfId="0" applyNumberFormat="1" applyFont="1" applyFill="1" applyBorder="1" applyAlignment="1">
      <alignment vertical="center" shrinkToFit="1"/>
    </xf>
    <xf numFmtId="176" fontId="6" fillId="0" borderId="29" xfId="0" applyNumberFormat="1" applyFont="1" applyFill="1" applyBorder="1" applyAlignment="1">
      <alignment vertical="center" shrinkToFit="1"/>
    </xf>
    <xf numFmtId="176" fontId="6" fillId="0" borderId="30" xfId="0" applyNumberFormat="1" applyFont="1" applyFill="1" applyBorder="1" applyAlignment="1">
      <alignment vertical="center" shrinkToFit="1"/>
    </xf>
    <xf numFmtId="185" fontId="6" fillId="0" borderId="12" xfId="0" applyNumberFormat="1" applyFont="1" applyFill="1" applyBorder="1" applyAlignment="1">
      <alignment vertical="center" shrinkToFit="1"/>
    </xf>
    <xf numFmtId="185" fontId="6" fillId="0" borderId="40" xfId="0" applyNumberFormat="1" applyFont="1" applyFill="1" applyBorder="1" applyAlignment="1">
      <alignment vertical="center" shrinkToFit="1"/>
    </xf>
    <xf numFmtId="185" fontId="6" fillId="0" borderId="15" xfId="0" applyNumberFormat="1" applyFont="1" applyFill="1" applyBorder="1" applyAlignment="1">
      <alignment vertical="center" shrinkToFit="1"/>
    </xf>
    <xf numFmtId="182" fontId="6" fillId="0" borderId="9" xfId="0" applyNumberFormat="1" applyFont="1" applyFill="1" applyBorder="1" applyAlignment="1">
      <alignment vertical="center" shrinkToFit="1"/>
    </xf>
    <xf numFmtId="183" fontId="6" fillId="0" borderId="9" xfId="0" applyNumberFormat="1" applyFont="1" applyFill="1" applyBorder="1" applyAlignment="1">
      <alignment vertical="center" shrinkToFit="1"/>
    </xf>
    <xf numFmtId="185" fontId="6" fillId="0" borderId="10" xfId="0" applyNumberFormat="1" applyFont="1" applyFill="1" applyBorder="1" applyAlignment="1">
      <alignment vertical="center" shrinkToFit="1"/>
    </xf>
    <xf numFmtId="0" fontId="16" fillId="0" borderId="0" xfId="0" applyFont="1" applyAlignment="1">
      <alignment horizontal="left" vertical="center" readingOrder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60832"/>
        <c:axId val="51188096"/>
      </c:scatterChart>
      <c:valAx>
        <c:axId val="49960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1188096"/>
        <c:crosses val="autoZero"/>
        <c:crossBetween val="midCat"/>
      </c:valAx>
      <c:valAx>
        <c:axId val="511880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9608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4304"/>
        <c:axId val="49156480"/>
      </c:scatterChart>
      <c:valAx>
        <c:axId val="4915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56480"/>
        <c:crosses val="autoZero"/>
        <c:crossBetween val="midCat"/>
      </c:valAx>
      <c:valAx>
        <c:axId val="491564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543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　　降水量ｘ浮遊じん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</a:t>
            </a:r>
          </a:p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経月変動(女川)</a:t>
            </a:r>
          </a:p>
        </c:rich>
      </c:tx>
      <c:layout>
        <c:manualLayout>
          <c:xMode val="edge"/>
          <c:yMode val="edge"/>
          <c:x val="0.28273917216658595"/>
          <c:y val="0.84735464141748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02416417923462"/>
          <c:y val="4.3613839849347281E-2"/>
          <c:w val="0.86012154750728786"/>
          <c:h val="0.7009367118645099"/>
        </c:manualLayout>
      </c:layout>
      <c:lineChart>
        <c:grouping val="standard"/>
        <c:varyColors val="0"/>
        <c:ser>
          <c:idx val="0"/>
          <c:order val="0"/>
          <c:tx>
            <c:strRef>
              <c:f>浮遊塵!$GZ$24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浮遊塵!$HA$24:$HL$24</c:f>
              <c:numCache>
                <c:formatCode>General</c:formatCode>
                <c:ptCount val="12"/>
                <c:pt idx="0">
                  <c:v>104.18011328976036</c:v>
                </c:pt>
                <c:pt idx="1">
                  <c:v>199.16955555555555</c:v>
                </c:pt>
                <c:pt idx="2">
                  <c:v>372.63912745098037</c:v>
                </c:pt>
                <c:pt idx="3">
                  <c:v>366.73246623093684</c:v>
                </c:pt>
                <c:pt idx="4">
                  <c:v>343.68110457516343</c:v>
                </c:pt>
                <c:pt idx="5">
                  <c:v>305.87340305010883</c:v>
                </c:pt>
                <c:pt idx="6">
                  <c:v>212.75024400871459</c:v>
                </c:pt>
                <c:pt idx="7">
                  <c:v>220.30064923747273</c:v>
                </c:pt>
                <c:pt idx="8">
                  <c:v>655.10232026143808</c:v>
                </c:pt>
                <c:pt idx="9">
                  <c:v>535.42405446623081</c:v>
                </c:pt>
                <c:pt idx="10">
                  <c:v>277.54137254901957</c:v>
                </c:pt>
                <c:pt idx="11">
                  <c:v>79.365267973856206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浮遊塵!$GZ$26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浮遊塵!$HA$26:$HL$26</c:f>
              <c:numCache>
                <c:formatCode>General</c:formatCode>
                <c:ptCount val="12"/>
                <c:pt idx="0">
                  <c:v>209.44297075881326</c:v>
                </c:pt>
                <c:pt idx="1">
                  <c:v>316.45136425942263</c:v>
                </c:pt>
                <c:pt idx="2">
                  <c:v>596.36117456527506</c:v>
                </c:pt>
                <c:pt idx="3">
                  <c:v>554.17096647445794</c:v>
                </c:pt>
                <c:pt idx="4">
                  <c:v>468.9612858396676</c:v>
                </c:pt>
                <c:pt idx="5">
                  <c:v>479.15225750495676</c:v>
                </c:pt>
                <c:pt idx="6">
                  <c:v>353.39123744283512</c:v>
                </c:pt>
                <c:pt idx="7">
                  <c:v>418.72035834348111</c:v>
                </c:pt>
                <c:pt idx="8">
                  <c:v>1018.2816099298593</c:v>
                </c:pt>
                <c:pt idx="9">
                  <c:v>931.32348981420614</c:v>
                </c:pt>
                <c:pt idx="10">
                  <c:v>462.36085895326346</c:v>
                </c:pt>
                <c:pt idx="11">
                  <c:v>120.42794433894449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浮遊塵!$GZ$27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浮遊塵!$HA$27:$HL$27</c:f>
              <c:numCache>
                <c:formatCode>General</c:formatCode>
                <c:ptCount val="12"/>
                <c:pt idx="0">
                  <c:v>-1.0827441792925327</c:v>
                </c:pt>
                <c:pt idx="1">
                  <c:v>81.887746851688462</c:v>
                </c:pt>
                <c:pt idx="2">
                  <c:v>148.91708033668567</c:v>
                </c:pt>
                <c:pt idx="3">
                  <c:v>179.2939659874157</c:v>
                </c:pt>
                <c:pt idx="4">
                  <c:v>218.40092331065927</c:v>
                </c:pt>
                <c:pt idx="5">
                  <c:v>132.5945485952609</c:v>
                </c:pt>
                <c:pt idx="6">
                  <c:v>72.109250574594057</c:v>
                </c:pt>
                <c:pt idx="7">
                  <c:v>21.880940131464342</c:v>
                </c:pt>
                <c:pt idx="8">
                  <c:v>291.9230305930169</c:v>
                </c:pt>
                <c:pt idx="9">
                  <c:v>139.52461911825549</c:v>
                </c:pt>
                <c:pt idx="10">
                  <c:v>92.721886144775709</c:v>
                </c:pt>
                <c:pt idx="11">
                  <c:v>38.302591608767919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3287296"/>
        <c:axId val="213288832"/>
      </c:lineChart>
      <c:catAx>
        <c:axId val="213287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288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3288832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287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  降水量ｘ浮遊じん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(原セ屋上S57～)</a:t>
            </a:r>
          </a:p>
        </c:rich>
      </c:tx>
      <c:layout>
        <c:manualLayout>
          <c:xMode val="edge"/>
          <c:yMode val="edge"/>
          <c:x val="0.244075865838107"/>
          <c:y val="0.8519650149471497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156398104265407E-2"/>
          <c:y val="4.2296134901539634E-2"/>
          <c:w val="0.68009478672985779"/>
          <c:h val="0.6797593109176013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浮遊塵!$HA$3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浮遊塵!$HA$4:$HA$20</c:f>
              <c:numCache>
                <c:formatCode>General</c:formatCode>
                <c:ptCount val="17"/>
                <c:pt idx="0">
                  <c:v>7.0370370370370372</c:v>
                </c:pt>
                <c:pt idx="1">
                  <c:v>40.74074074074074</c:v>
                </c:pt>
                <c:pt idx="2">
                  <c:v>109.66666666666667</c:v>
                </c:pt>
                <c:pt idx="3">
                  <c:v>12.444444444444445</c:v>
                </c:pt>
                <c:pt idx="4">
                  <c:v>40.833333333333336</c:v>
                </c:pt>
                <c:pt idx="5">
                  <c:v>15</c:v>
                </c:pt>
                <c:pt idx="6">
                  <c:v>130.2037037037037</c:v>
                </c:pt>
                <c:pt idx="7">
                  <c:v>182.4</c:v>
                </c:pt>
                <c:pt idx="8">
                  <c:v>38.25</c:v>
                </c:pt>
                <c:pt idx="9">
                  <c:v>17</c:v>
                </c:pt>
                <c:pt idx="10">
                  <c:v>122.28600000000002</c:v>
                </c:pt>
                <c:pt idx="11">
                  <c:v>188.4</c:v>
                </c:pt>
                <c:pt idx="12">
                  <c:v>78.75</c:v>
                </c:pt>
                <c:pt idx="13">
                  <c:v>94.3</c:v>
                </c:pt>
                <c:pt idx="14">
                  <c:v>67.2</c:v>
                </c:pt>
                <c:pt idx="15">
                  <c:v>430.95</c:v>
                </c:pt>
                <c:pt idx="16">
                  <c:v>195.6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浮遊塵!$HB$3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浮遊塵!$HB$4:$HB$20</c:f>
              <c:numCache>
                <c:formatCode>General</c:formatCode>
                <c:ptCount val="17"/>
                <c:pt idx="0">
                  <c:v>31.481481481481481</c:v>
                </c:pt>
                <c:pt idx="1">
                  <c:v>234.88888888888889</c:v>
                </c:pt>
                <c:pt idx="2">
                  <c:v>124.55555555555556</c:v>
                </c:pt>
                <c:pt idx="3">
                  <c:v>270.22222222222223</c:v>
                </c:pt>
                <c:pt idx="4">
                  <c:v>132.11111111111109</c:v>
                </c:pt>
                <c:pt idx="5">
                  <c:v>343.11111111111114</c:v>
                </c:pt>
                <c:pt idx="6">
                  <c:v>6.0740740740740744</c:v>
                </c:pt>
                <c:pt idx="7">
                  <c:v>278.25</c:v>
                </c:pt>
                <c:pt idx="8">
                  <c:v>209.25</c:v>
                </c:pt>
                <c:pt idx="9">
                  <c:v>328.09999999999997</c:v>
                </c:pt>
                <c:pt idx="10">
                  <c:v>5.9379999999999997</c:v>
                </c:pt>
                <c:pt idx="11">
                  <c:v>294.15000000000003</c:v>
                </c:pt>
                <c:pt idx="12">
                  <c:v>221.39999999999998</c:v>
                </c:pt>
                <c:pt idx="13">
                  <c:v>259.2</c:v>
                </c:pt>
                <c:pt idx="14">
                  <c:v>63.8</c:v>
                </c:pt>
                <c:pt idx="15">
                  <c:v>225.75</c:v>
                </c:pt>
                <c:pt idx="16">
                  <c:v>357.59999999999997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浮遊塵!$HC$3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浮遊塵!$HC$4:$HC$20</c:f>
              <c:numCache>
                <c:formatCode>General</c:formatCode>
                <c:ptCount val="17"/>
                <c:pt idx="0">
                  <c:v>481.48148148148147</c:v>
                </c:pt>
                <c:pt idx="1">
                  <c:v>501.2592592592593</c:v>
                </c:pt>
                <c:pt idx="2">
                  <c:v>74.629629629629633</c:v>
                </c:pt>
                <c:pt idx="3">
                  <c:v>203.51851851851856</c:v>
                </c:pt>
                <c:pt idx="4">
                  <c:v>308.2037037037037</c:v>
                </c:pt>
                <c:pt idx="5">
                  <c:v>131.85185185185185</c:v>
                </c:pt>
                <c:pt idx="6">
                  <c:v>469.72222222222223</c:v>
                </c:pt>
                <c:pt idx="7">
                  <c:v>349.2</c:v>
                </c:pt>
                <c:pt idx="8">
                  <c:v>300.8</c:v>
                </c:pt>
                <c:pt idx="9">
                  <c:v>208</c:v>
                </c:pt>
                <c:pt idx="10">
                  <c:v>372.5985</c:v>
                </c:pt>
                <c:pt idx="11">
                  <c:v>485</c:v>
                </c:pt>
                <c:pt idx="12">
                  <c:v>556.15000000000009</c:v>
                </c:pt>
                <c:pt idx="13">
                  <c:v>533.45000000000005</c:v>
                </c:pt>
                <c:pt idx="14">
                  <c:v>1005</c:v>
                </c:pt>
                <c:pt idx="15">
                  <c:v>209.1</c:v>
                </c:pt>
                <c:pt idx="16">
                  <c:v>144.89999999999998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浮遊塵!$HD$3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浮遊塵!$HD$4:$HD$20</c:f>
              <c:numCache>
                <c:formatCode>General</c:formatCode>
                <c:ptCount val="17"/>
                <c:pt idx="0">
                  <c:v>863.92592592592598</c:v>
                </c:pt>
                <c:pt idx="1">
                  <c:v>332.05555555555554</c:v>
                </c:pt>
                <c:pt idx="2">
                  <c:v>389.92592592592592</c:v>
                </c:pt>
                <c:pt idx="3">
                  <c:v>268.59259259259255</c:v>
                </c:pt>
                <c:pt idx="4">
                  <c:v>528</c:v>
                </c:pt>
                <c:pt idx="5">
                  <c:v>312.92592592592587</c:v>
                </c:pt>
                <c:pt idx="6">
                  <c:v>500.44500000000005</c:v>
                </c:pt>
                <c:pt idx="7">
                  <c:v>235.4</c:v>
                </c:pt>
                <c:pt idx="8">
                  <c:v>519.75</c:v>
                </c:pt>
                <c:pt idx="9">
                  <c:v>178.5</c:v>
                </c:pt>
                <c:pt idx="10">
                  <c:v>560.43100000000004</c:v>
                </c:pt>
                <c:pt idx="11">
                  <c:v>224.70000000000002</c:v>
                </c:pt>
                <c:pt idx="12">
                  <c:v>87.45</c:v>
                </c:pt>
                <c:pt idx="13">
                  <c:v>238.70000000000002</c:v>
                </c:pt>
                <c:pt idx="14">
                  <c:v>240.95</c:v>
                </c:pt>
                <c:pt idx="15">
                  <c:v>297</c:v>
                </c:pt>
                <c:pt idx="16">
                  <c:v>455.70000000000005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浮遊塵!$HE$3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浮遊塵!$HE$4:$HE$20</c:f>
              <c:numCache>
                <c:formatCode>General</c:formatCode>
                <c:ptCount val="17"/>
                <c:pt idx="0">
                  <c:v>370.33333333333337</c:v>
                </c:pt>
                <c:pt idx="1">
                  <c:v>278.42592592592592</c:v>
                </c:pt>
                <c:pt idx="2">
                  <c:v>208.33333333333334</c:v>
                </c:pt>
                <c:pt idx="3">
                  <c:v>280.72222222222223</c:v>
                </c:pt>
                <c:pt idx="4">
                  <c:v>197.33333333333331</c:v>
                </c:pt>
                <c:pt idx="5">
                  <c:v>290.62962962962962</c:v>
                </c:pt>
                <c:pt idx="6">
                  <c:v>355.47500000000002</c:v>
                </c:pt>
                <c:pt idx="7">
                  <c:v>325.64999999999998</c:v>
                </c:pt>
                <c:pt idx="8">
                  <c:v>214.6</c:v>
                </c:pt>
                <c:pt idx="9">
                  <c:v>259.34999999999997</c:v>
                </c:pt>
                <c:pt idx="10">
                  <c:v>334.02600000000001</c:v>
                </c:pt>
                <c:pt idx="11">
                  <c:v>242.15</c:v>
                </c:pt>
                <c:pt idx="12">
                  <c:v>446.5</c:v>
                </c:pt>
                <c:pt idx="13">
                  <c:v>610.05000000000007</c:v>
                </c:pt>
                <c:pt idx="14">
                  <c:v>556.6</c:v>
                </c:pt>
                <c:pt idx="15">
                  <c:v>538.72</c:v>
                </c:pt>
                <c:pt idx="16">
                  <c:v>333.68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浮遊塵!$HF$3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浮遊塵!$HF$4:$HF$20</c:f>
              <c:numCache>
                <c:formatCode>General</c:formatCode>
                <c:ptCount val="17"/>
                <c:pt idx="0">
                  <c:v>419.61111111111109</c:v>
                </c:pt>
                <c:pt idx="1">
                  <c:v>231.70370370370367</c:v>
                </c:pt>
                <c:pt idx="2">
                  <c:v>105.92592592592592</c:v>
                </c:pt>
                <c:pt idx="3">
                  <c:v>240.33333333333334</c:v>
                </c:pt>
                <c:pt idx="4">
                  <c:v>258</c:v>
                </c:pt>
                <c:pt idx="5">
                  <c:v>344.77777777777771</c:v>
                </c:pt>
                <c:pt idx="6">
                  <c:v>493.42499999999995</c:v>
                </c:pt>
                <c:pt idx="7">
                  <c:v>349.68</c:v>
                </c:pt>
                <c:pt idx="8">
                  <c:v>98.039999999999992</c:v>
                </c:pt>
                <c:pt idx="9">
                  <c:v>202.23</c:v>
                </c:pt>
                <c:pt idx="10">
                  <c:v>382.80599999999998</c:v>
                </c:pt>
                <c:pt idx="11">
                  <c:v>235.6</c:v>
                </c:pt>
                <c:pt idx="12">
                  <c:v>139.4</c:v>
                </c:pt>
                <c:pt idx="13">
                  <c:v>581</c:v>
                </c:pt>
                <c:pt idx="14">
                  <c:v>180</c:v>
                </c:pt>
                <c:pt idx="15">
                  <c:v>733</c:v>
                </c:pt>
                <c:pt idx="16">
                  <c:v>204.315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浮遊塵!$HG$3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浮遊塵!$HG$4:$HG$20</c:f>
              <c:numCache>
                <c:formatCode>General</c:formatCode>
                <c:ptCount val="17"/>
                <c:pt idx="0">
                  <c:v>177.42592592592595</c:v>
                </c:pt>
                <c:pt idx="1">
                  <c:v>360.38888888888886</c:v>
                </c:pt>
                <c:pt idx="2">
                  <c:v>90.851851851851848</c:v>
                </c:pt>
                <c:pt idx="3">
                  <c:v>241.09259259259261</c:v>
                </c:pt>
                <c:pt idx="4">
                  <c:v>133.77777777777777</c:v>
                </c:pt>
                <c:pt idx="5">
                  <c:v>406.11111111111109</c:v>
                </c:pt>
                <c:pt idx="6">
                  <c:v>29.88</c:v>
                </c:pt>
                <c:pt idx="7">
                  <c:v>431.48</c:v>
                </c:pt>
                <c:pt idx="8">
                  <c:v>91.160000000000011</c:v>
                </c:pt>
                <c:pt idx="9">
                  <c:v>178.45</c:v>
                </c:pt>
                <c:pt idx="10">
                  <c:v>76.52600000000001</c:v>
                </c:pt>
                <c:pt idx="11">
                  <c:v>515.90000000000009</c:v>
                </c:pt>
                <c:pt idx="12">
                  <c:v>111.30000000000001</c:v>
                </c:pt>
                <c:pt idx="13">
                  <c:v>180</c:v>
                </c:pt>
                <c:pt idx="14">
                  <c:v>201</c:v>
                </c:pt>
                <c:pt idx="15">
                  <c:v>110.97000000000001</c:v>
                </c:pt>
                <c:pt idx="16">
                  <c:v>280.44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浮遊塵!$HH$3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浮遊塵!$HH$4:$HH$20</c:f>
              <c:numCache>
                <c:formatCode>General</c:formatCode>
                <c:ptCount val="17"/>
                <c:pt idx="0">
                  <c:v>127.4074074074074</c:v>
                </c:pt>
                <c:pt idx="1">
                  <c:v>204.99999999999997</c:v>
                </c:pt>
                <c:pt idx="2">
                  <c:v>25.240740740740744</c:v>
                </c:pt>
                <c:pt idx="3">
                  <c:v>76.81481481481481</c:v>
                </c:pt>
                <c:pt idx="4">
                  <c:v>200.18518518518522</c:v>
                </c:pt>
                <c:pt idx="5">
                  <c:v>308.88888888888886</c:v>
                </c:pt>
                <c:pt idx="6">
                  <c:v>0</c:v>
                </c:pt>
                <c:pt idx="7">
                  <c:v>359.15999999999997</c:v>
                </c:pt>
                <c:pt idx="8">
                  <c:v>251.85</c:v>
                </c:pt>
                <c:pt idx="9">
                  <c:v>137.61000000000001</c:v>
                </c:pt>
                <c:pt idx="10">
                  <c:v>71.094000000000008</c:v>
                </c:pt>
                <c:pt idx="11">
                  <c:v>258.42</c:v>
                </c:pt>
                <c:pt idx="12">
                  <c:v>168.75</c:v>
                </c:pt>
                <c:pt idx="13">
                  <c:v>460.59999999999997</c:v>
                </c:pt>
                <c:pt idx="14">
                  <c:v>263.5</c:v>
                </c:pt>
                <c:pt idx="15">
                  <c:v>17.490000000000002</c:v>
                </c:pt>
                <c:pt idx="16">
                  <c:v>813.09999999999991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浮遊塵!$HI$3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浮遊塵!$HI$4:$HI$20</c:f>
              <c:numCache>
                <c:formatCode>General</c:formatCode>
                <c:ptCount val="17"/>
                <c:pt idx="0">
                  <c:v>537.57407407407402</c:v>
                </c:pt>
                <c:pt idx="1">
                  <c:v>740.24074074074065</c:v>
                </c:pt>
                <c:pt idx="2">
                  <c:v>473.48148148148158</c:v>
                </c:pt>
                <c:pt idx="3">
                  <c:v>675.4074074074075</c:v>
                </c:pt>
                <c:pt idx="4">
                  <c:v>374.88888888888891</c:v>
                </c:pt>
                <c:pt idx="5">
                  <c:v>746.85185185185173</c:v>
                </c:pt>
                <c:pt idx="6">
                  <c:v>114.3</c:v>
                </c:pt>
                <c:pt idx="7">
                  <c:v>684.15500000000009</c:v>
                </c:pt>
                <c:pt idx="8">
                  <c:v>361.5</c:v>
                </c:pt>
                <c:pt idx="9">
                  <c:v>572.25</c:v>
                </c:pt>
                <c:pt idx="10">
                  <c:v>128.42999999999998</c:v>
                </c:pt>
                <c:pt idx="11">
                  <c:v>910.65</c:v>
                </c:pt>
                <c:pt idx="12">
                  <c:v>1540</c:v>
                </c:pt>
                <c:pt idx="13">
                  <c:v>733.2</c:v>
                </c:pt>
                <c:pt idx="14">
                  <c:v>1323.4499999999998</c:v>
                </c:pt>
                <c:pt idx="15">
                  <c:v>604.91</c:v>
                </c:pt>
                <c:pt idx="16">
                  <c:v>615.45000000000005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浮遊塵!$HJ$3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浮遊塵!$HJ$4:$HJ$20</c:f>
              <c:numCache>
                <c:formatCode>General</c:formatCode>
                <c:ptCount val="17"/>
                <c:pt idx="0">
                  <c:v>234.22222222222223</c:v>
                </c:pt>
                <c:pt idx="1">
                  <c:v>190</c:v>
                </c:pt>
                <c:pt idx="2">
                  <c:v>351.11111111111114</c:v>
                </c:pt>
                <c:pt idx="3">
                  <c:v>290.87037037037038</c:v>
                </c:pt>
                <c:pt idx="4">
                  <c:v>715.00000000000011</c:v>
                </c:pt>
                <c:pt idx="5">
                  <c:v>1467.2222222222222</c:v>
                </c:pt>
                <c:pt idx="6">
                  <c:v>512.4</c:v>
                </c:pt>
                <c:pt idx="7">
                  <c:v>503.09999999999997</c:v>
                </c:pt>
                <c:pt idx="8">
                  <c:v>858.00000000000011</c:v>
                </c:pt>
                <c:pt idx="9">
                  <c:v>1219.7249999999999</c:v>
                </c:pt>
                <c:pt idx="10">
                  <c:v>407.35800000000006</c:v>
                </c:pt>
                <c:pt idx="11">
                  <c:v>760.5</c:v>
                </c:pt>
                <c:pt idx="12">
                  <c:v>302.5</c:v>
                </c:pt>
                <c:pt idx="13">
                  <c:v>182.4</c:v>
                </c:pt>
                <c:pt idx="14">
                  <c:v>156.35000000000002</c:v>
                </c:pt>
                <c:pt idx="15">
                  <c:v>67.8</c:v>
                </c:pt>
                <c:pt idx="16">
                  <c:v>883.65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浮遊塵!$HK$3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浮遊塵!$HK$4:$HK$20</c:f>
              <c:numCache>
                <c:formatCode>General</c:formatCode>
                <c:ptCount val="17"/>
                <c:pt idx="0">
                  <c:v>224.12962962962962</c:v>
                </c:pt>
                <c:pt idx="1">
                  <c:v>184.72222222222223</c:v>
                </c:pt>
                <c:pt idx="2">
                  <c:v>91</c:v>
                </c:pt>
                <c:pt idx="3">
                  <c:v>356.94444444444446</c:v>
                </c:pt>
                <c:pt idx="4">
                  <c:v>529.53703703703707</c:v>
                </c:pt>
                <c:pt idx="5">
                  <c:v>0</c:v>
                </c:pt>
                <c:pt idx="6">
                  <c:v>128.80000000000001</c:v>
                </c:pt>
                <c:pt idx="7">
                  <c:v>481.74999999999994</c:v>
                </c:pt>
                <c:pt idx="8">
                  <c:v>617.04999999999995</c:v>
                </c:pt>
                <c:pt idx="9">
                  <c:v>124.66</c:v>
                </c:pt>
                <c:pt idx="10">
                  <c:v>170.96</c:v>
                </c:pt>
                <c:pt idx="11">
                  <c:v>481.74999999999994</c:v>
                </c:pt>
                <c:pt idx="12">
                  <c:v>147.6</c:v>
                </c:pt>
                <c:pt idx="13">
                  <c:v>244.4</c:v>
                </c:pt>
                <c:pt idx="14">
                  <c:v>324</c:v>
                </c:pt>
                <c:pt idx="15">
                  <c:v>500.65000000000003</c:v>
                </c:pt>
                <c:pt idx="16">
                  <c:v>110.25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浮遊塵!$HL$3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浮遊塵!$HL$4:$HL$20</c:f>
              <c:numCache>
                <c:formatCode>General</c:formatCode>
                <c:ptCount val="17"/>
                <c:pt idx="0">
                  <c:v>24.666666666666664</c:v>
                </c:pt>
                <c:pt idx="1">
                  <c:v>0</c:v>
                </c:pt>
                <c:pt idx="2">
                  <c:v>107.55555555555554</c:v>
                </c:pt>
                <c:pt idx="3">
                  <c:v>13.333333333333334</c:v>
                </c:pt>
                <c:pt idx="4">
                  <c:v>70.611111111111114</c:v>
                </c:pt>
                <c:pt idx="5">
                  <c:v>86.8888888888889</c:v>
                </c:pt>
                <c:pt idx="6">
                  <c:v>105.4</c:v>
                </c:pt>
                <c:pt idx="7">
                  <c:v>131.19999999999999</c:v>
                </c:pt>
                <c:pt idx="8">
                  <c:v>75.850000000000009</c:v>
                </c:pt>
                <c:pt idx="9">
                  <c:v>110.83999999999999</c:v>
                </c:pt>
                <c:pt idx="10">
                  <c:v>89.963999999999999</c:v>
                </c:pt>
                <c:pt idx="11">
                  <c:v>108.8</c:v>
                </c:pt>
                <c:pt idx="12">
                  <c:v>118.25</c:v>
                </c:pt>
                <c:pt idx="13">
                  <c:v>25.299999999999997</c:v>
                </c:pt>
                <c:pt idx="14">
                  <c:v>83.2</c:v>
                </c:pt>
                <c:pt idx="15">
                  <c:v>129.14999999999998</c:v>
                </c:pt>
                <c:pt idx="16">
                  <c:v>68.2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362560"/>
        <c:axId val="213381120"/>
      </c:lineChart>
      <c:catAx>
        <c:axId val="213362560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38112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133811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36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516588061453754"/>
          <c:y val="1.5105740181268883E-2"/>
          <c:w val="0.16350720941373331"/>
          <c:h val="0.7280976282798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　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経月変動(保環セ)</a:t>
            </a:r>
          </a:p>
        </c:rich>
      </c:tx>
      <c:layout>
        <c:manualLayout>
          <c:xMode val="edge"/>
          <c:yMode val="edge"/>
          <c:x val="0.26744197984715634"/>
          <c:y val="0.852855375060099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4418604651163"/>
          <c:y val="4.2042165335741996E-2"/>
          <c:w val="0.87790697674418605"/>
          <c:h val="0.6997017516591347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浮遊塵!$HO$3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浮遊塵!$HO$4:$HO$20</c:f>
              <c:numCache>
                <c:formatCode>General</c:formatCode>
                <c:ptCount val="17"/>
                <c:pt idx="0">
                  <c:v>291.60802469135803</c:v>
                </c:pt>
                <c:pt idx="1">
                  <c:v>274.95216049382714</c:v>
                </c:pt>
                <c:pt idx="2">
                  <c:v>179.3564814814815</c:v>
                </c:pt>
                <c:pt idx="3">
                  <c:v>244.19135802469137</c:v>
                </c:pt>
                <c:pt idx="4">
                  <c:v>290.70679012345681</c:v>
                </c:pt>
                <c:pt idx="5">
                  <c:v>371.18827160493828</c:v>
                </c:pt>
                <c:pt idx="6">
                  <c:v>237.17708333333337</c:v>
                </c:pt>
                <c:pt idx="7">
                  <c:v>359.28541666666666</c:v>
                </c:pt>
                <c:pt idx="8">
                  <c:v>303.00833333333333</c:v>
                </c:pt>
                <c:pt idx="9">
                  <c:v>294.72624999999999</c:v>
                </c:pt>
                <c:pt idx="10">
                  <c:v>226.86812500000005</c:v>
                </c:pt>
                <c:pt idx="11">
                  <c:v>392.16833333333335</c:v>
                </c:pt>
                <c:pt idx="12">
                  <c:v>326.50416666666666</c:v>
                </c:pt>
                <c:pt idx="13">
                  <c:v>345.2166666666667</c:v>
                </c:pt>
                <c:pt idx="14">
                  <c:v>372.08750000000003</c:v>
                </c:pt>
                <c:pt idx="15">
                  <c:v>322.12416666666667</c:v>
                </c:pt>
                <c:pt idx="16">
                  <c:v>371.90708333333328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浮遊塵!$HR$3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浮遊塵!$HR$4:$HR$20</c:f>
              <c:numCache>
                <c:formatCode>General</c:formatCode>
                <c:ptCount val="17"/>
                <c:pt idx="0">
                  <c:v>546.45762099735998</c:v>
                </c:pt>
                <c:pt idx="1">
                  <c:v>473.23145289191234</c:v>
                </c:pt>
                <c:pt idx="2">
                  <c:v>323.94205251246444</c:v>
                </c:pt>
                <c:pt idx="3">
                  <c:v>420.03807159927101</c:v>
                </c:pt>
                <c:pt idx="4">
                  <c:v>499.47070727261985</c:v>
                </c:pt>
                <c:pt idx="5">
                  <c:v>771.37496436914375</c:v>
                </c:pt>
                <c:pt idx="6">
                  <c:v>447.60496068981911</c:v>
                </c:pt>
                <c:pt idx="7">
                  <c:v>510.93800780027652</c:v>
                </c:pt>
                <c:pt idx="8">
                  <c:v>552.52686450280316</c:v>
                </c:pt>
                <c:pt idx="9">
                  <c:v>617.02864612911367</c:v>
                </c:pt>
                <c:pt idx="10">
                  <c:v>402.43265747506319</c:v>
                </c:pt>
                <c:pt idx="11">
                  <c:v>637.27011485697017</c:v>
                </c:pt>
                <c:pt idx="12">
                  <c:v>736.7639659836434</c:v>
                </c:pt>
                <c:pt idx="13">
                  <c:v>573.45636755283169</c:v>
                </c:pt>
                <c:pt idx="14">
                  <c:v>771.53930226098043</c:v>
                </c:pt>
                <c:pt idx="15">
                  <c:v>555.94939325727967</c:v>
                </c:pt>
                <c:pt idx="16">
                  <c:v>642.31158993962583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浮遊塵!$HS$3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浮遊塵!$GZ$4:$GZ$20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浮遊塵!$HS$4:$HS$20</c:f>
              <c:numCache>
                <c:formatCode>General</c:formatCode>
                <c:ptCount val="17"/>
                <c:pt idx="0">
                  <c:v>36.758428385356012</c:v>
                </c:pt>
                <c:pt idx="1">
                  <c:v>76.672868095741961</c:v>
                </c:pt>
                <c:pt idx="2">
                  <c:v>34.770910450498576</c:v>
                </c:pt>
                <c:pt idx="3">
                  <c:v>68.34464445011173</c:v>
                </c:pt>
                <c:pt idx="4">
                  <c:v>81.942872974293749</c:v>
                </c:pt>
                <c:pt idx="5">
                  <c:v>-28.998421159267252</c:v>
                </c:pt>
                <c:pt idx="6">
                  <c:v>26.749205976847662</c:v>
                </c:pt>
                <c:pt idx="7">
                  <c:v>207.63282553305677</c:v>
                </c:pt>
                <c:pt idx="8">
                  <c:v>53.489802163863459</c:v>
                </c:pt>
                <c:pt idx="9">
                  <c:v>-27.576146129113738</c:v>
                </c:pt>
                <c:pt idx="10">
                  <c:v>51.303592524936903</c:v>
                </c:pt>
                <c:pt idx="11">
                  <c:v>147.06655180969653</c:v>
                </c:pt>
                <c:pt idx="12">
                  <c:v>-83.755632650310076</c:v>
                </c:pt>
                <c:pt idx="13">
                  <c:v>116.97696578050167</c:v>
                </c:pt>
                <c:pt idx="14">
                  <c:v>-27.364302260980367</c:v>
                </c:pt>
                <c:pt idx="15">
                  <c:v>88.298940076053668</c:v>
                </c:pt>
                <c:pt idx="16">
                  <c:v>101.50257672704072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3550976"/>
        <c:axId val="213552512"/>
      </c:lineChart>
      <c:catAx>
        <c:axId val="213550976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5525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13552512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55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　-1　　降下ばいじんの経年変動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(仙台市通町道路端/S57～)</a:t>
            </a:r>
          </a:p>
        </c:rich>
      </c:tx>
      <c:layout>
        <c:manualLayout>
          <c:xMode val="edge"/>
          <c:yMode val="edge"/>
          <c:x val="3.9408817213356352E-2"/>
          <c:y val="0.8626865671641791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207000229708938E-2"/>
          <c:y val="4.1791044776119404E-2"/>
          <c:w val="0.82758720220520587"/>
          <c:h val="0.6477611940298507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浮遊塵!$HA$83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浮遊塵!$HA$84:$HA$100</c:f>
              <c:numCache>
                <c:formatCode>0.0</c:formatCode>
                <c:ptCount val="17"/>
                <c:pt idx="1">
                  <c:v>127</c:v>
                </c:pt>
                <c:pt idx="2">
                  <c:v>92.2</c:v>
                </c:pt>
                <c:pt idx="3">
                  <c:v>98.9</c:v>
                </c:pt>
                <c:pt idx="4">
                  <c:v>63.5</c:v>
                </c:pt>
                <c:pt idx="5">
                  <c:v>41.3</c:v>
                </c:pt>
                <c:pt idx="6">
                  <c:v>47.8</c:v>
                </c:pt>
                <c:pt idx="7">
                  <c:v>31.1</c:v>
                </c:pt>
                <c:pt idx="8">
                  <c:v>24.4</c:v>
                </c:pt>
                <c:pt idx="9">
                  <c:v>12.9</c:v>
                </c:pt>
                <c:pt idx="10">
                  <c:v>14.21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浮遊塵!$HB$83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浮遊塵!$HB$84:$HB$100</c:f>
              <c:numCache>
                <c:formatCode>0.0</c:formatCode>
                <c:ptCount val="17"/>
                <c:pt idx="1">
                  <c:v>198.8</c:v>
                </c:pt>
                <c:pt idx="2">
                  <c:v>119.5</c:v>
                </c:pt>
                <c:pt idx="3">
                  <c:v>84</c:v>
                </c:pt>
                <c:pt idx="4">
                  <c:v>79</c:v>
                </c:pt>
                <c:pt idx="5">
                  <c:v>57.3</c:v>
                </c:pt>
                <c:pt idx="6">
                  <c:v>73.400000000000006</c:v>
                </c:pt>
                <c:pt idx="7">
                  <c:v>45.5</c:v>
                </c:pt>
                <c:pt idx="8">
                  <c:v>35.799999999999997</c:v>
                </c:pt>
                <c:pt idx="9">
                  <c:v>21.7</c:v>
                </c:pt>
                <c:pt idx="10">
                  <c:v>15.29</c:v>
                </c:pt>
                <c:pt idx="11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浮遊塵!$HC$83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浮遊塵!$HC$84:$HC$100</c:f>
              <c:numCache>
                <c:formatCode>0.0</c:formatCode>
                <c:ptCount val="17"/>
                <c:pt idx="2">
                  <c:v>133.30000000000001</c:v>
                </c:pt>
                <c:pt idx="3">
                  <c:v>76.7</c:v>
                </c:pt>
                <c:pt idx="4">
                  <c:v>88.2</c:v>
                </c:pt>
                <c:pt idx="5">
                  <c:v>70.2</c:v>
                </c:pt>
                <c:pt idx="6">
                  <c:v>72.5</c:v>
                </c:pt>
                <c:pt idx="7">
                  <c:v>26</c:v>
                </c:pt>
                <c:pt idx="8">
                  <c:v>26</c:v>
                </c:pt>
                <c:pt idx="9">
                  <c:v>19.5</c:v>
                </c:pt>
                <c:pt idx="10">
                  <c:v>15.19</c:v>
                </c:pt>
                <c:pt idx="11">
                  <c:v>14.3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浮遊塵!$HD$83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浮遊塵!$HD$84:$HD$100</c:f>
              <c:numCache>
                <c:formatCode>0.0</c:formatCode>
                <c:ptCount val="17"/>
                <c:pt idx="0">
                  <c:v>43.9</c:v>
                </c:pt>
                <c:pt idx="1">
                  <c:v>49.7</c:v>
                </c:pt>
                <c:pt idx="2">
                  <c:v>41.7</c:v>
                </c:pt>
                <c:pt idx="3">
                  <c:v>28.8</c:v>
                </c:pt>
                <c:pt idx="4">
                  <c:v>27.4</c:v>
                </c:pt>
                <c:pt idx="5">
                  <c:v>14.6</c:v>
                </c:pt>
                <c:pt idx="6">
                  <c:v>17.600000000000001</c:v>
                </c:pt>
                <c:pt idx="7">
                  <c:v>11.2</c:v>
                </c:pt>
                <c:pt idx="8">
                  <c:v>14.1</c:v>
                </c:pt>
                <c:pt idx="9">
                  <c:v>11.26</c:v>
                </c:pt>
                <c:pt idx="10">
                  <c:v>16.5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浮遊塵!$HE$83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浮遊塵!$HE$84:$HE$100</c:f>
              <c:numCache>
                <c:formatCode>0.0</c:formatCode>
                <c:ptCount val="17"/>
                <c:pt idx="0">
                  <c:v>22.5</c:v>
                </c:pt>
                <c:pt idx="1">
                  <c:v>22.2</c:v>
                </c:pt>
                <c:pt idx="2">
                  <c:v>17.600000000000001</c:v>
                </c:pt>
                <c:pt idx="3">
                  <c:v>16.5</c:v>
                </c:pt>
                <c:pt idx="4">
                  <c:v>18.2</c:v>
                </c:pt>
                <c:pt idx="5">
                  <c:v>7.8</c:v>
                </c:pt>
                <c:pt idx="6">
                  <c:v>10.3</c:v>
                </c:pt>
                <c:pt idx="7">
                  <c:v>10</c:v>
                </c:pt>
                <c:pt idx="8">
                  <c:v>15</c:v>
                </c:pt>
                <c:pt idx="9">
                  <c:v>9.3000000000000007</c:v>
                </c:pt>
                <c:pt idx="10">
                  <c:v>11.5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浮遊塵!$HF$83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浮遊塵!$HF$84:$HF$100</c:f>
              <c:numCache>
                <c:formatCode>0.0</c:formatCode>
                <c:ptCount val="17"/>
                <c:pt idx="0">
                  <c:v>12.3</c:v>
                </c:pt>
                <c:pt idx="1">
                  <c:v>18.2</c:v>
                </c:pt>
                <c:pt idx="2">
                  <c:v>10.4</c:v>
                </c:pt>
                <c:pt idx="3">
                  <c:v>14.5</c:v>
                </c:pt>
                <c:pt idx="4">
                  <c:v>7.8</c:v>
                </c:pt>
                <c:pt idx="5">
                  <c:v>5.7</c:v>
                </c:pt>
                <c:pt idx="6">
                  <c:v>6.9</c:v>
                </c:pt>
                <c:pt idx="7">
                  <c:v>6.5</c:v>
                </c:pt>
                <c:pt idx="8">
                  <c:v>9.1</c:v>
                </c:pt>
                <c:pt idx="9">
                  <c:v>6.51</c:v>
                </c:pt>
                <c:pt idx="10">
                  <c:v>7.4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浮遊塵!$HG$83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浮遊塵!$HG$84:$HG$100</c:f>
              <c:numCache>
                <c:formatCode>0.0</c:formatCode>
                <c:ptCount val="17"/>
                <c:pt idx="0">
                  <c:v>10.9</c:v>
                </c:pt>
                <c:pt idx="1">
                  <c:v>16.2</c:v>
                </c:pt>
                <c:pt idx="2">
                  <c:v>9</c:v>
                </c:pt>
                <c:pt idx="3">
                  <c:v>10.4</c:v>
                </c:pt>
                <c:pt idx="4">
                  <c:v>8.6</c:v>
                </c:pt>
                <c:pt idx="5">
                  <c:v>7.3</c:v>
                </c:pt>
                <c:pt idx="6">
                  <c:v>7.7</c:v>
                </c:pt>
                <c:pt idx="7">
                  <c:v>7.5</c:v>
                </c:pt>
                <c:pt idx="8">
                  <c:v>6.9</c:v>
                </c:pt>
                <c:pt idx="9">
                  <c:v>9.07</c:v>
                </c:pt>
                <c:pt idx="10">
                  <c:v>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浮遊塵!$HH$83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浮遊塵!$HH$84:$HH$100</c:f>
              <c:numCache>
                <c:formatCode>0.0</c:formatCode>
                <c:ptCount val="17"/>
                <c:pt idx="0">
                  <c:v>13.1</c:v>
                </c:pt>
                <c:pt idx="1">
                  <c:v>13.7</c:v>
                </c:pt>
                <c:pt idx="2">
                  <c:v>7.4</c:v>
                </c:pt>
                <c:pt idx="3">
                  <c:v>9.1</c:v>
                </c:pt>
                <c:pt idx="4">
                  <c:v>7.3</c:v>
                </c:pt>
                <c:pt idx="5">
                  <c:v>5</c:v>
                </c:pt>
                <c:pt idx="6">
                  <c:v>5.0999999999999996</c:v>
                </c:pt>
                <c:pt idx="7">
                  <c:v>6.7</c:v>
                </c:pt>
                <c:pt idx="8">
                  <c:v>6.4</c:v>
                </c:pt>
                <c:pt idx="9">
                  <c:v>6.26</c:v>
                </c:pt>
                <c:pt idx="10">
                  <c:v>5.9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浮遊塵!$HI$83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浮遊塵!$HI$84:$HI$100</c:f>
              <c:numCache>
                <c:formatCode>0.0</c:formatCode>
                <c:ptCount val="17"/>
                <c:pt idx="0">
                  <c:v>22</c:v>
                </c:pt>
                <c:pt idx="1">
                  <c:v>12.6</c:v>
                </c:pt>
                <c:pt idx="2">
                  <c:v>9.9</c:v>
                </c:pt>
                <c:pt idx="3">
                  <c:v>9</c:v>
                </c:pt>
                <c:pt idx="4">
                  <c:v>7.7</c:v>
                </c:pt>
                <c:pt idx="5">
                  <c:v>4.3</c:v>
                </c:pt>
                <c:pt idx="6">
                  <c:v>7.5</c:v>
                </c:pt>
                <c:pt idx="7">
                  <c:v>10.3</c:v>
                </c:pt>
                <c:pt idx="8">
                  <c:v>7.7</c:v>
                </c:pt>
                <c:pt idx="9">
                  <c:v>7.8</c:v>
                </c:pt>
                <c:pt idx="10">
                  <c:v>6.3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浮遊塵!$HJ$83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浮遊塵!$HJ$84:$HJ$100</c:f>
              <c:numCache>
                <c:formatCode>0.0</c:formatCode>
                <c:ptCount val="17"/>
                <c:pt idx="0">
                  <c:v>12.8</c:v>
                </c:pt>
                <c:pt idx="1">
                  <c:v>14</c:v>
                </c:pt>
                <c:pt idx="2">
                  <c:v>10.8</c:v>
                </c:pt>
                <c:pt idx="3">
                  <c:v>12.7</c:v>
                </c:pt>
                <c:pt idx="4">
                  <c:v>14.9</c:v>
                </c:pt>
                <c:pt idx="5">
                  <c:v>6.6</c:v>
                </c:pt>
                <c:pt idx="6">
                  <c:v>9</c:v>
                </c:pt>
                <c:pt idx="7">
                  <c:v>7.9</c:v>
                </c:pt>
                <c:pt idx="8">
                  <c:v>7.5</c:v>
                </c:pt>
                <c:pt idx="9">
                  <c:v>8.7200000000000006</c:v>
                </c:pt>
                <c:pt idx="10">
                  <c:v>8.4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浮遊塵!$HK$83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浮遊塵!$HK$84:$HK$100</c:f>
              <c:numCache>
                <c:formatCode>0.0</c:formatCode>
                <c:ptCount val="17"/>
                <c:pt idx="0">
                  <c:v>13.2</c:v>
                </c:pt>
                <c:pt idx="1">
                  <c:v>16.3</c:v>
                </c:pt>
                <c:pt idx="2">
                  <c:v>11.9</c:v>
                </c:pt>
                <c:pt idx="3">
                  <c:v>13.9</c:v>
                </c:pt>
                <c:pt idx="4">
                  <c:v>0</c:v>
                </c:pt>
                <c:pt idx="5">
                  <c:v>17.8</c:v>
                </c:pt>
                <c:pt idx="6">
                  <c:v>8.1999999999999993</c:v>
                </c:pt>
                <c:pt idx="7">
                  <c:v>8.4</c:v>
                </c:pt>
                <c:pt idx="8">
                  <c:v>10.6</c:v>
                </c:pt>
                <c:pt idx="9">
                  <c:v>8.81</c:v>
                </c:pt>
                <c:pt idx="10">
                  <c:v>8.3000000000000007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浮遊塵!$HL$83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浮遊塵!$HL$84:$HL$100</c:f>
              <c:numCache>
                <c:formatCode>0.0</c:formatCode>
                <c:ptCount val="17"/>
                <c:pt idx="0">
                  <c:v>40.299999999999997</c:v>
                </c:pt>
                <c:pt idx="1">
                  <c:v>25.7</c:v>
                </c:pt>
                <c:pt idx="2">
                  <c:v>32.700000000000003</c:v>
                </c:pt>
                <c:pt idx="3">
                  <c:v>26.8</c:v>
                </c:pt>
                <c:pt idx="4">
                  <c:v>27.3</c:v>
                </c:pt>
                <c:pt idx="5">
                  <c:v>35.799999999999997</c:v>
                </c:pt>
                <c:pt idx="6">
                  <c:v>20</c:v>
                </c:pt>
                <c:pt idx="7">
                  <c:v>21.2</c:v>
                </c:pt>
                <c:pt idx="8">
                  <c:v>12.5</c:v>
                </c:pt>
                <c:pt idx="9">
                  <c:v>12.57</c:v>
                </c:pt>
                <c:pt idx="10">
                  <c:v>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52160"/>
        <c:axId val="213854080"/>
      </c:lineChart>
      <c:catAx>
        <c:axId val="213852160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8540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38540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852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236557328729622"/>
          <c:y val="0.24477611940298508"/>
          <c:w val="0.14778362597723416"/>
          <c:h val="0.746268656716417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図23-1　　降下ばいじんの月変動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(仙台市通町道路端/S57～)</a:t>
            </a:r>
          </a:p>
        </c:rich>
      </c:tx>
      <c:layout>
        <c:manualLayout>
          <c:xMode val="edge"/>
          <c:yMode val="edge"/>
          <c:x val="1.344081989751281E-2"/>
          <c:y val="0.8597573778887395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086268497638653E-2"/>
          <c:y val="4.5731775396245289E-2"/>
          <c:w val="0.66935659588320073"/>
          <c:h val="0.6920742009965120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浮遊塵!$GZ$84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浮遊塵!$HA$84:$HL$84</c:f>
              <c:numCache>
                <c:formatCode>0.0</c:formatCode>
                <c:ptCount val="12"/>
                <c:pt idx="3">
                  <c:v>43.9</c:v>
                </c:pt>
                <c:pt idx="4">
                  <c:v>22.5</c:v>
                </c:pt>
                <c:pt idx="5">
                  <c:v>12.3</c:v>
                </c:pt>
                <c:pt idx="6">
                  <c:v>10.9</c:v>
                </c:pt>
                <c:pt idx="7">
                  <c:v>13.1</c:v>
                </c:pt>
                <c:pt idx="8">
                  <c:v>22</c:v>
                </c:pt>
                <c:pt idx="9">
                  <c:v>12.8</c:v>
                </c:pt>
                <c:pt idx="10">
                  <c:v>13.2</c:v>
                </c:pt>
                <c:pt idx="11">
                  <c:v>40.299999999999997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浮遊塵!$GZ$85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浮遊塵!$HA$85:$HL$85</c:f>
              <c:numCache>
                <c:formatCode>0.0</c:formatCode>
                <c:ptCount val="12"/>
                <c:pt idx="0">
                  <c:v>127</c:v>
                </c:pt>
                <c:pt idx="1">
                  <c:v>198.8</c:v>
                </c:pt>
                <c:pt idx="3">
                  <c:v>49.7</c:v>
                </c:pt>
                <c:pt idx="4">
                  <c:v>22.2</c:v>
                </c:pt>
                <c:pt idx="5">
                  <c:v>18.2</c:v>
                </c:pt>
                <c:pt idx="6">
                  <c:v>16.2</c:v>
                </c:pt>
                <c:pt idx="7">
                  <c:v>13.7</c:v>
                </c:pt>
                <c:pt idx="8">
                  <c:v>12.6</c:v>
                </c:pt>
                <c:pt idx="9">
                  <c:v>14</c:v>
                </c:pt>
                <c:pt idx="10">
                  <c:v>16.3</c:v>
                </c:pt>
                <c:pt idx="11">
                  <c:v>25.7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浮遊塵!$GZ$86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浮遊塵!$HA$86:$HL$86</c:f>
              <c:numCache>
                <c:formatCode>0.0</c:formatCode>
                <c:ptCount val="12"/>
                <c:pt idx="0">
                  <c:v>92.2</c:v>
                </c:pt>
                <c:pt idx="1">
                  <c:v>119.5</c:v>
                </c:pt>
                <c:pt idx="2">
                  <c:v>133.30000000000001</c:v>
                </c:pt>
                <c:pt idx="3">
                  <c:v>41.7</c:v>
                </c:pt>
                <c:pt idx="4">
                  <c:v>17.600000000000001</c:v>
                </c:pt>
                <c:pt idx="5">
                  <c:v>10.4</c:v>
                </c:pt>
                <c:pt idx="6">
                  <c:v>9</c:v>
                </c:pt>
                <c:pt idx="7">
                  <c:v>7.4</c:v>
                </c:pt>
                <c:pt idx="8">
                  <c:v>9.9</c:v>
                </c:pt>
                <c:pt idx="9">
                  <c:v>10.8</c:v>
                </c:pt>
                <c:pt idx="10">
                  <c:v>11.9</c:v>
                </c:pt>
                <c:pt idx="11">
                  <c:v>32.700000000000003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浮遊塵!$GZ$87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浮遊塵!$HA$87:$HL$87</c:f>
              <c:numCache>
                <c:formatCode>0.0</c:formatCode>
                <c:ptCount val="12"/>
                <c:pt idx="0">
                  <c:v>98.9</c:v>
                </c:pt>
                <c:pt idx="1">
                  <c:v>84</c:v>
                </c:pt>
                <c:pt idx="2">
                  <c:v>76.7</c:v>
                </c:pt>
                <c:pt idx="3">
                  <c:v>28.8</c:v>
                </c:pt>
                <c:pt idx="4">
                  <c:v>16.5</c:v>
                </c:pt>
                <c:pt idx="5">
                  <c:v>14.5</c:v>
                </c:pt>
                <c:pt idx="6">
                  <c:v>10.4</c:v>
                </c:pt>
                <c:pt idx="7">
                  <c:v>9.1</c:v>
                </c:pt>
                <c:pt idx="8">
                  <c:v>9</c:v>
                </c:pt>
                <c:pt idx="9">
                  <c:v>12.7</c:v>
                </c:pt>
                <c:pt idx="10">
                  <c:v>13.9</c:v>
                </c:pt>
                <c:pt idx="11">
                  <c:v>26.8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浮遊塵!$GZ$88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浮遊塵!$HA$88:$HL$88</c:f>
              <c:numCache>
                <c:formatCode>0.0</c:formatCode>
                <c:ptCount val="12"/>
                <c:pt idx="0">
                  <c:v>63.5</c:v>
                </c:pt>
                <c:pt idx="1">
                  <c:v>79</c:v>
                </c:pt>
                <c:pt idx="2">
                  <c:v>88.2</c:v>
                </c:pt>
                <c:pt idx="3">
                  <c:v>27.4</c:v>
                </c:pt>
                <c:pt idx="4">
                  <c:v>18.2</c:v>
                </c:pt>
                <c:pt idx="5">
                  <c:v>7.8</c:v>
                </c:pt>
                <c:pt idx="6">
                  <c:v>8.6</c:v>
                </c:pt>
                <c:pt idx="7">
                  <c:v>7.3</c:v>
                </c:pt>
                <c:pt idx="8">
                  <c:v>7.7</c:v>
                </c:pt>
                <c:pt idx="9">
                  <c:v>14.9</c:v>
                </c:pt>
                <c:pt idx="10">
                  <c:v>0</c:v>
                </c:pt>
                <c:pt idx="11">
                  <c:v>27.3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浮遊塵!$GZ$89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浮遊塵!$HA$89:$HL$89</c:f>
              <c:numCache>
                <c:formatCode>0.0</c:formatCode>
                <c:ptCount val="12"/>
                <c:pt idx="0">
                  <c:v>41.3</c:v>
                </c:pt>
                <c:pt idx="1">
                  <c:v>57.3</c:v>
                </c:pt>
                <c:pt idx="2">
                  <c:v>70.2</c:v>
                </c:pt>
                <c:pt idx="3">
                  <c:v>14.6</c:v>
                </c:pt>
                <c:pt idx="4">
                  <c:v>7.8</c:v>
                </c:pt>
                <c:pt idx="5">
                  <c:v>5.7</c:v>
                </c:pt>
                <c:pt idx="6">
                  <c:v>7.3</c:v>
                </c:pt>
                <c:pt idx="7">
                  <c:v>5</c:v>
                </c:pt>
                <c:pt idx="8">
                  <c:v>4.3</c:v>
                </c:pt>
                <c:pt idx="9">
                  <c:v>6.6</c:v>
                </c:pt>
                <c:pt idx="10">
                  <c:v>17.8</c:v>
                </c:pt>
                <c:pt idx="11">
                  <c:v>35.799999999999997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浮遊塵!$GZ$90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浮遊塵!$HA$90:$HL$90</c:f>
              <c:numCache>
                <c:formatCode>0.0</c:formatCode>
                <c:ptCount val="12"/>
                <c:pt idx="0">
                  <c:v>47.8</c:v>
                </c:pt>
                <c:pt idx="1">
                  <c:v>73.400000000000006</c:v>
                </c:pt>
                <c:pt idx="2">
                  <c:v>72.5</c:v>
                </c:pt>
                <c:pt idx="3">
                  <c:v>17.600000000000001</c:v>
                </c:pt>
                <c:pt idx="4">
                  <c:v>10.3</c:v>
                </c:pt>
                <c:pt idx="5">
                  <c:v>6.9</c:v>
                </c:pt>
                <c:pt idx="6">
                  <c:v>7.7</c:v>
                </c:pt>
                <c:pt idx="7">
                  <c:v>5.0999999999999996</c:v>
                </c:pt>
                <c:pt idx="8">
                  <c:v>7.5</c:v>
                </c:pt>
                <c:pt idx="9">
                  <c:v>9</c:v>
                </c:pt>
                <c:pt idx="10">
                  <c:v>8.1999999999999993</c:v>
                </c:pt>
                <c:pt idx="11">
                  <c:v>20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浮遊塵!$GZ$91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浮遊塵!$HA$91:$HL$91</c:f>
              <c:numCache>
                <c:formatCode>0.0</c:formatCode>
                <c:ptCount val="12"/>
                <c:pt idx="0">
                  <c:v>31.1</c:v>
                </c:pt>
                <c:pt idx="1">
                  <c:v>45.5</c:v>
                </c:pt>
                <c:pt idx="2">
                  <c:v>26</c:v>
                </c:pt>
                <c:pt idx="3">
                  <c:v>11.2</c:v>
                </c:pt>
                <c:pt idx="4">
                  <c:v>10</c:v>
                </c:pt>
                <c:pt idx="5">
                  <c:v>6.5</c:v>
                </c:pt>
                <c:pt idx="6">
                  <c:v>7.5</c:v>
                </c:pt>
                <c:pt idx="7">
                  <c:v>6.7</c:v>
                </c:pt>
                <c:pt idx="8">
                  <c:v>10.3</c:v>
                </c:pt>
                <c:pt idx="9">
                  <c:v>7.9</c:v>
                </c:pt>
                <c:pt idx="10">
                  <c:v>8.4</c:v>
                </c:pt>
                <c:pt idx="11">
                  <c:v>21.2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浮遊塵!$GZ$92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浮遊塵!$HA$92:$HL$92</c:f>
              <c:numCache>
                <c:formatCode>0.0</c:formatCode>
                <c:ptCount val="12"/>
                <c:pt idx="0">
                  <c:v>24.4</c:v>
                </c:pt>
                <c:pt idx="1">
                  <c:v>35.799999999999997</c:v>
                </c:pt>
                <c:pt idx="2">
                  <c:v>26</c:v>
                </c:pt>
                <c:pt idx="3">
                  <c:v>14.1</c:v>
                </c:pt>
                <c:pt idx="4">
                  <c:v>15</c:v>
                </c:pt>
                <c:pt idx="5">
                  <c:v>9.1</c:v>
                </c:pt>
                <c:pt idx="6">
                  <c:v>6.9</c:v>
                </c:pt>
                <c:pt idx="7">
                  <c:v>6.4</c:v>
                </c:pt>
                <c:pt idx="8">
                  <c:v>7.7</c:v>
                </c:pt>
                <c:pt idx="9">
                  <c:v>7.5</c:v>
                </c:pt>
                <c:pt idx="10">
                  <c:v>10.6</c:v>
                </c:pt>
                <c:pt idx="11">
                  <c:v>12.5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浮遊塵!$GZ$93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浮遊塵!$HA$93:$HL$93</c:f>
              <c:numCache>
                <c:formatCode>0.0</c:formatCode>
                <c:ptCount val="12"/>
                <c:pt idx="0">
                  <c:v>12.9</c:v>
                </c:pt>
                <c:pt idx="1">
                  <c:v>21.7</c:v>
                </c:pt>
                <c:pt idx="2">
                  <c:v>19.5</c:v>
                </c:pt>
                <c:pt idx="3">
                  <c:v>11.26</c:v>
                </c:pt>
                <c:pt idx="4">
                  <c:v>9.3000000000000007</c:v>
                </c:pt>
                <c:pt idx="5">
                  <c:v>6.51</c:v>
                </c:pt>
                <c:pt idx="6">
                  <c:v>9.07</c:v>
                </c:pt>
                <c:pt idx="7">
                  <c:v>6.26</c:v>
                </c:pt>
                <c:pt idx="8">
                  <c:v>7.8</c:v>
                </c:pt>
                <c:pt idx="9">
                  <c:v>8.7200000000000006</c:v>
                </c:pt>
                <c:pt idx="10">
                  <c:v>8.81</c:v>
                </c:pt>
                <c:pt idx="11">
                  <c:v>12.57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浮遊塵!$GZ$94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浮遊塵!$HA$94:$HL$94</c:f>
              <c:numCache>
                <c:formatCode>0.0</c:formatCode>
                <c:ptCount val="12"/>
                <c:pt idx="0">
                  <c:v>14.21</c:v>
                </c:pt>
                <c:pt idx="1">
                  <c:v>15.29</c:v>
                </c:pt>
                <c:pt idx="2">
                  <c:v>15.19</c:v>
                </c:pt>
                <c:pt idx="3">
                  <c:v>16.5</c:v>
                </c:pt>
                <c:pt idx="4">
                  <c:v>11.5</c:v>
                </c:pt>
                <c:pt idx="5">
                  <c:v>7.4</c:v>
                </c:pt>
                <c:pt idx="6">
                  <c:v>7</c:v>
                </c:pt>
                <c:pt idx="7">
                  <c:v>5.9</c:v>
                </c:pt>
                <c:pt idx="8">
                  <c:v>6.3</c:v>
                </c:pt>
                <c:pt idx="9">
                  <c:v>8.4</c:v>
                </c:pt>
                <c:pt idx="10">
                  <c:v>8.3000000000000007</c:v>
                </c:pt>
                <c:pt idx="11">
                  <c:v>9.5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浮遊塵!$GZ$95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浮遊塵!$HA$95:$HL$95</c:f>
              <c:numCache>
                <c:formatCode>0.0</c:formatCode>
                <c:ptCount val="12"/>
                <c:pt idx="0">
                  <c:v>12</c:v>
                </c:pt>
                <c:pt idx="1">
                  <c:v>16</c:v>
                </c:pt>
                <c:pt idx="2">
                  <c:v>14.3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浮遊塵!$GZ$96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浮遊塵!$HA$96:$HL$96</c:f>
              <c:numCache>
                <c:formatCode>0.0</c:formatCode>
                <c:ptCount val="12"/>
              </c:numCache>
            </c:numRef>
          </c:val>
          <c:smooth val="0"/>
        </c:ser>
        <c:ser>
          <c:idx val="13"/>
          <c:order val="13"/>
          <c:tx>
            <c:strRef>
              <c:f>浮遊塵!$GZ$97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浮遊塵!$HA$97:$HL$97</c:f>
              <c:numCache>
                <c:formatCode>0.0</c:formatCode>
                <c:ptCount val="12"/>
              </c:numCache>
            </c:numRef>
          </c:val>
          <c:smooth val="0"/>
        </c:ser>
        <c:ser>
          <c:idx val="14"/>
          <c:order val="14"/>
          <c:tx>
            <c:strRef>
              <c:f>浮遊塵!$GZ$98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浮遊塵!$HA$98:$HL$98</c:f>
              <c:numCache>
                <c:formatCode>0.0</c:formatCode>
                <c:ptCount val="12"/>
              </c:numCache>
            </c:numRef>
          </c:val>
          <c:smooth val="0"/>
        </c:ser>
        <c:ser>
          <c:idx val="15"/>
          <c:order val="15"/>
          <c:tx>
            <c:strRef>
              <c:f>浮遊塵!$GZ$99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浮遊塵!$HA$99:$HL$99</c:f>
              <c:numCache>
                <c:formatCode>0.0</c:formatCode>
                <c:ptCount val="12"/>
              </c:numCache>
            </c:numRef>
          </c:val>
          <c:smooth val="0"/>
        </c:ser>
        <c:ser>
          <c:idx val="16"/>
          <c:order val="16"/>
          <c:tx>
            <c:strRef>
              <c:f>浮遊塵!$GZ$100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浮遊塵!$HA$100:$HL$100</c:f>
              <c:numCache>
                <c:formatCode>0.0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331968"/>
        <c:axId val="217358720"/>
      </c:lineChart>
      <c:catAx>
        <c:axId val="217331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358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73587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331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838895138107735"/>
          <c:y val="1.524390243902439E-2"/>
          <c:w val="0.19086082989626296"/>
          <c:h val="0.786586646181422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　　降下ばいじんの</a:t>
            </a: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経月変動(仙台市通町道路端)</a:t>
            </a:r>
          </a:p>
        </c:rich>
      </c:tx>
      <c:layout>
        <c:manualLayout>
          <c:xMode val="edge"/>
          <c:yMode val="edge"/>
          <c:x val="0.14488673531193216"/>
          <c:y val="0.8312883435582821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431956110113129E-2"/>
          <c:y val="4.2944785276073622E-2"/>
          <c:w val="0.88636486589586561"/>
          <c:h val="0.6533742331288343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浮遊塵!$GZ$104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浮遊塵!$HA$104:$HL$104</c:f>
              <c:numCache>
                <c:formatCode>0.0</c:formatCode>
                <c:ptCount val="12"/>
                <c:pt idx="0">
                  <c:v>51.391818181818188</c:v>
                </c:pt>
                <c:pt idx="1">
                  <c:v>67.844545454545454</c:v>
                </c:pt>
                <c:pt idx="2">
                  <c:v>54.189</c:v>
                </c:pt>
                <c:pt idx="3">
                  <c:v>25.16</c:v>
                </c:pt>
                <c:pt idx="4">
                  <c:v>14.627272727272731</c:v>
                </c:pt>
                <c:pt idx="5">
                  <c:v>9.5736363636363642</c:v>
                </c:pt>
                <c:pt idx="6">
                  <c:v>9.1427272727272726</c:v>
                </c:pt>
                <c:pt idx="7">
                  <c:v>7.8145454545454553</c:v>
                </c:pt>
                <c:pt idx="8">
                  <c:v>9.5545454545454547</c:v>
                </c:pt>
                <c:pt idx="9">
                  <c:v>10.301818181818183</c:v>
                </c:pt>
                <c:pt idx="10">
                  <c:v>11.741</c:v>
                </c:pt>
                <c:pt idx="11">
                  <c:v>24.033636363636365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浮遊塵!$GZ$106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浮遊塵!$HA$106:$HL$106</c:f>
              <c:numCache>
                <c:formatCode>0.0</c:formatCode>
                <c:ptCount val="12"/>
                <c:pt idx="0">
                  <c:v>90.706478759821863</c:v>
                </c:pt>
                <c:pt idx="1">
                  <c:v>122.1127666090363</c:v>
                </c:pt>
                <c:pt idx="2">
                  <c:v>94.214420936088999</c:v>
                </c:pt>
                <c:pt idx="3">
                  <c:v>39.299717111738843</c:v>
                </c:pt>
                <c:pt idx="4">
                  <c:v>19.81843654843863</c:v>
                </c:pt>
                <c:pt idx="5">
                  <c:v>13.521806250374453</c:v>
                </c:pt>
                <c:pt idx="6">
                  <c:v>11.836995599784144</c:v>
                </c:pt>
                <c:pt idx="7">
                  <c:v>10.802509188048132</c:v>
                </c:pt>
                <c:pt idx="8">
                  <c:v>14.218527366252154</c:v>
                </c:pt>
                <c:pt idx="9">
                  <c:v>13.168809002109789</c:v>
                </c:pt>
                <c:pt idx="10">
                  <c:v>15.232979540477166</c:v>
                </c:pt>
                <c:pt idx="11">
                  <c:v>34.029697860773396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浮遊塵!$GZ$107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浮遊塵!$HA$83:$HL$83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浮遊塵!$HA$107:$HL$107</c:f>
              <c:numCache>
                <c:formatCode>0.0</c:formatCode>
                <c:ptCount val="12"/>
                <c:pt idx="0">
                  <c:v>12.07715760381452</c:v>
                </c:pt>
                <c:pt idx="1">
                  <c:v>13.576324300054608</c:v>
                </c:pt>
                <c:pt idx="2">
                  <c:v>14.163579063911001</c:v>
                </c:pt>
                <c:pt idx="3">
                  <c:v>11.020282888261161</c:v>
                </c:pt>
                <c:pt idx="4">
                  <c:v>9.4361089061068313</c:v>
                </c:pt>
                <c:pt idx="5">
                  <c:v>5.6254664768982749</c:v>
                </c:pt>
                <c:pt idx="6">
                  <c:v>6.4484589456704011</c:v>
                </c:pt>
                <c:pt idx="7">
                  <c:v>4.8265817210427784</c:v>
                </c:pt>
                <c:pt idx="8">
                  <c:v>4.8905635428387564</c:v>
                </c:pt>
                <c:pt idx="9">
                  <c:v>7.4348273615265752</c:v>
                </c:pt>
                <c:pt idx="10">
                  <c:v>8.2490204595228338</c:v>
                </c:pt>
                <c:pt idx="11">
                  <c:v>14.037574866499337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7385600"/>
        <c:axId val="217391488"/>
      </c:lineChart>
      <c:catAx>
        <c:axId val="217385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391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73914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38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　　降下ばいじんの経月変動</a:t>
            </a: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(仙台市通町道路端)</a:t>
            </a:r>
          </a:p>
        </c:rich>
      </c:tx>
      <c:layout>
        <c:manualLayout>
          <c:xMode val="edge"/>
          <c:yMode val="edge"/>
          <c:x val="0.18000016251838491"/>
          <c:y val="0.8353305986452291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"/>
          <c:y val="4.1916228942840313E-2"/>
          <c:w val="0.88571428571428568"/>
          <c:h val="0.65269556496708481"/>
        </c:manualLayout>
      </c:layout>
      <c:lineChart>
        <c:grouping val="standard"/>
        <c:varyColors val="0"/>
        <c:ser>
          <c:idx val="0"/>
          <c:order val="0"/>
          <c:tx>
            <c:strRef>
              <c:f>浮遊塵!$HO$83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浮遊塵!$HO$84:$HO$100</c:f>
              <c:numCache>
                <c:formatCode>0.0</c:formatCode>
                <c:ptCount val="17"/>
                <c:pt idx="0">
                  <c:v>21.222222222222221</c:v>
                </c:pt>
                <c:pt idx="1">
                  <c:v>46.763636363636358</c:v>
                </c:pt>
                <c:pt idx="2">
                  <c:v>41.36666666666666</c:v>
                </c:pt>
                <c:pt idx="3">
                  <c:v>33.44166666666667</c:v>
                </c:pt>
                <c:pt idx="4">
                  <c:v>31.809090909090909</c:v>
                </c:pt>
                <c:pt idx="5">
                  <c:v>22.808333333333337</c:v>
                </c:pt>
                <c:pt idx="6">
                  <c:v>23.833333333333329</c:v>
                </c:pt>
                <c:pt idx="7">
                  <c:v>16.025000000000002</c:v>
                </c:pt>
                <c:pt idx="8">
                  <c:v>14.666666666666664</c:v>
                </c:pt>
                <c:pt idx="9">
                  <c:v>11.200000000000001</c:v>
                </c:pt>
                <c:pt idx="10">
                  <c:v>10.457500000000001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浮遊塵!$HR$83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浮遊塵!$HR$84:$HR$100</c:f>
              <c:numCache>
                <c:formatCode>0.0</c:formatCode>
                <c:ptCount val="17"/>
                <c:pt idx="0">
                  <c:v>33.811382021209781</c:v>
                </c:pt>
                <c:pt idx="1">
                  <c:v>107.27848202529648</c:v>
                </c:pt>
                <c:pt idx="2">
                  <c:v>87.816724565316051</c:v>
                </c:pt>
                <c:pt idx="3">
                  <c:v>66.410810872984342</c:v>
                </c:pt>
                <c:pt idx="4">
                  <c:v>62.172175552962472</c:v>
                </c:pt>
                <c:pt idx="5">
                  <c:v>45.611222238562917</c:v>
                </c:pt>
                <c:pt idx="6">
                  <c:v>49.53364579458681</c:v>
                </c:pt>
                <c:pt idx="7">
                  <c:v>28.417015391151899</c:v>
                </c:pt>
                <c:pt idx="8">
                  <c:v>23.96479290344962</c:v>
                </c:pt>
                <c:pt idx="9">
                  <c:v>16.079265965658806</c:v>
                </c:pt>
                <c:pt idx="10">
                  <c:v>14.349130004369519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浮遊塵!$HS$83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浮遊塵!$HS$84:$HS$100</c:f>
              <c:numCache>
                <c:formatCode>0.0_ </c:formatCode>
                <c:ptCount val="17"/>
                <c:pt idx="0">
                  <c:v>8.6330624232346622</c:v>
                </c:pt>
                <c:pt idx="1">
                  <c:v>-13.751209298023767</c:v>
                </c:pt>
                <c:pt idx="2">
                  <c:v>-5.0833912319827306</c:v>
                </c:pt>
                <c:pt idx="3">
                  <c:v>0.4725224603490048</c:v>
                </c:pt>
                <c:pt idx="4">
                  <c:v>1.4460062652193422</c:v>
                </c:pt>
                <c:pt idx="5">
                  <c:v>5.444428103761112E-3</c:v>
                </c:pt>
                <c:pt idx="6">
                  <c:v>-1.8669791279201533</c:v>
                </c:pt>
                <c:pt idx="7">
                  <c:v>3.6329846088481066</c:v>
                </c:pt>
                <c:pt idx="8">
                  <c:v>5.3685404298837067</c:v>
                </c:pt>
                <c:pt idx="9">
                  <c:v>6.3207340343411946</c:v>
                </c:pt>
                <c:pt idx="10">
                  <c:v>6.565869995630484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7438080"/>
        <c:axId val="217439616"/>
      </c:lineChart>
      <c:catAx>
        <c:axId val="217438080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43961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1743961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438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図23-1　降水量ｘ浮遊じん</a:t>
            </a:r>
            <a:r>
              <a:rPr lang="ja-JP" altLang="en-US" sz="1200" b="0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</a:t>
            </a:r>
          </a:p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経月変動(女川)</a:t>
            </a:r>
          </a:p>
        </c:rich>
      </c:tx>
      <c:layout>
        <c:manualLayout>
          <c:xMode val="edge"/>
          <c:yMode val="edge"/>
          <c:x val="0.27520456085422557"/>
          <c:y val="0.8484873936212519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71676988883937"/>
          <c:y val="4.2424367969838929E-2"/>
          <c:w val="0.87466056425164485"/>
          <c:h val="0.68788082351095969"/>
        </c:manualLayout>
      </c:layout>
      <c:lineChart>
        <c:grouping val="standard"/>
        <c:varyColors val="0"/>
        <c:ser>
          <c:idx val="0"/>
          <c:order val="0"/>
          <c:tx>
            <c:strRef>
              <c:f>浮遊塵!$GZ$24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浮遊塵!$HA$24:$HL$24</c:f>
              <c:numCache>
                <c:formatCode>General</c:formatCode>
                <c:ptCount val="12"/>
                <c:pt idx="0">
                  <c:v>104.18011328976036</c:v>
                </c:pt>
                <c:pt idx="1">
                  <c:v>199.16955555555555</c:v>
                </c:pt>
                <c:pt idx="2">
                  <c:v>372.63912745098037</c:v>
                </c:pt>
                <c:pt idx="3">
                  <c:v>366.73246623093684</c:v>
                </c:pt>
                <c:pt idx="4">
                  <c:v>343.68110457516343</c:v>
                </c:pt>
                <c:pt idx="5">
                  <c:v>305.87340305010883</c:v>
                </c:pt>
                <c:pt idx="6">
                  <c:v>212.75024400871459</c:v>
                </c:pt>
                <c:pt idx="7">
                  <c:v>220.30064923747273</c:v>
                </c:pt>
                <c:pt idx="8">
                  <c:v>655.10232026143808</c:v>
                </c:pt>
                <c:pt idx="9">
                  <c:v>535.42405446623081</c:v>
                </c:pt>
                <c:pt idx="10">
                  <c:v>277.54137254901957</c:v>
                </c:pt>
                <c:pt idx="11">
                  <c:v>79.365267973856206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浮遊塵!$GZ$26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浮遊塵!$HA$26:$HL$26</c:f>
              <c:numCache>
                <c:formatCode>General</c:formatCode>
                <c:ptCount val="12"/>
                <c:pt idx="0">
                  <c:v>209.44297075881326</c:v>
                </c:pt>
                <c:pt idx="1">
                  <c:v>316.45136425942263</c:v>
                </c:pt>
                <c:pt idx="2">
                  <c:v>596.36117456527506</c:v>
                </c:pt>
                <c:pt idx="3">
                  <c:v>554.17096647445794</c:v>
                </c:pt>
                <c:pt idx="4">
                  <c:v>468.9612858396676</c:v>
                </c:pt>
                <c:pt idx="5">
                  <c:v>479.15225750495676</c:v>
                </c:pt>
                <c:pt idx="6">
                  <c:v>353.39123744283512</c:v>
                </c:pt>
                <c:pt idx="7">
                  <c:v>418.72035834348111</c:v>
                </c:pt>
                <c:pt idx="8">
                  <c:v>1018.2816099298593</c:v>
                </c:pt>
                <c:pt idx="9">
                  <c:v>931.32348981420614</c:v>
                </c:pt>
                <c:pt idx="10">
                  <c:v>462.36085895326346</c:v>
                </c:pt>
                <c:pt idx="11">
                  <c:v>120.42794433894449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浮遊塵!$GZ$27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浮遊塵!$HA$27:$HL$27</c:f>
              <c:numCache>
                <c:formatCode>General</c:formatCode>
                <c:ptCount val="12"/>
                <c:pt idx="0">
                  <c:v>-1.0827441792925327</c:v>
                </c:pt>
                <c:pt idx="1">
                  <c:v>81.887746851688462</c:v>
                </c:pt>
                <c:pt idx="2">
                  <c:v>148.91708033668567</c:v>
                </c:pt>
                <c:pt idx="3">
                  <c:v>179.2939659874157</c:v>
                </c:pt>
                <c:pt idx="4">
                  <c:v>218.40092331065927</c:v>
                </c:pt>
                <c:pt idx="5">
                  <c:v>132.5945485952609</c:v>
                </c:pt>
                <c:pt idx="6">
                  <c:v>72.109250574594057</c:v>
                </c:pt>
                <c:pt idx="7">
                  <c:v>21.880940131464342</c:v>
                </c:pt>
                <c:pt idx="8">
                  <c:v>291.9230305930169</c:v>
                </c:pt>
                <c:pt idx="9">
                  <c:v>139.52461911825549</c:v>
                </c:pt>
                <c:pt idx="10">
                  <c:v>92.721886144775709</c:v>
                </c:pt>
                <c:pt idx="11">
                  <c:v>38.302591608767919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7556864"/>
        <c:axId val="217558400"/>
      </c:lineChart>
      <c:catAx>
        <c:axId val="217556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558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7558400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556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図23-2　降下ばいじんの経年変動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(仙台市通町道路端/S57～)</a:t>
            </a:r>
          </a:p>
        </c:rich>
      </c:tx>
      <c:layout>
        <c:manualLayout>
          <c:xMode val="edge"/>
          <c:yMode val="edge"/>
          <c:x val="0.15405434614790797"/>
          <c:y val="0.8601823708206687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4719429264451E-2"/>
          <c:y val="4.2553191489361701E-2"/>
          <c:w val="0.70000092377655687"/>
          <c:h val="0.6747720364741641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浮遊塵!$HA$83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浮遊塵!$HA$84:$HA$100</c:f>
              <c:numCache>
                <c:formatCode>0.0</c:formatCode>
                <c:ptCount val="17"/>
                <c:pt idx="1">
                  <c:v>127</c:v>
                </c:pt>
                <c:pt idx="2">
                  <c:v>92.2</c:v>
                </c:pt>
                <c:pt idx="3">
                  <c:v>98.9</c:v>
                </c:pt>
                <c:pt idx="4">
                  <c:v>63.5</c:v>
                </c:pt>
                <c:pt idx="5">
                  <c:v>41.3</c:v>
                </c:pt>
                <c:pt idx="6">
                  <c:v>47.8</c:v>
                </c:pt>
                <c:pt idx="7">
                  <c:v>31.1</c:v>
                </c:pt>
                <c:pt idx="8">
                  <c:v>24.4</c:v>
                </c:pt>
                <c:pt idx="9">
                  <c:v>12.9</c:v>
                </c:pt>
                <c:pt idx="10">
                  <c:v>14.21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浮遊塵!$HB$83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浮遊塵!$HB$84:$HB$100</c:f>
              <c:numCache>
                <c:formatCode>0.0</c:formatCode>
                <c:ptCount val="17"/>
                <c:pt idx="1">
                  <c:v>198.8</c:v>
                </c:pt>
                <c:pt idx="2">
                  <c:v>119.5</c:v>
                </c:pt>
                <c:pt idx="3">
                  <c:v>84</c:v>
                </c:pt>
                <c:pt idx="4">
                  <c:v>79</c:v>
                </c:pt>
                <c:pt idx="5">
                  <c:v>57.3</c:v>
                </c:pt>
                <c:pt idx="6">
                  <c:v>73.400000000000006</c:v>
                </c:pt>
                <c:pt idx="7">
                  <c:v>45.5</c:v>
                </c:pt>
                <c:pt idx="8">
                  <c:v>35.799999999999997</c:v>
                </c:pt>
                <c:pt idx="9">
                  <c:v>21.7</c:v>
                </c:pt>
                <c:pt idx="10">
                  <c:v>15.29</c:v>
                </c:pt>
                <c:pt idx="11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浮遊塵!$HC$83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浮遊塵!$HC$84:$HC$100</c:f>
              <c:numCache>
                <c:formatCode>0.0</c:formatCode>
                <c:ptCount val="17"/>
                <c:pt idx="2">
                  <c:v>133.30000000000001</c:v>
                </c:pt>
                <c:pt idx="3">
                  <c:v>76.7</c:v>
                </c:pt>
                <c:pt idx="4">
                  <c:v>88.2</c:v>
                </c:pt>
                <c:pt idx="5">
                  <c:v>70.2</c:v>
                </c:pt>
                <c:pt idx="6">
                  <c:v>72.5</c:v>
                </c:pt>
                <c:pt idx="7">
                  <c:v>26</c:v>
                </c:pt>
                <c:pt idx="8">
                  <c:v>26</c:v>
                </c:pt>
                <c:pt idx="9">
                  <c:v>19.5</c:v>
                </c:pt>
                <c:pt idx="10">
                  <c:v>15.19</c:v>
                </c:pt>
                <c:pt idx="11">
                  <c:v>14.3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浮遊塵!$HD$83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浮遊塵!$HD$84:$HD$100</c:f>
              <c:numCache>
                <c:formatCode>0.0</c:formatCode>
                <c:ptCount val="17"/>
                <c:pt idx="0">
                  <c:v>43.9</c:v>
                </c:pt>
                <c:pt idx="1">
                  <c:v>49.7</c:v>
                </c:pt>
                <c:pt idx="2">
                  <c:v>41.7</c:v>
                </c:pt>
                <c:pt idx="3">
                  <c:v>28.8</c:v>
                </c:pt>
                <c:pt idx="4">
                  <c:v>27.4</c:v>
                </c:pt>
                <c:pt idx="5">
                  <c:v>14.6</c:v>
                </c:pt>
                <c:pt idx="6">
                  <c:v>17.600000000000001</c:v>
                </c:pt>
                <c:pt idx="7">
                  <c:v>11.2</c:v>
                </c:pt>
                <c:pt idx="8">
                  <c:v>14.1</c:v>
                </c:pt>
                <c:pt idx="9">
                  <c:v>11.26</c:v>
                </c:pt>
                <c:pt idx="10">
                  <c:v>16.5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浮遊塵!$HE$83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浮遊塵!$HE$84:$HE$100</c:f>
              <c:numCache>
                <c:formatCode>0.0</c:formatCode>
                <c:ptCount val="17"/>
                <c:pt idx="0">
                  <c:v>22.5</c:v>
                </c:pt>
                <c:pt idx="1">
                  <c:v>22.2</c:v>
                </c:pt>
                <c:pt idx="2">
                  <c:v>17.600000000000001</c:v>
                </c:pt>
                <c:pt idx="3">
                  <c:v>16.5</c:v>
                </c:pt>
                <c:pt idx="4">
                  <c:v>18.2</c:v>
                </c:pt>
                <c:pt idx="5">
                  <c:v>7.8</c:v>
                </c:pt>
                <c:pt idx="6">
                  <c:v>10.3</c:v>
                </c:pt>
                <c:pt idx="7">
                  <c:v>10</c:v>
                </c:pt>
                <c:pt idx="8">
                  <c:v>15</c:v>
                </c:pt>
                <c:pt idx="9">
                  <c:v>9.3000000000000007</c:v>
                </c:pt>
                <c:pt idx="10">
                  <c:v>11.5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浮遊塵!$HF$83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浮遊塵!$HF$84:$HF$100</c:f>
              <c:numCache>
                <c:formatCode>0.0</c:formatCode>
                <c:ptCount val="17"/>
                <c:pt idx="0">
                  <c:v>12.3</c:v>
                </c:pt>
                <c:pt idx="1">
                  <c:v>18.2</c:v>
                </c:pt>
                <c:pt idx="2">
                  <c:v>10.4</c:v>
                </c:pt>
                <c:pt idx="3">
                  <c:v>14.5</c:v>
                </c:pt>
                <c:pt idx="4">
                  <c:v>7.8</c:v>
                </c:pt>
                <c:pt idx="5">
                  <c:v>5.7</c:v>
                </c:pt>
                <c:pt idx="6">
                  <c:v>6.9</c:v>
                </c:pt>
                <c:pt idx="7">
                  <c:v>6.5</c:v>
                </c:pt>
                <c:pt idx="8">
                  <c:v>9.1</c:v>
                </c:pt>
                <c:pt idx="9">
                  <c:v>6.51</c:v>
                </c:pt>
                <c:pt idx="10">
                  <c:v>7.4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浮遊塵!$HG$83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浮遊塵!$HG$84:$HG$100</c:f>
              <c:numCache>
                <c:formatCode>0.0</c:formatCode>
                <c:ptCount val="17"/>
                <c:pt idx="0">
                  <c:v>10.9</c:v>
                </c:pt>
                <c:pt idx="1">
                  <c:v>16.2</c:v>
                </c:pt>
                <c:pt idx="2">
                  <c:v>9</c:v>
                </c:pt>
                <c:pt idx="3">
                  <c:v>10.4</c:v>
                </c:pt>
                <c:pt idx="4">
                  <c:v>8.6</c:v>
                </c:pt>
                <c:pt idx="5">
                  <c:v>7.3</c:v>
                </c:pt>
                <c:pt idx="6">
                  <c:v>7.7</c:v>
                </c:pt>
                <c:pt idx="7">
                  <c:v>7.5</c:v>
                </c:pt>
                <c:pt idx="8">
                  <c:v>6.9</c:v>
                </c:pt>
                <c:pt idx="9">
                  <c:v>9.07</c:v>
                </c:pt>
                <c:pt idx="10">
                  <c:v>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浮遊塵!$HH$83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浮遊塵!$HH$84:$HH$100</c:f>
              <c:numCache>
                <c:formatCode>0.0</c:formatCode>
                <c:ptCount val="17"/>
                <c:pt idx="0">
                  <c:v>13.1</c:v>
                </c:pt>
                <c:pt idx="1">
                  <c:v>13.7</c:v>
                </c:pt>
                <c:pt idx="2">
                  <c:v>7.4</c:v>
                </c:pt>
                <c:pt idx="3">
                  <c:v>9.1</c:v>
                </c:pt>
                <c:pt idx="4">
                  <c:v>7.3</c:v>
                </c:pt>
                <c:pt idx="5">
                  <c:v>5</c:v>
                </c:pt>
                <c:pt idx="6">
                  <c:v>5.0999999999999996</c:v>
                </c:pt>
                <c:pt idx="7">
                  <c:v>6.7</c:v>
                </c:pt>
                <c:pt idx="8">
                  <c:v>6.4</c:v>
                </c:pt>
                <c:pt idx="9">
                  <c:v>6.26</c:v>
                </c:pt>
                <c:pt idx="10">
                  <c:v>5.9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浮遊塵!$HI$83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浮遊塵!$HI$84:$HI$100</c:f>
              <c:numCache>
                <c:formatCode>0.0</c:formatCode>
                <c:ptCount val="17"/>
                <c:pt idx="0">
                  <c:v>22</c:v>
                </c:pt>
                <c:pt idx="1">
                  <c:v>12.6</c:v>
                </c:pt>
                <c:pt idx="2">
                  <c:v>9.9</c:v>
                </c:pt>
                <c:pt idx="3">
                  <c:v>9</c:v>
                </c:pt>
                <c:pt idx="4">
                  <c:v>7.7</c:v>
                </c:pt>
                <c:pt idx="5">
                  <c:v>4.3</c:v>
                </c:pt>
                <c:pt idx="6">
                  <c:v>7.5</c:v>
                </c:pt>
                <c:pt idx="7">
                  <c:v>10.3</c:v>
                </c:pt>
                <c:pt idx="8">
                  <c:v>7.7</c:v>
                </c:pt>
                <c:pt idx="9">
                  <c:v>7.8</c:v>
                </c:pt>
                <c:pt idx="10">
                  <c:v>6.3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浮遊塵!$HJ$83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浮遊塵!$HJ$84:$HJ$100</c:f>
              <c:numCache>
                <c:formatCode>0.0</c:formatCode>
                <c:ptCount val="17"/>
                <c:pt idx="0">
                  <c:v>12.8</c:v>
                </c:pt>
                <c:pt idx="1">
                  <c:v>14</c:v>
                </c:pt>
                <c:pt idx="2">
                  <c:v>10.8</c:v>
                </c:pt>
                <c:pt idx="3">
                  <c:v>12.7</c:v>
                </c:pt>
                <c:pt idx="4">
                  <c:v>14.9</c:v>
                </c:pt>
                <c:pt idx="5">
                  <c:v>6.6</c:v>
                </c:pt>
                <c:pt idx="6">
                  <c:v>9</c:v>
                </c:pt>
                <c:pt idx="7">
                  <c:v>7.9</c:v>
                </c:pt>
                <c:pt idx="8">
                  <c:v>7.5</c:v>
                </c:pt>
                <c:pt idx="9">
                  <c:v>8.7200000000000006</c:v>
                </c:pt>
                <c:pt idx="10">
                  <c:v>8.4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浮遊塵!$HK$83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浮遊塵!$HK$84:$HK$100</c:f>
              <c:numCache>
                <c:formatCode>0.0</c:formatCode>
                <c:ptCount val="17"/>
                <c:pt idx="0">
                  <c:v>13.2</c:v>
                </c:pt>
                <c:pt idx="1">
                  <c:v>16.3</c:v>
                </c:pt>
                <c:pt idx="2">
                  <c:v>11.9</c:v>
                </c:pt>
                <c:pt idx="3">
                  <c:v>13.9</c:v>
                </c:pt>
                <c:pt idx="4">
                  <c:v>0</c:v>
                </c:pt>
                <c:pt idx="5">
                  <c:v>17.8</c:v>
                </c:pt>
                <c:pt idx="6">
                  <c:v>8.1999999999999993</c:v>
                </c:pt>
                <c:pt idx="7">
                  <c:v>8.4</c:v>
                </c:pt>
                <c:pt idx="8">
                  <c:v>10.6</c:v>
                </c:pt>
                <c:pt idx="9">
                  <c:v>8.81</c:v>
                </c:pt>
                <c:pt idx="10">
                  <c:v>8.3000000000000007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浮遊塵!$HL$83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浮遊塵!$GZ$84:$GZ$100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浮遊塵!$HL$84:$HL$100</c:f>
              <c:numCache>
                <c:formatCode>0.0</c:formatCode>
                <c:ptCount val="17"/>
                <c:pt idx="0">
                  <c:v>40.299999999999997</c:v>
                </c:pt>
                <c:pt idx="1">
                  <c:v>25.7</c:v>
                </c:pt>
                <c:pt idx="2">
                  <c:v>32.700000000000003</c:v>
                </c:pt>
                <c:pt idx="3">
                  <c:v>26.8</c:v>
                </c:pt>
                <c:pt idx="4">
                  <c:v>27.3</c:v>
                </c:pt>
                <c:pt idx="5">
                  <c:v>35.799999999999997</c:v>
                </c:pt>
                <c:pt idx="6">
                  <c:v>20</c:v>
                </c:pt>
                <c:pt idx="7">
                  <c:v>21.2</c:v>
                </c:pt>
                <c:pt idx="8">
                  <c:v>12.5</c:v>
                </c:pt>
                <c:pt idx="9">
                  <c:v>12.57</c:v>
                </c:pt>
                <c:pt idx="10">
                  <c:v>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80896"/>
        <c:axId val="217699456"/>
      </c:lineChart>
      <c:catAx>
        <c:axId val="217680896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6994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176994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768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621738459163184"/>
          <c:y val="1.5197568389057751E-2"/>
          <c:w val="0.17027049559981466"/>
          <c:h val="0.693009118541033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69536"/>
        <c:axId val="49171456"/>
      </c:scatterChart>
      <c:valAx>
        <c:axId val="4916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71456"/>
        <c:crosses val="autoZero"/>
        <c:crossBetween val="midCat"/>
      </c:valAx>
      <c:valAx>
        <c:axId val="491714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695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2960"/>
        <c:axId val="49194880"/>
      </c:scatterChart>
      <c:valAx>
        <c:axId val="491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94880"/>
        <c:crosses val="autoZero"/>
        <c:crossBetween val="midCat"/>
      </c:valAx>
      <c:valAx>
        <c:axId val="491948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929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03840"/>
        <c:axId val="49210112"/>
      </c:scatterChart>
      <c:valAx>
        <c:axId val="492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10112"/>
        <c:crosses val="autoZero"/>
        <c:crossBetween val="midCat"/>
      </c:valAx>
      <c:valAx>
        <c:axId val="492101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038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27264"/>
        <c:axId val="49229184"/>
      </c:scatterChart>
      <c:valAx>
        <c:axId val="492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29184"/>
        <c:crosses val="autoZero"/>
        <c:crossBetween val="midCat"/>
      </c:valAx>
      <c:valAx>
        <c:axId val="492291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272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46592"/>
        <c:axId val="49248512"/>
      </c:scatterChart>
      <c:valAx>
        <c:axId val="49246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48512"/>
        <c:crosses val="autoZero"/>
        <c:crossBetween val="midCat"/>
      </c:valAx>
      <c:valAx>
        <c:axId val="492485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465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69760"/>
        <c:axId val="49271936"/>
      </c:scatterChart>
      <c:valAx>
        <c:axId val="4926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71936"/>
        <c:crosses val="autoZero"/>
        <c:crossBetween val="midCat"/>
      </c:valAx>
      <c:valAx>
        <c:axId val="492719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697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89088"/>
        <c:axId val="49299456"/>
      </c:scatterChart>
      <c:valAx>
        <c:axId val="4928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99456"/>
        <c:crosses val="autoZero"/>
        <c:crossBetween val="midCat"/>
      </c:valAx>
      <c:valAx>
        <c:axId val="492994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2890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12896"/>
        <c:axId val="49314816"/>
      </c:scatterChart>
      <c:valAx>
        <c:axId val="493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14816"/>
        <c:crosses val="autoZero"/>
        <c:crossBetween val="midCat"/>
      </c:valAx>
      <c:valAx>
        <c:axId val="493148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128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15552"/>
        <c:axId val="49817472"/>
      </c:scatterChart>
      <c:valAx>
        <c:axId val="4981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17472"/>
        <c:crosses val="autoZero"/>
        <c:crossBetween val="midCat"/>
      </c:valAx>
      <c:valAx>
        <c:axId val="498174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155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12736"/>
        <c:axId val="159117696"/>
      </c:scatterChart>
      <c:valAx>
        <c:axId val="159012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9117696"/>
        <c:crosses val="autoZero"/>
        <c:crossBetween val="midCat"/>
      </c:valAx>
      <c:valAx>
        <c:axId val="1591176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90127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0528"/>
        <c:axId val="49836800"/>
      </c:scatterChart>
      <c:valAx>
        <c:axId val="4983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36800"/>
        <c:crosses val="autoZero"/>
        <c:crossBetween val="midCat"/>
      </c:valAx>
      <c:valAx>
        <c:axId val="498368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305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58432"/>
        <c:axId val="49860608"/>
      </c:scatterChart>
      <c:valAx>
        <c:axId val="49858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60608"/>
        <c:crosses val="autoZero"/>
        <c:crossBetween val="midCat"/>
      </c:valAx>
      <c:valAx>
        <c:axId val="49860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584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69568"/>
        <c:axId val="49871488"/>
      </c:scatterChart>
      <c:valAx>
        <c:axId val="4986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71488"/>
        <c:crosses val="autoZero"/>
        <c:crossBetween val="midCat"/>
      </c:valAx>
      <c:valAx>
        <c:axId val="498714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8695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50080"/>
        <c:axId val="49980928"/>
      </c:scatterChart>
      <c:valAx>
        <c:axId val="499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980928"/>
        <c:crosses val="autoZero"/>
        <c:crossBetween val="midCat"/>
      </c:valAx>
      <c:valAx>
        <c:axId val="499809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9500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3984"/>
        <c:axId val="49996160"/>
      </c:scatterChart>
      <c:valAx>
        <c:axId val="499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996160"/>
        <c:crosses val="autoZero"/>
        <c:crossBetween val="midCat"/>
      </c:valAx>
      <c:valAx>
        <c:axId val="499961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9939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21120"/>
        <c:axId val="50023040"/>
      </c:scatterChart>
      <c:valAx>
        <c:axId val="5002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023040"/>
        <c:crosses val="autoZero"/>
        <c:crossBetween val="midCat"/>
      </c:valAx>
      <c:valAx>
        <c:axId val="500230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0211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6096"/>
        <c:axId val="50042368"/>
      </c:scatterChart>
      <c:valAx>
        <c:axId val="5003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042368"/>
        <c:crosses val="autoZero"/>
        <c:crossBetween val="midCat"/>
      </c:valAx>
      <c:valAx>
        <c:axId val="500423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0360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68096"/>
        <c:axId val="50074368"/>
      </c:scatterChart>
      <c:valAx>
        <c:axId val="50068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074368"/>
        <c:crosses val="autoZero"/>
        <c:crossBetween val="midCat"/>
      </c:valAx>
      <c:valAx>
        <c:axId val="500743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0680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03808"/>
        <c:axId val="50105728"/>
      </c:scatterChart>
      <c:valAx>
        <c:axId val="5010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105728"/>
        <c:crosses val="autoZero"/>
        <c:crossBetween val="midCat"/>
      </c:valAx>
      <c:valAx>
        <c:axId val="501057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01038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図14-1　　浮遊じんの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Ｂｅの経月変動</a:t>
            </a:r>
          </a:p>
          <a:p>
            <a:pPr>
              <a:defRPr sz="5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3.1630197896214129E-2"/>
          <c:y val="0.848943866910895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6120352703849E-2"/>
          <c:y val="6.042304985934234E-2"/>
          <c:w val="0.74452731649016424"/>
          <c:h val="0.65559009097386434"/>
        </c:manualLayout>
      </c:layout>
      <c:lineChart>
        <c:grouping val="standard"/>
        <c:varyColors val="0"/>
        <c:ser>
          <c:idx val="0"/>
          <c:order val="0"/>
          <c:tx>
            <c:strRef>
              <c:f>浮遊塵!$W$4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浮遊塵!$X$4:$AI$4</c:f>
              <c:numCache>
                <c:formatCode>0.00;"△ "0.00</c:formatCode>
                <c:ptCount val="12"/>
                <c:pt idx="0">
                  <c:v>2.8148148148148149</c:v>
                </c:pt>
                <c:pt idx="1">
                  <c:v>3.7037037037037037</c:v>
                </c:pt>
                <c:pt idx="2">
                  <c:v>4.8148148148148149</c:v>
                </c:pt>
                <c:pt idx="3">
                  <c:v>3.9629629629629632</c:v>
                </c:pt>
                <c:pt idx="4">
                  <c:v>3.7407407407407409</c:v>
                </c:pt>
                <c:pt idx="5">
                  <c:v>3.3703703703703702</c:v>
                </c:pt>
                <c:pt idx="6">
                  <c:v>2.4814814814814818</c:v>
                </c:pt>
                <c:pt idx="7">
                  <c:v>1.4814814814814814</c:v>
                </c:pt>
                <c:pt idx="8">
                  <c:v>3.3703703703703702</c:v>
                </c:pt>
                <c:pt idx="9">
                  <c:v>4.5925925925925926</c:v>
                </c:pt>
                <c:pt idx="10">
                  <c:v>3.3703703703703702</c:v>
                </c:pt>
                <c:pt idx="11">
                  <c:v>2.7407407407407405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浮遊塵!$W$5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浮遊塵!$X$5:$AI$5</c:f>
              <c:numCache>
                <c:formatCode>0.00;"△ "0.00</c:formatCode>
                <c:ptCount val="12"/>
                <c:pt idx="0">
                  <c:v>3.2592592592592591</c:v>
                </c:pt>
                <c:pt idx="1">
                  <c:v>3.1111111111111112</c:v>
                </c:pt>
                <c:pt idx="2">
                  <c:v>3.7407407407407409</c:v>
                </c:pt>
                <c:pt idx="3">
                  <c:v>4.7777777777777777</c:v>
                </c:pt>
                <c:pt idx="4">
                  <c:v>3.5925925925925926</c:v>
                </c:pt>
                <c:pt idx="5">
                  <c:v>1.7037037037037035</c:v>
                </c:pt>
                <c:pt idx="6">
                  <c:v>1.4444444444444444</c:v>
                </c:pt>
                <c:pt idx="7">
                  <c:v>1.6666666666666665</c:v>
                </c:pt>
                <c:pt idx="8">
                  <c:v>2.6296296296296293</c:v>
                </c:pt>
                <c:pt idx="9">
                  <c:v>4</c:v>
                </c:pt>
                <c:pt idx="10">
                  <c:v>2.7777777777777777</c:v>
                </c:pt>
                <c:pt idx="11">
                  <c:v>2.8888888888888888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浮遊塵!$W$6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浮遊塵!$X$6:$AI$6</c:f>
              <c:numCache>
                <c:formatCode>0.00;"△ "0.00</c:formatCode>
                <c:ptCount val="12"/>
                <c:pt idx="0">
                  <c:v>2.3333333333333335</c:v>
                </c:pt>
                <c:pt idx="1">
                  <c:v>2.1851851851851851</c:v>
                </c:pt>
                <c:pt idx="2">
                  <c:v>2.2962962962962963</c:v>
                </c:pt>
                <c:pt idx="3">
                  <c:v>2.074074074074074</c:v>
                </c:pt>
                <c:pt idx="4">
                  <c:v>1.8518518518518519</c:v>
                </c:pt>
                <c:pt idx="5">
                  <c:v>1.6296296296296295</c:v>
                </c:pt>
                <c:pt idx="6">
                  <c:v>0.81481481481481477</c:v>
                </c:pt>
                <c:pt idx="7">
                  <c:v>1.7407407407407409</c:v>
                </c:pt>
                <c:pt idx="8">
                  <c:v>2.518518518518519</c:v>
                </c:pt>
                <c:pt idx="9">
                  <c:v>2.925925925925926</c:v>
                </c:pt>
                <c:pt idx="10">
                  <c:v>2.3333333333333335</c:v>
                </c:pt>
                <c:pt idx="11">
                  <c:v>2.4444444444444442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浮遊塵!$W$7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浮遊塵!$X$7:$AI$7</c:f>
              <c:numCache>
                <c:formatCode>0.00;"△ "0.00</c:formatCode>
                <c:ptCount val="12"/>
                <c:pt idx="0">
                  <c:v>3.1111111111111112</c:v>
                </c:pt>
                <c:pt idx="1">
                  <c:v>2.8148148148148149</c:v>
                </c:pt>
                <c:pt idx="2">
                  <c:v>2.592592592592593</c:v>
                </c:pt>
                <c:pt idx="3">
                  <c:v>2.7407407407407405</c:v>
                </c:pt>
                <c:pt idx="4">
                  <c:v>3.4444444444444446</c:v>
                </c:pt>
                <c:pt idx="5">
                  <c:v>2.3333333333333335</c:v>
                </c:pt>
                <c:pt idx="6">
                  <c:v>1.7407407407407409</c:v>
                </c:pt>
                <c:pt idx="7">
                  <c:v>2.2592592592592591</c:v>
                </c:pt>
                <c:pt idx="8">
                  <c:v>3.4814814814814818</c:v>
                </c:pt>
                <c:pt idx="9">
                  <c:v>4.1851851851851851</c:v>
                </c:pt>
                <c:pt idx="10">
                  <c:v>2.7777777777777777</c:v>
                </c:pt>
                <c:pt idx="11">
                  <c:v>2.2222222222222223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浮遊塵!$W$8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浮遊塵!$X$8:$AI$8</c:f>
              <c:numCache>
                <c:formatCode>0.00;"△ "0.00</c:formatCode>
                <c:ptCount val="12"/>
                <c:pt idx="0">
                  <c:v>2.3333333333333335</c:v>
                </c:pt>
                <c:pt idx="1">
                  <c:v>3.2222222222222219</c:v>
                </c:pt>
                <c:pt idx="2">
                  <c:v>3.2962962962962963</c:v>
                </c:pt>
                <c:pt idx="3">
                  <c:v>3.5555555555555558</c:v>
                </c:pt>
                <c:pt idx="4">
                  <c:v>2.6666666666666665</c:v>
                </c:pt>
                <c:pt idx="5">
                  <c:v>3</c:v>
                </c:pt>
                <c:pt idx="6">
                  <c:v>0.77777777777777779</c:v>
                </c:pt>
                <c:pt idx="7">
                  <c:v>1.7407407407407409</c:v>
                </c:pt>
                <c:pt idx="8">
                  <c:v>3.1111111111111112</c:v>
                </c:pt>
                <c:pt idx="9">
                  <c:v>3.666666666666667</c:v>
                </c:pt>
                <c:pt idx="10">
                  <c:v>3.5185185185185186</c:v>
                </c:pt>
                <c:pt idx="11">
                  <c:v>3.4444444444444446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浮遊塵!$W$9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浮遊塵!$X$9:$AI$9</c:f>
              <c:numCache>
                <c:formatCode>0.00;"△ "0.00</c:formatCode>
                <c:ptCount val="12"/>
                <c:pt idx="0">
                  <c:v>3</c:v>
                </c:pt>
                <c:pt idx="1">
                  <c:v>3.5555555555555558</c:v>
                </c:pt>
                <c:pt idx="2">
                  <c:v>3.2962962962962963</c:v>
                </c:pt>
                <c:pt idx="3">
                  <c:v>5.2592592592592586</c:v>
                </c:pt>
                <c:pt idx="4">
                  <c:v>4.3703703703703702</c:v>
                </c:pt>
                <c:pt idx="5">
                  <c:v>3.2222222222222219</c:v>
                </c:pt>
                <c:pt idx="6">
                  <c:v>1.8888888888888888</c:v>
                </c:pt>
                <c:pt idx="7">
                  <c:v>1.4814814814814814</c:v>
                </c:pt>
                <c:pt idx="8">
                  <c:v>2.7407407407407405</c:v>
                </c:pt>
                <c:pt idx="9">
                  <c:v>4.2222222222222223</c:v>
                </c:pt>
                <c:pt idx="11">
                  <c:v>2.5555555555555558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浮遊塵!$W$10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浮遊塵!$X$10:$AI$10</c:f>
              <c:numCache>
                <c:formatCode>0.00;"△ "0.00</c:formatCode>
                <c:ptCount val="12"/>
                <c:pt idx="0">
                  <c:v>2.925925925925926</c:v>
                </c:pt>
                <c:pt idx="1">
                  <c:v>3.0370370370370372</c:v>
                </c:pt>
                <c:pt idx="2">
                  <c:v>3.5185185185185186</c:v>
                </c:pt>
                <c:pt idx="3">
                  <c:v>2.97</c:v>
                </c:pt>
                <c:pt idx="4">
                  <c:v>2.95</c:v>
                </c:pt>
                <c:pt idx="5">
                  <c:v>2.15</c:v>
                </c:pt>
                <c:pt idx="6">
                  <c:v>0.72</c:v>
                </c:pt>
                <c:pt idx="8">
                  <c:v>2.54</c:v>
                </c:pt>
                <c:pt idx="9">
                  <c:v>4.2</c:v>
                </c:pt>
                <c:pt idx="10">
                  <c:v>3.22</c:v>
                </c:pt>
                <c:pt idx="11">
                  <c:v>3.1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浮遊塵!$W$11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浮遊塵!$X$11:$AI$11</c:f>
              <c:numCache>
                <c:formatCode>0.00;"△ "0.00</c:formatCode>
                <c:ptCount val="12"/>
                <c:pt idx="0">
                  <c:v>3.04</c:v>
                </c:pt>
                <c:pt idx="1">
                  <c:v>3.5</c:v>
                </c:pt>
                <c:pt idx="2">
                  <c:v>3.6</c:v>
                </c:pt>
                <c:pt idx="3">
                  <c:v>4.4000000000000004</c:v>
                </c:pt>
                <c:pt idx="4">
                  <c:v>3.9</c:v>
                </c:pt>
                <c:pt idx="5">
                  <c:v>2.82</c:v>
                </c:pt>
                <c:pt idx="6">
                  <c:v>1.84</c:v>
                </c:pt>
                <c:pt idx="7">
                  <c:v>2.46</c:v>
                </c:pt>
                <c:pt idx="8">
                  <c:v>2.93</c:v>
                </c:pt>
                <c:pt idx="9">
                  <c:v>4.3</c:v>
                </c:pt>
                <c:pt idx="10">
                  <c:v>4.0999999999999996</c:v>
                </c:pt>
                <c:pt idx="11">
                  <c:v>4.0999999999999996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浮遊塵!$W$12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浮遊塵!$X$12:$AI$12</c:f>
              <c:numCache>
                <c:formatCode>0.00;"△ "0.00</c:formatCode>
                <c:ptCount val="12"/>
                <c:pt idx="0">
                  <c:v>3.06</c:v>
                </c:pt>
                <c:pt idx="1">
                  <c:v>2.7</c:v>
                </c:pt>
                <c:pt idx="2">
                  <c:v>4.7</c:v>
                </c:pt>
                <c:pt idx="3">
                  <c:v>3.5</c:v>
                </c:pt>
                <c:pt idx="4">
                  <c:v>2.9</c:v>
                </c:pt>
                <c:pt idx="5">
                  <c:v>1.1399999999999999</c:v>
                </c:pt>
                <c:pt idx="6">
                  <c:v>0.53</c:v>
                </c:pt>
                <c:pt idx="7">
                  <c:v>2.19</c:v>
                </c:pt>
                <c:pt idx="8">
                  <c:v>3</c:v>
                </c:pt>
                <c:pt idx="9">
                  <c:v>4.4000000000000004</c:v>
                </c:pt>
                <c:pt idx="10">
                  <c:v>4.0999999999999996</c:v>
                </c:pt>
                <c:pt idx="11">
                  <c:v>3.7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浮遊塵!$W$13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浮遊塵!$X$13:$AI$13</c:f>
              <c:numCache>
                <c:formatCode>0.00;"△ "0.00</c:formatCode>
                <c:ptCount val="12"/>
                <c:pt idx="0">
                  <c:v>3.4</c:v>
                </c:pt>
                <c:pt idx="1">
                  <c:v>3.4</c:v>
                </c:pt>
                <c:pt idx="2">
                  <c:v>5.2</c:v>
                </c:pt>
                <c:pt idx="3">
                  <c:v>3</c:v>
                </c:pt>
                <c:pt idx="4">
                  <c:v>3.9</c:v>
                </c:pt>
                <c:pt idx="5">
                  <c:v>1.89</c:v>
                </c:pt>
                <c:pt idx="6">
                  <c:v>0.83</c:v>
                </c:pt>
                <c:pt idx="7">
                  <c:v>0.66</c:v>
                </c:pt>
                <c:pt idx="8">
                  <c:v>2.1</c:v>
                </c:pt>
                <c:pt idx="9">
                  <c:v>3.51</c:v>
                </c:pt>
                <c:pt idx="10">
                  <c:v>2.71</c:v>
                </c:pt>
                <c:pt idx="11">
                  <c:v>3.26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浮遊塵!$W$14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浮遊塵!$X$14:$AI$14</c:f>
              <c:numCache>
                <c:formatCode>0.00;"△ "0.00</c:formatCode>
                <c:ptCount val="12"/>
                <c:pt idx="0">
                  <c:v>2.7480000000000002</c:v>
                </c:pt>
                <c:pt idx="1">
                  <c:v>2.9689999999999999</c:v>
                </c:pt>
                <c:pt idx="2">
                  <c:v>2.7909999999999999</c:v>
                </c:pt>
                <c:pt idx="3">
                  <c:v>3.3260000000000001</c:v>
                </c:pt>
                <c:pt idx="4">
                  <c:v>2.7720000000000002</c:v>
                </c:pt>
                <c:pt idx="5">
                  <c:v>1.6679999999999999</c:v>
                </c:pt>
                <c:pt idx="6">
                  <c:v>1.8440000000000001</c:v>
                </c:pt>
                <c:pt idx="7">
                  <c:v>1.1560000000000001</c:v>
                </c:pt>
                <c:pt idx="8">
                  <c:v>2.8539999999999996</c:v>
                </c:pt>
                <c:pt idx="9">
                  <c:v>3.3390000000000004</c:v>
                </c:pt>
                <c:pt idx="10">
                  <c:v>4.274</c:v>
                </c:pt>
                <c:pt idx="11">
                  <c:v>2.6459999999999999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浮遊塵!$W$15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浮遊塵!$X$15:$AI$15</c:f>
              <c:numCache>
                <c:formatCode>0.00;"△ "0.00</c:formatCode>
                <c:ptCount val="12"/>
                <c:pt idx="0">
                  <c:v>3.14</c:v>
                </c:pt>
                <c:pt idx="1">
                  <c:v>3.7</c:v>
                </c:pt>
                <c:pt idx="2">
                  <c:v>5</c:v>
                </c:pt>
                <c:pt idx="3">
                  <c:v>4.2</c:v>
                </c:pt>
                <c:pt idx="4">
                  <c:v>2.9</c:v>
                </c:pt>
                <c:pt idx="5">
                  <c:v>1.9</c:v>
                </c:pt>
                <c:pt idx="6">
                  <c:v>2.2000000000000002</c:v>
                </c:pt>
                <c:pt idx="7">
                  <c:v>1.77</c:v>
                </c:pt>
                <c:pt idx="8">
                  <c:v>3.9</c:v>
                </c:pt>
                <c:pt idx="9">
                  <c:v>6.5</c:v>
                </c:pt>
                <c:pt idx="10">
                  <c:v>4.0999999999999996</c:v>
                </c:pt>
                <c:pt idx="11">
                  <c:v>3.4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浮遊塵!$W$16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浮遊塵!$X$16:$AI$16</c:f>
              <c:numCache>
                <c:formatCode>0.00;"△ "0.00</c:formatCode>
                <c:ptCount val="12"/>
                <c:pt idx="0">
                  <c:v>3.5</c:v>
                </c:pt>
                <c:pt idx="1">
                  <c:v>4.0999999999999996</c:v>
                </c:pt>
                <c:pt idx="2">
                  <c:v>4.9000000000000004</c:v>
                </c:pt>
                <c:pt idx="3">
                  <c:v>5.3</c:v>
                </c:pt>
                <c:pt idx="4">
                  <c:v>4.7</c:v>
                </c:pt>
                <c:pt idx="5">
                  <c:v>1.7</c:v>
                </c:pt>
                <c:pt idx="6">
                  <c:v>2.1</c:v>
                </c:pt>
                <c:pt idx="7">
                  <c:v>2.7</c:v>
                </c:pt>
                <c:pt idx="8">
                  <c:v>4</c:v>
                </c:pt>
                <c:pt idx="9">
                  <c:v>5</c:v>
                </c:pt>
                <c:pt idx="10">
                  <c:v>7.2</c:v>
                </c:pt>
                <c:pt idx="11">
                  <c:v>4.3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浮遊塵!$W$17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浮遊塵!$X$17:$AI$17</c:f>
              <c:numCache>
                <c:formatCode>0.00;"△ "0.00</c:formatCode>
                <c:ptCount val="12"/>
                <c:pt idx="0">
                  <c:v>4.0999999999999996</c:v>
                </c:pt>
                <c:pt idx="1">
                  <c:v>4.8</c:v>
                </c:pt>
                <c:pt idx="2">
                  <c:v>4.7</c:v>
                </c:pt>
                <c:pt idx="3">
                  <c:v>6.2</c:v>
                </c:pt>
                <c:pt idx="4">
                  <c:v>4.9000000000000004</c:v>
                </c:pt>
                <c:pt idx="5">
                  <c:v>3.5</c:v>
                </c:pt>
                <c:pt idx="6">
                  <c:v>2</c:v>
                </c:pt>
                <c:pt idx="7">
                  <c:v>2.8</c:v>
                </c:pt>
                <c:pt idx="8">
                  <c:v>5.2</c:v>
                </c:pt>
                <c:pt idx="9">
                  <c:v>5.7</c:v>
                </c:pt>
                <c:pt idx="10">
                  <c:v>5.2</c:v>
                </c:pt>
                <c:pt idx="11">
                  <c:v>4.5999999999999996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浮遊塵!$W$18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浮遊塵!$X$18:$AI$18</c:f>
              <c:numCache>
                <c:formatCode>0.00;"△ "0.00</c:formatCode>
                <c:ptCount val="12"/>
                <c:pt idx="0">
                  <c:v>4.8</c:v>
                </c:pt>
                <c:pt idx="1">
                  <c:v>5.8</c:v>
                </c:pt>
                <c:pt idx="2">
                  <c:v>6.7</c:v>
                </c:pt>
                <c:pt idx="3">
                  <c:v>6.1</c:v>
                </c:pt>
                <c:pt idx="4">
                  <c:v>4.4000000000000004</c:v>
                </c:pt>
                <c:pt idx="5">
                  <c:v>1.8</c:v>
                </c:pt>
                <c:pt idx="6">
                  <c:v>1.5</c:v>
                </c:pt>
                <c:pt idx="7">
                  <c:v>3.4</c:v>
                </c:pt>
                <c:pt idx="8">
                  <c:v>5.0999999999999996</c:v>
                </c:pt>
                <c:pt idx="9">
                  <c:v>5.9</c:v>
                </c:pt>
                <c:pt idx="10">
                  <c:v>3.6</c:v>
                </c:pt>
                <c:pt idx="11">
                  <c:v>3.2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浮遊塵!$W$19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浮遊塵!$X$19:$AI$19</c:f>
              <c:numCache>
                <c:formatCode>0.00;"△ "0.00</c:formatCode>
                <c:ptCount val="12"/>
                <c:pt idx="0">
                  <c:v>3.9</c:v>
                </c:pt>
                <c:pt idx="1">
                  <c:v>4.3</c:v>
                </c:pt>
                <c:pt idx="2">
                  <c:v>5.0999999999999996</c:v>
                </c:pt>
                <c:pt idx="3">
                  <c:v>4.4000000000000004</c:v>
                </c:pt>
                <c:pt idx="4">
                  <c:v>3.64</c:v>
                </c:pt>
                <c:pt idx="5">
                  <c:v>2</c:v>
                </c:pt>
                <c:pt idx="6">
                  <c:v>1.62</c:v>
                </c:pt>
                <c:pt idx="7">
                  <c:v>1.59</c:v>
                </c:pt>
                <c:pt idx="8">
                  <c:v>2.5099999999999998</c:v>
                </c:pt>
                <c:pt idx="9">
                  <c:v>2.2599999999999998</c:v>
                </c:pt>
                <c:pt idx="10">
                  <c:v>3.1</c:v>
                </c:pt>
                <c:pt idx="11">
                  <c:v>2.0499999999999998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浮遊塵!$W$20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浮遊塵!$X$20:$AI$20</c:f>
              <c:numCache>
                <c:formatCode>0.00;"△ "0.00</c:formatCode>
                <c:ptCount val="12"/>
                <c:pt idx="0">
                  <c:v>2.4</c:v>
                </c:pt>
                <c:pt idx="1">
                  <c:v>4.8</c:v>
                </c:pt>
                <c:pt idx="2">
                  <c:v>4.5999999999999996</c:v>
                </c:pt>
                <c:pt idx="3">
                  <c:v>4.2</c:v>
                </c:pt>
                <c:pt idx="4">
                  <c:v>3.44</c:v>
                </c:pt>
                <c:pt idx="5">
                  <c:v>1.59</c:v>
                </c:pt>
                <c:pt idx="6">
                  <c:v>1.64</c:v>
                </c:pt>
                <c:pt idx="7">
                  <c:v>1.88</c:v>
                </c:pt>
                <c:pt idx="8">
                  <c:v>3.73</c:v>
                </c:pt>
                <c:pt idx="9">
                  <c:v>4.3</c:v>
                </c:pt>
                <c:pt idx="10">
                  <c:v>4.5</c:v>
                </c:pt>
                <c:pt idx="11">
                  <c:v>4.4000000000000004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浮遊塵!$W$21</c:f>
              <c:strCache>
                <c:ptCount val="1"/>
                <c:pt idx="0">
                  <c:v>1999 </c:v>
                </c:pt>
              </c:strCache>
            </c:strRef>
          </c:tx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浮遊塵!$X$21:$AI$21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84960"/>
        <c:axId val="50186496"/>
      </c:lineChart>
      <c:catAx>
        <c:axId val="50184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186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186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18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752039349837058"/>
          <c:y val="1.5105740181268883E-2"/>
          <c:w val="0.1727498330060927"/>
          <c:h val="0.76133057385953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360896"/>
        <c:axId val="173724800"/>
      </c:scatterChart>
      <c:valAx>
        <c:axId val="1593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3724800"/>
        <c:crosses val="autoZero"/>
        <c:crossBetween val="midCat"/>
      </c:valAx>
      <c:valAx>
        <c:axId val="1737248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93608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図14-2　浮遊じん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Ｂｅの月変動</a:t>
            </a:r>
          </a:p>
          <a:p>
            <a:pPr>
              <a:defRPr sz="5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0.10576966730510037"/>
          <c:y val="0.844513475449715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718179456441102E-2"/>
          <c:y val="4.2682990369828935E-2"/>
          <c:w val="0.91346439761242237"/>
          <c:h val="0.67683027586443034"/>
        </c:manualLayout>
      </c:layout>
      <c:lineChart>
        <c:grouping val="standard"/>
        <c:varyColors val="0"/>
        <c:ser>
          <c:idx val="0"/>
          <c:order val="0"/>
          <c:tx>
            <c:strRef>
              <c:f>浮遊塵!$W$24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浮遊塵!$X$24:$AI$24</c:f>
              <c:numCache>
                <c:formatCode>0.00;"△ "0.00</c:formatCode>
                <c:ptCount val="12"/>
                <c:pt idx="0">
                  <c:v>3.1685751633986925</c:v>
                </c:pt>
                <c:pt idx="1">
                  <c:v>3.6293311546840954</c:v>
                </c:pt>
                <c:pt idx="2">
                  <c:v>4.1674444444444445</c:v>
                </c:pt>
                <c:pt idx="3">
                  <c:v>4.1156688453159047</c:v>
                </c:pt>
                <c:pt idx="4">
                  <c:v>3.5334509803921565</c:v>
                </c:pt>
                <c:pt idx="5">
                  <c:v>2.2010152505446618</c:v>
                </c:pt>
                <c:pt idx="6">
                  <c:v>1.527773420479303</c:v>
                </c:pt>
                <c:pt idx="7">
                  <c:v>1.936023148148148</c:v>
                </c:pt>
                <c:pt idx="8">
                  <c:v>3.2774030501089326</c:v>
                </c:pt>
                <c:pt idx="9">
                  <c:v>4.2942113289760346</c:v>
                </c:pt>
                <c:pt idx="10">
                  <c:v>3.805111111111112</c:v>
                </c:pt>
                <c:pt idx="11">
                  <c:v>3.2383703703703706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浮遊塵!$W$26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浮遊塵!$X$26:$AI$26</c:f>
              <c:numCache>
                <c:formatCode>0.00;"△ "0.00</c:formatCode>
                <c:ptCount val="12"/>
                <c:pt idx="0">
                  <c:v>3.8129467320375543</c:v>
                </c:pt>
                <c:pt idx="1">
                  <c:v>4.5322132694972179</c:v>
                </c:pt>
                <c:pt idx="2">
                  <c:v>5.3150453053449791</c:v>
                </c:pt>
                <c:pt idx="3">
                  <c:v>5.2765474867962672</c:v>
                </c:pt>
                <c:pt idx="4">
                  <c:v>4.3367511577464679</c:v>
                </c:pt>
                <c:pt idx="5">
                  <c:v>2.91409929642675</c:v>
                </c:pt>
                <c:pt idx="6">
                  <c:v>2.1151239066468266</c:v>
                </c:pt>
                <c:pt idx="7">
                  <c:v>2.612584429362367</c:v>
                </c:pt>
                <c:pt idx="8">
                  <c:v>4.1573953303120819</c:v>
                </c:pt>
                <c:pt idx="9">
                  <c:v>5.3567167487770035</c:v>
                </c:pt>
                <c:pt idx="10">
                  <c:v>4.9901162903426899</c:v>
                </c:pt>
                <c:pt idx="11">
                  <c:v>4.0144853605954829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浮遊塵!$W$27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浮遊塵!$X$3:$AI$3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浮遊塵!$X$27:$AI$27</c:f>
              <c:numCache>
                <c:formatCode>0.00;"△ "0.00</c:formatCode>
                <c:ptCount val="12"/>
                <c:pt idx="0">
                  <c:v>2.5242035947598307</c:v>
                </c:pt>
                <c:pt idx="1">
                  <c:v>2.7264490398709724</c:v>
                </c:pt>
                <c:pt idx="2">
                  <c:v>3.0198435835439099</c:v>
                </c:pt>
                <c:pt idx="3">
                  <c:v>2.9547902038355423</c:v>
                </c:pt>
                <c:pt idx="4">
                  <c:v>2.7301508030378456</c:v>
                </c:pt>
                <c:pt idx="5">
                  <c:v>1.4879312046625737</c:v>
                </c:pt>
                <c:pt idx="6">
                  <c:v>0.94042293431177926</c:v>
                </c:pt>
                <c:pt idx="7">
                  <c:v>1.259461866933929</c:v>
                </c:pt>
                <c:pt idx="8">
                  <c:v>2.3974107699057829</c:v>
                </c:pt>
                <c:pt idx="9">
                  <c:v>3.2317059091750657</c:v>
                </c:pt>
                <c:pt idx="10">
                  <c:v>2.6201059318795341</c:v>
                </c:pt>
                <c:pt idx="11">
                  <c:v>2.4622553801452582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50213632"/>
        <c:axId val="50215168"/>
      </c:lineChart>
      <c:catAx>
        <c:axId val="50213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215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2151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213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859083492941758"/>
          <c:y val="2.4390243902439025E-2"/>
          <c:w val="0.61538660707952042"/>
          <c:h val="5.182926829268292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図15-1　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Ｂｅの経月変動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(原セ屋上S57～)</a:t>
            </a:r>
          </a:p>
        </c:rich>
      </c:tx>
      <c:layout>
        <c:manualLayout>
          <c:xMode val="edge"/>
          <c:yMode val="edge"/>
          <c:x val="5.9952327387647969E-2"/>
          <c:y val="0.852855375060099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933050277864296E-2"/>
          <c:y val="4.2042165335741996E-2"/>
          <c:w val="0.71702805808804071"/>
          <c:h val="0.72672885794639741"/>
        </c:manualLayout>
      </c:layout>
      <c:lineChart>
        <c:grouping val="standard"/>
        <c:varyColors val="0"/>
        <c:ser>
          <c:idx val="0"/>
          <c:order val="0"/>
          <c:tx>
            <c:strRef>
              <c:f>浮遊塵!$AQ$4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浮遊塵!$AR$4:$BC$4</c:f>
              <c:numCache>
                <c:formatCode>0.0;"△ "0.0</c:formatCode>
                <c:ptCount val="12"/>
                <c:pt idx="0">
                  <c:v>60</c:v>
                </c:pt>
                <c:pt idx="1">
                  <c:v>57.777777777777779</c:v>
                </c:pt>
                <c:pt idx="2">
                  <c:v>104.07407407407408</c:v>
                </c:pt>
                <c:pt idx="3">
                  <c:v>247.40740740740742</c:v>
                </c:pt>
                <c:pt idx="4">
                  <c:v>167.03703703703704</c:v>
                </c:pt>
                <c:pt idx="5">
                  <c:v>165.18518518518519</c:v>
                </c:pt>
                <c:pt idx="6">
                  <c:v>152.59259259259258</c:v>
                </c:pt>
                <c:pt idx="7">
                  <c:v>123.33333333333333</c:v>
                </c:pt>
                <c:pt idx="8">
                  <c:v>184.07407407407408</c:v>
                </c:pt>
                <c:pt idx="9">
                  <c:v>154.44444444444446</c:v>
                </c:pt>
                <c:pt idx="10">
                  <c:v>123.33333333333333</c:v>
                </c:pt>
                <c:pt idx="11">
                  <c:v>41.111111111111114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浮遊塵!$AQ$5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浮遊塵!$AR$5:$BC$5</c:f>
              <c:numCache>
                <c:formatCode>0.0;"△ "0.0</c:formatCode>
                <c:ptCount val="12"/>
                <c:pt idx="0">
                  <c:v>42.962962962962962</c:v>
                </c:pt>
                <c:pt idx="1">
                  <c:v>96.666666666666671</c:v>
                </c:pt>
                <c:pt idx="2">
                  <c:v>149.25925925925927</c:v>
                </c:pt>
                <c:pt idx="3">
                  <c:v>167.40740740740742</c:v>
                </c:pt>
                <c:pt idx="4">
                  <c:v>154.07407407407408</c:v>
                </c:pt>
                <c:pt idx="5">
                  <c:v>204.07407407407408</c:v>
                </c:pt>
                <c:pt idx="6">
                  <c:v>168.14814814814815</c:v>
                </c:pt>
                <c:pt idx="7">
                  <c:v>90.740740740740748</c:v>
                </c:pt>
                <c:pt idx="8">
                  <c:v>134.44444444444446</c:v>
                </c:pt>
                <c:pt idx="9">
                  <c:v>155.55555555555554</c:v>
                </c:pt>
                <c:pt idx="10">
                  <c:v>115.18518518518519</c:v>
                </c:pt>
                <c:pt idx="11">
                  <c:v>28.518518518518519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浮遊塵!$AQ$6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浮遊塵!$AR$6:$BC$6</c:f>
              <c:numCache>
                <c:formatCode>0.0;"△ "0.0</c:formatCode>
                <c:ptCount val="12"/>
                <c:pt idx="0">
                  <c:v>73.333333333333329</c:v>
                </c:pt>
                <c:pt idx="1">
                  <c:v>98.518518518518519</c:v>
                </c:pt>
                <c:pt idx="2">
                  <c:v>70.740740740740748</c:v>
                </c:pt>
                <c:pt idx="3">
                  <c:v>212.22222222222223</c:v>
                </c:pt>
                <c:pt idx="4">
                  <c:v>191.85185185185185</c:v>
                </c:pt>
                <c:pt idx="5">
                  <c:v>149.25925925925927</c:v>
                </c:pt>
                <c:pt idx="6">
                  <c:v>58.518518518518519</c:v>
                </c:pt>
                <c:pt idx="7">
                  <c:v>33.333333333333336</c:v>
                </c:pt>
                <c:pt idx="8">
                  <c:v>74.81481481481481</c:v>
                </c:pt>
                <c:pt idx="9">
                  <c:v>157.03703703703704</c:v>
                </c:pt>
                <c:pt idx="10">
                  <c:v>70</c:v>
                </c:pt>
                <c:pt idx="11">
                  <c:v>62.962962962962962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浮遊塵!$AQ$7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浮遊塵!$AR$7:$BC$7</c:f>
              <c:numCache>
                <c:formatCode>0.0;"△ "0.0</c:formatCode>
                <c:ptCount val="12"/>
                <c:pt idx="0">
                  <c:v>33.333333333333336</c:v>
                </c:pt>
                <c:pt idx="1">
                  <c:v>151.85185185185185</c:v>
                </c:pt>
                <c:pt idx="2">
                  <c:v>125.18518518518519</c:v>
                </c:pt>
                <c:pt idx="3">
                  <c:v>301.48148148148147</c:v>
                </c:pt>
                <c:pt idx="4">
                  <c:v>229.25925925925927</c:v>
                </c:pt>
                <c:pt idx="5">
                  <c:v>246.66666666666666</c:v>
                </c:pt>
                <c:pt idx="6">
                  <c:v>118.14814814814815</c:v>
                </c:pt>
                <c:pt idx="7">
                  <c:v>7.4814814814814818</c:v>
                </c:pt>
                <c:pt idx="8">
                  <c:v>374.07407407407408</c:v>
                </c:pt>
                <c:pt idx="9">
                  <c:v>162.96296296296296</c:v>
                </c:pt>
                <c:pt idx="10">
                  <c:v>214.81481481481481</c:v>
                </c:pt>
                <c:pt idx="11">
                  <c:v>52.592592592592595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浮遊塵!$AQ$8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浮遊塵!$AR$8:$BC$8</c:f>
              <c:numCache>
                <c:formatCode>0.0;"△ "0.0</c:formatCode>
                <c:ptCount val="12"/>
                <c:pt idx="0">
                  <c:v>14.074074074074074</c:v>
                </c:pt>
                <c:pt idx="1">
                  <c:v>106.29629629629629</c:v>
                </c:pt>
                <c:pt idx="2">
                  <c:v>303.33333333333331</c:v>
                </c:pt>
                <c:pt idx="4">
                  <c:v>162.59259259259258</c:v>
                </c:pt>
                <c:pt idx="5">
                  <c:v>255.18518518518519</c:v>
                </c:pt>
                <c:pt idx="6">
                  <c:v>159.25925925925927</c:v>
                </c:pt>
                <c:pt idx="7">
                  <c:v>134.81481481481481</c:v>
                </c:pt>
                <c:pt idx="8">
                  <c:v>147.03703703703704</c:v>
                </c:pt>
                <c:pt idx="9">
                  <c:v>335.18518518518516</c:v>
                </c:pt>
                <c:pt idx="10">
                  <c:v>44.074074074074076</c:v>
                </c:pt>
                <c:pt idx="11">
                  <c:v>140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浮遊塵!$AQ$9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浮遊塵!$AR$9:$BC$9</c:f>
              <c:numCache>
                <c:formatCode>0.0;"△ "0.0</c:formatCode>
                <c:ptCount val="12"/>
                <c:pt idx="0">
                  <c:v>64.444444444444443</c:v>
                </c:pt>
                <c:pt idx="1">
                  <c:v>78.888888888888886</c:v>
                </c:pt>
                <c:pt idx="2">
                  <c:v>177.77777777777777</c:v>
                </c:pt>
                <c:pt idx="3">
                  <c:v>125.55555555555556</c:v>
                </c:pt>
                <c:pt idx="4">
                  <c:v>110.37037037037037</c:v>
                </c:pt>
                <c:pt idx="5">
                  <c:v>199.62962962962962</c:v>
                </c:pt>
                <c:pt idx="6">
                  <c:v>140.37037037037038</c:v>
                </c:pt>
                <c:pt idx="7">
                  <c:v>183.7037037037037</c:v>
                </c:pt>
                <c:pt idx="8">
                  <c:v>199.62962962962962</c:v>
                </c:pt>
                <c:pt idx="9">
                  <c:v>61.851851851851855</c:v>
                </c:pt>
                <c:pt idx="10">
                  <c:v>90.370370370370367</c:v>
                </c:pt>
                <c:pt idx="11">
                  <c:v>25.925925925925927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浮遊塵!$AQ$10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浮遊塵!$AR$10:$BC$10</c:f>
              <c:numCache>
                <c:formatCode>0.0;"△ "0.0</c:formatCode>
                <c:ptCount val="12"/>
                <c:pt idx="0">
                  <c:v>48.518518518518519</c:v>
                </c:pt>
                <c:pt idx="1">
                  <c:v>75.18518518518519</c:v>
                </c:pt>
                <c:pt idx="2">
                  <c:v>157.77777777777777</c:v>
                </c:pt>
                <c:pt idx="3">
                  <c:v>227</c:v>
                </c:pt>
                <c:pt idx="4">
                  <c:v>208</c:v>
                </c:pt>
                <c:pt idx="5">
                  <c:v>483</c:v>
                </c:pt>
                <c:pt idx="6">
                  <c:v>218</c:v>
                </c:pt>
                <c:pt idx="7">
                  <c:v>98</c:v>
                </c:pt>
                <c:pt idx="8">
                  <c:v>255</c:v>
                </c:pt>
                <c:pt idx="9">
                  <c:v>87.3</c:v>
                </c:pt>
                <c:pt idx="10">
                  <c:v>93.8</c:v>
                </c:pt>
                <c:pt idx="11">
                  <c:v>43.2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浮遊塵!$AQ$11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浮遊塵!$AR$11:$BC$11</c:f>
              <c:numCache>
                <c:formatCode>0.0;"△ "0.0</c:formatCode>
                <c:ptCount val="12"/>
                <c:pt idx="0">
                  <c:v>238</c:v>
                </c:pt>
                <c:pt idx="1">
                  <c:v>133</c:v>
                </c:pt>
                <c:pt idx="2">
                  <c:v>91.7</c:v>
                </c:pt>
                <c:pt idx="3">
                  <c:v>275</c:v>
                </c:pt>
                <c:pt idx="4">
                  <c:v>122</c:v>
                </c:pt>
                <c:pt idx="5">
                  <c:v>214</c:v>
                </c:pt>
                <c:pt idx="6">
                  <c:v>83.9</c:v>
                </c:pt>
                <c:pt idx="7">
                  <c:v>105</c:v>
                </c:pt>
                <c:pt idx="8">
                  <c:v>121</c:v>
                </c:pt>
                <c:pt idx="9">
                  <c:v>158</c:v>
                </c:pt>
                <c:pt idx="10">
                  <c:v>55.5</c:v>
                </c:pt>
                <c:pt idx="11">
                  <c:v>45.9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浮遊塵!$AQ$12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浮遊塵!$AR$12:$BC$12</c:f>
              <c:numCache>
                <c:formatCode>0.0;"△ "0.0</c:formatCode>
                <c:ptCount val="12"/>
                <c:pt idx="0">
                  <c:v>23.8</c:v>
                </c:pt>
                <c:pt idx="1">
                  <c:v>106</c:v>
                </c:pt>
                <c:pt idx="2">
                  <c:v>86.8</c:v>
                </c:pt>
                <c:pt idx="3">
                  <c:v>216</c:v>
                </c:pt>
                <c:pt idx="4">
                  <c:v>91.6</c:v>
                </c:pt>
                <c:pt idx="5">
                  <c:v>140</c:v>
                </c:pt>
                <c:pt idx="6">
                  <c:v>79.3</c:v>
                </c:pt>
                <c:pt idx="7">
                  <c:v>89.8</c:v>
                </c:pt>
                <c:pt idx="8">
                  <c:v>133</c:v>
                </c:pt>
                <c:pt idx="9">
                  <c:v>164</c:v>
                </c:pt>
                <c:pt idx="10">
                  <c:v>169</c:v>
                </c:pt>
                <c:pt idx="11">
                  <c:v>44.6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浮遊塵!$AQ$13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浮遊塵!$AR$13:$BC$13</c:f>
              <c:numCache>
                <c:formatCode>0.0;"△ "0.0</c:formatCode>
                <c:ptCount val="12"/>
                <c:pt idx="0">
                  <c:v>27.3</c:v>
                </c:pt>
                <c:pt idx="1">
                  <c:v>152</c:v>
                </c:pt>
                <c:pt idx="2">
                  <c:v>84.7</c:v>
                </c:pt>
                <c:pt idx="3">
                  <c:v>62.3</c:v>
                </c:pt>
                <c:pt idx="4">
                  <c:v>144</c:v>
                </c:pt>
                <c:pt idx="5">
                  <c:v>125</c:v>
                </c:pt>
                <c:pt idx="6">
                  <c:v>157</c:v>
                </c:pt>
                <c:pt idx="7">
                  <c:v>88.7</c:v>
                </c:pt>
                <c:pt idx="8">
                  <c:v>155</c:v>
                </c:pt>
                <c:pt idx="9">
                  <c:v>277</c:v>
                </c:pt>
                <c:pt idx="10">
                  <c:v>81</c:v>
                </c:pt>
                <c:pt idx="11">
                  <c:v>43.1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浮遊塵!$AQ$14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浮遊塵!$AR$14:$BC$14</c:f>
              <c:numCache>
                <c:formatCode>0.0;"△ "0.0</c:formatCode>
                <c:ptCount val="12"/>
                <c:pt idx="0">
                  <c:v>56.8</c:v>
                </c:pt>
                <c:pt idx="1">
                  <c:v>13.9</c:v>
                </c:pt>
                <c:pt idx="2">
                  <c:v>185</c:v>
                </c:pt>
                <c:pt idx="3">
                  <c:v>239</c:v>
                </c:pt>
                <c:pt idx="4">
                  <c:v>231</c:v>
                </c:pt>
                <c:pt idx="5">
                  <c:v>267</c:v>
                </c:pt>
                <c:pt idx="6">
                  <c:v>42.3</c:v>
                </c:pt>
                <c:pt idx="7">
                  <c:v>65</c:v>
                </c:pt>
                <c:pt idx="8">
                  <c:v>61.3</c:v>
                </c:pt>
                <c:pt idx="9">
                  <c:v>247</c:v>
                </c:pt>
                <c:pt idx="10">
                  <c:v>53.9</c:v>
                </c:pt>
                <c:pt idx="11">
                  <c:v>45.2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浮遊塵!$AQ$15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浮遊塵!$AR$15:$BC$15</c:f>
              <c:numCache>
                <c:formatCode>0.0;"△ "0.0</c:formatCode>
                <c:ptCount val="12"/>
                <c:pt idx="0">
                  <c:v>159</c:v>
                </c:pt>
                <c:pt idx="1">
                  <c:v>115</c:v>
                </c:pt>
                <c:pt idx="2">
                  <c:v>149</c:v>
                </c:pt>
                <c:pt idx="3">
                  <c:v>76.5</c:v>
                </c:pt>
                <c:pt idx="4">
                  <c:v>107</c:v>
                </c:pt>
                <c:pt idx="5">
                  <c:v>104</c:v>
                </c:pt>
                <c:pt idx="6">
                  <c:v>155</c:v>
                </c:pt>
                <c:pt idx="7">
                  <c:v>110</c:v>
                </c:pt>
                <c:pt idx="8">
                  <c:v>244</c:v>
                </c:pt>
                <c:pt idx="9">
                  <c:v>181</c:v>
                </c:pt>
                <c:pt idx="10">
                  <c:v>214</c:v>
                </c:pt>
                <c:pt idx="11">
                  <c:v>15.8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浮遊塵!$AQ$16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浮遊塵!$AR$16:$BC$16</c:f>
              <c:numCache>
                <c:formatCode>0.0;"△ "0.0</c:formatCode>
                <c:ptCount val="12"/>
                <c:pt idx="0">
                  <c:v>52.1</c:v>
                </c:pt>
                <c:pt idx="1">
                  <c:v>61</c:v>
                </c:pt>
                <c:pt idx="2">
                  <c:v>99.8</c:v>
                </c:pt>
                <c:pt idx="3">
                  <c:v>84.8</c:v>
                </c:pt>
                <c:pt idx="4">
                  <c:v>145</c:v>
                </c:pt>
                <c:pt idx="5">
                  <c:v>146</c:v>
                </c:pt>
                <c:pt idx="6">
                  <c:v>48.1</c:v>
                </c:pt>
                <c:pt idx="7">
                  <c:v>140</c:v>
                </c:pt>
                <c:pt idx="8">
                  <c:v>562</c:v>
                </c:pt>
                <c:pt idx="9">
                  <c:v>103</c:v>
                </c:pt>
                <c:pt idx="10">
                  <c:v>23.4</c:v>
                </c:pt>
                <c:pt idx="11">
                  <c:v>48.4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浮遊塵!$AQ$17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浮遊塵!$AR$17:$BC$17</c:f>
              <c:numCache>
                <c:formatCode>0.0;"△ "0.0</c:formatCode>
                <c:ptCount val="12"/>
                <c:pt idx="0">
                  <c:v>28.6</c:v>
                </c:pt>
                <c:pt idx="1">
                  <c:v>46.1</c:v>
                </c:pt>
                <c:pt idx="2">
                  <c:v>201</c:v>
                </c:pt>
                <c:pt idx="3">
                  <c:v>216</c:v>
                </c:pt>
                <c:pt idx="4">
                  <c:v>254</c:v>
                </c:pt>
                <c:pt idx="5">
                  <c:v>212</c:v>
                </c:pt>
                <c:pt idx="6">
                  <c:v>73.2</c:v>
                </c:pt>
                <c:pt idx="7">
                  <c:v>98.4</c:v>
                </c:pt>
                <c:pt idx="8">
                  <c:v>151</c:v>
                </c:pt>
                <c:pt idx="9">
                  <c:v>63.9</c:v>
                </c:pt>
                <c:pt idx="10">
                  <c:v>75.900000000000006</c:v>
                </c:pt>
                <c:pt idx="11">
                  <c:v>32.9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浮遊塵!$AQ$18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浮遊塵!$AR$18:$BC$18</c:f>
              <c:numCache>
                <c:formatCode>0.0;"△ "0.0</c:formatCode>
                <c:ptCount val="12"/>
                <c:pt idx="0">
                  <c:v>24.9</c:v>
                </c:pt>
                <c:pt idx="1">
                  <c:v>30.3</c:v>
                </c:pt>
                <c:pt idx="2">
                  <c:v>224</c:v>
                </c:pt>
                <c:pt idx="3">
                  <c:v>111</c:v>
                </c:pt>
                <c:pt idx="4">
                  <c:v>181</c:v>
                </c:pt>
                <c:pt idx="5">
                  <c:v>143</c:v>
                </c:pt>
                <c:pt idx="6">
                  <c:v>93.9</c:v>
                </c:pt>
                <c:pt idx="7">
                  <c:v>99.1</c:v>
                </c:pt>
                <c:pt idx="8">
                  <c:v>224</c:v>
                </c:pt>
                <c:pt idx="9">
                  <c:v>60.3</c:v>
                </c:pt>
                <c:pt idx="10">
                  <c:v>77.8</c:v>
                </c:pt>
                <c:pt idx="11">
                  <c:v>112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浮遊塵!$AQ$19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浮遊塵!$AR$19:$BC$19</c:f>
              <c:numCache>
                <c:formatCode>0.0;"△ "0.0</c:formatCode>
                <c:ptCount val="12"/>
                <c:pt idx="0">
                  <c:v>34.200000000000003</c:v>
                </c:pt>
                <c:pt idx="1">
                  <c:v>38.200000000000003</c:v>
                </c:pt>
                <c:pt idx="2">
                  <c:v>62.4</c:v>
                </c:pt>
                <c:pt idx="3">
                  <c:v>96.5</c:v>
                </c:pt>
                <c:pt idx="4">
                  <c:v>172</c:v>
                </c:pt>
                <c:pt idx="5">
                  <c:v>292</c:v>
                </c:pt>
                <c:pt idx="6">
                  <c:v>70.2</c:v>
                </c:pt>
                <c:pt idx="7">
                  <c:v>29</c:v>
                </c:pt>
                <c:pt idx="8">
                  <c:v>227</c:v>
                </c:pt>
                <c:pt idx="9">
                  <c:v>60.7</c:v>
                </c:pt>
                <c:pt idx="10">
                  <c:v>200</c:v>
                </c:pt>
                <c:pt idx="11">
                  <c:v>61.7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浮遊塵!$AQ$20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浮遊塵!$AR$20:$BC$20</c:f>
              <c:numCache>
                <c:formatCode>0.0;"△ "0.0</c:formatCode>
                <c:ptCount val="12"/>
                <c:pt idx="0">
                  <c:v>83.6</c:v>
                </c:pt>
                <c:pt idx="1">
                  <c:v>95.9</c:v>
                </c:pt>
                <c:pt idx="2">
                  <c:v>62</c:v>
                </c:pt>
                <c:pt idx="3">
                  <c:v>121</c:v>
                </c:pt>
                <c:pt idx="4">
                  <c:v>76</c:v>
                </c:pt>
                <c:pt idx="5">
                  <c:v>86</c:v>
                </c:pt>
                <c:pt idx="6">
                  <c:v>99.1</c:v>
                </c:pt>
                <c:pt idx="7">
                  <c:v>126</c:v>
                </c:pt>
                <c:pt idx="8">
                  <c:v>181</c:v>
                </c:pt>
                <c:pt idx="9">
                  <c:v>80.7</c:v>
                </c:pt>
                <c:pt idx="10">
                  <c:v>34.4</c:v>
                </c:pt>
                <c:pt idx="11">
                  <c:v>41.2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浮遊塵!$AQ$21</c:f>
              <c:strCache>
                <c:ptCount val="1"/>
                <c:pt idx="0">
                  <c:v>1999 </c:v>
                </c:pt>
              </c:strCache>
            </c:strRef>
          </c:tx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浮遊塵!$AR$21:$BC$21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73664"/>
        <c:axId val="50287744"/>
      </c:lineChart>
      <c:catAx>
        <c:axId val="50273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287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2877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27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014596389736993"/>
          <c:y val="1.5015015015015015E-2"/>
          <c:w val="0.17026434195725537"/>
          <c:h val="0.816819339024063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図15-2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Ｂｅの月変動</a:t>
            </a:r>
          </a:p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(原セ屋上S57～)</a:t>
            </a:r>
          </a:p>
        </c:rich>
      </c:tx>
      <c:layout>
        <c:manualLayout>
          <c:xMode val="edge"/>
          <c:yMode val="edge"/>
          <c:x val="4.8780413702306499E-2"/>
          <c:y val="0.8473066465494207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70747592457235"/>
          <c:y val="4.1916228942840313E-2"/>
          <c:w val="0.88109887263432596"/>
          <c:h val="0.70359384296910521"/>
        </c:manualLayout>
      </c:layout>
      <c:lineChart>
        <c:grouping val="standard"/>
        <c:varyColors val="0"/>
        <c:ser>
          <c:idx val="0"/>
          <c:order val="0"/>
          <c:tx>
            <c:strRef>
              <c:f>浮遊塵!$AQ$24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浮遊塵!$AR$24:$BC$24</c:f>
              <c:numCache>
                <c:formatCode>0.0;"△ "0.0</c:formatCode>
                <c:ptCount val="12"/>
                <c:pt idx="0">
                  <c:v>62.645098039215689</c:v>
                </c:pt>
                <c:pt idx="1">
                  <c:v>85.681481481481484</c:v>
                </c:pt>
                <c:pt idx="2">
                  <c:v>137.32636165577344</c:v>
                </c:pt>
                <c:pt idx="3">
                  <c:v>173.69837962962964</c:v>
                </c:pt>
                <c:pt idx="4">
                  <c:v>161.57559912854029</c:v>
                </c:pt>
                <c:pt idx="5">
                  <c:v>201.88235294117646</c:v>
                </c:pt>
                <c:pt idx="6">
                  <c:v>112.76688453159042</c:v>
                </c:pt>
                <c:pt idx="7">
                  <c:v>95.435729847494557</c:v>
                </c:pt>
                <c:pt idx="8">
                  <c:v>201.66906318082789</c:v>
                </c:pt>
                <c:pt idx="9">
                  <c:v>147.64335511982571</c:v>
                </c:pt>
                <c:pt idx="10">
                  <c:v>102.14575163398693</c:v>
                </c:pt>
                <c:pt idx="11">
                  <c:v>52.06535947712419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浮遊塵!$AQ$26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浮遊塵!$AR$26:$BC$26</c:f>
              <c:numCache>
                <c:formatCode>0.0;"△ "0.0</c:formatCode>
                <c:ptCount val="12"/>
                <c:pt idx="0">
                  <c:v>118.93615330870499</c:v>
                </c:pt>
                <c:pt idx="1">
                  <c:v>126.52260226405068</c:v>
                </c:pt>
                <c:pt idx="2">
                  <c:v>203.24212968930124</c:v>
                </c:pt>
                <c:pt idx="3">
                  <c:v>250.71656567753777</c:v>
                </c:pt>
                <c:pt idx="4">
                  <c:v>212.54017071199644</c:v>
                </c:pt>
                <c:pt idx="5">
                  <c:v>295.4072080943871</c:v>
                </c:pt>
                <c:pt idx="6">
                  <c:v>163.00609935651863</c:v>
                </c:pt>
                <c:pt idx="7">
                  <c:v>139.02803624270459</c:v>
                </c:pt>
                <c:pt idx="8">
                  <c:v>320.34583648048499</c:v>
                </c:pt>
                <c:pt idx="9">
                  <c:v>228.02252695574754</c:v>
                </c:pt>
                <c:pt idx="10">
                  <c:v>164.14681649415593</c:v>
                </c:pt>
                <c:pt idx="11">
                  <c:v>82.692216883948163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浮遊塵!$AQ$27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浮遊塵!$AR$3:$BC$3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浮遊塵!$AR$27:$BC$27</c:f>
              <c:numCache>
                <c:formatCode>0.0;"△ "0.0</c:formatCode>
                <c:ptCount val="12"/>
                <c:pt idx="0">
                  <c:v>6.3540427697263908</c:v>
                </c:pt>
                <c:pt idx="1">
                  <c:v>44.840360698912299</c:v>
                </c:pt>
                <c:pt idx="2">
                  <c:v>71.410593622245656</c:v>
                </c:pt>
                <c:pt idx="3">
                  <c:v>96.680193581721511</c:v>
                </c:pt>
                <c:pt idx="4">
                  <c:v>110.61102754508414</c:v>
                </c:pt>
                <c:pt idx="5">
                  <c:v>108.35749778796581</c:v>
                </c:pt>
                <c:pt idx="6">
                  <c:v>62.527669706662223</c:v>
                </c:pt>
                <c:pt idx="7">
                  <c:v>51.843423452284519</c:v>
                </c:pt>
                <c:pt idx="8">
                  <c:v>82.992289881170791</c:v>
                </c:pt>
                <c:pt idx="9">
                  <c:v>67.264183283903904</c:v>
                </c:pt>
                <c:pt idx="10">
                  <c:v>40.144686773817945</c:v>
                </c:pt>
                <c:pt idx="11">
                  <c:v>21.43850207030021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50302336"/>
        <c:axId val="50304128"/>
      </c:lineChart>
      <c:catAx>
        <c:axId val="50302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304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041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30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3597640327113452"/>
          <c:y val="3.2934131736526949E-2"/>
          <c:w val="0.55183026558979154"/>
          <c:h val="5.988023952095807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図13-1　　降水量の月変動</a:t>
            </a:r>
          </a:p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0.11792486876640419"/>
          <c:y val="0.858462830607712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698224565872556E-2"/>
          <c:y val="5.5384698594799574E-2"/>
          <c:w val="0.71934045103880806"/>
          <c:h val="0.70153951553412786"/>
        </c:manualLayout>
      </c:layout>
      <c:lineChart>
        <c:grouping val="stacked"/>
        <c:varyColors val="0"/>
        <c:ser>
          <c:idx val="0"/>
          <c:order val="0"/>
          <c:tx>
            <c:strRef>
              <c:f>浮遊塵!$B$4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浮遊塵!$C$4:$N$4</c:f>
              <c:numCache>
                <c:formatCode>0.0_ </c:formatCode>
                <c:ptCount val="12"/>
                <c:pt idx="0">
                  <c:v>2.5</c:v>
                </c:pt>
                <c:pt idx="1">
                  <c:v>8.5</c:v>
                </c:pt>
                <c:pt idx="2">
                  <c:v>100</c:v>
                </c:pt>
                <c:pt idx="3">
                  <c:v>218</c:v>
                </c:pt>
                <c:pt idx="4">
                  <c:v>99</c:v>
                </c:pt>
                <c:pt idx="5">
                  <c:v>124.5</c:v>
                </c:pt>
                <c:pt idx="6">
                  <c:v>71.5</c:v>
                </c:pt>
                <c:pt idx="7">
                  <c:v>86</c:v>
                </c:pt>
                <c:pt idx="8">
                  <c:v>159.5</c:v>
                </c:pt>
                <c:pt idx="9">
                  <c:v>51</c:v>
                </c:pt>
                <c:pt idx="10">
                  <c:v>66.5</c:v>
                </c:pt>
                <c:pt idx="11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浮遊塵!$B$5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浮遊塵!$C$5:$N$5</c:f>
              <c:numCache>
                <c:formatCode>0.0_ </c:formatCode>
                <c:ptCount val="12"/>
                <c:pt idx="0">
                  <c:v>12.5</c:v>
                </c:pt>
                <c:pt idx="1">
                  <c:v>75.5</c:v>
                </c:pt>
                <c:pt idx="2">
                  <c:v>134</c:v>
                </c:pt>
                <c:pt idx="3">
                  <c:v>69.5</c:v>
                </c:pt>
                <c:pt idx="4">
                  <c:v>77.5</c:v>
                </c:pt>
                <c:pt idx="5">
                  <c:v>136</c:v>
                </c:pt>
                <c:pt idx="6">
                  <c:v>249.5</c:v>
                </c:pt>
                <c:pt idx="7">
                  <c:v>123</c:v>
                </c:pt>
                <c:pt idx="8">
                  <c:v>281.5</c:v>
                </c:pt>
                <c:pt idx="9">
                  <c:v>47.5</c:v>
                </c:pt>
                <c:pt idx="10">
                  <c:v>66.5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浮遊塵!$B$6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浮遊塵!$C$6:$N$6</c:f>
              <c:numCache>
                <c:formatCode>0.0_ </c:formatCode>
                <c:ptCount val="12"/>
                <c:pt idx="0">
                  <c:v>47</c:v>
                </c:pt>
                <c:pt idx="1">
                  <c:v>57</c:v>
                </c:pt>
                <c:pt idx="2">
                  <c:v>32.5</c:v>
                </c:pt>
                <c:pt idx="3">
                  <c:v>188</c:v>
                </c:pt>
                <c:pt idx="4">
                  <c:v>112.5</c:v>
                </c:pt>
                <c:pt idx="5">
                  <c:v>65</c:v>
                </c:pt>
                <c:pt idx="6">
                  <c:v>111.5</c:v>
                </c:pt>
                <c:pt idx="7">
                  <c:v>14.5</c:v>
                </c:pt>
                <c:pt idx="8">
                  <c:v>188</c:v>
                </c:pt>
                <c:pt idx="9">
                  <c:v>120</c:v>
                </c:pt>
                <c:pt idx="10">
                  <c:v>39</c:v>
                </c:pt>
                <c:pt idx="11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浮遊塵!$B$7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浮遊塵!$C$7:$N$7</c:f>
              <c:numCache>
                <c:formatCode>0.0_ </c:formatCode>
                <c:ptCount val="12"/>
                <c:pt idx="0">
                  <c:v>4</c:v>
                </c:pt>
                <c:pt idx="1">
                  <c:v>96</c:v>
                </c:pt>
                <c:pt idx="2">
                  <c:v>78.5</c:v>
                </c:pt>
                <c:pt idx="3">
                  <c:v>98</c:v>
                </c:pt>
                <c:pt idx="4">
                  <c:v>81.5</c:v>
                </c:pt>
                <c:pt idx="5">
                  <c:v>103</c:v>
                </c:pt>
                <c:pt idx="6">
                  <c:v>138.5</c:v>
                </c:pt>
                <c:pt idx="7">
                  <c:v>34</c:v>
                </c:pt>
                <c:pt idx="8">
                  <c:v>194</c:v>
                </c:pt>
                <c:pt idx="9">
                  <c:v>69.5</c:v>
                </c:pt>
                <c:pt idx="10">
                  <c:v>128.5</c:v>
                </c:pt>
                <c:pt idx="11">
                  <c:v>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浮遊塵!$B$8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浮遊塵!$C$8:$N$8</c:f>
              <c:numCache>
                <c:formatCode>0.0_ </c:formatCode>
                <c:ptCount val="12"/>
                <c:pt idx="0">
                  <c:v>17.5</c:v>
                </c:pt>
                <c:pt idx="1">
                  <c:v>41</c:v>
                </c:pt>
                <c:pt idx="2">
                  <c:v>93.5</c:v>
                </c:pt>
                <c:pt idx="3">
                  <c:v>148.5</c:v>
                </c:pt>
                <c:pt idx="4">
                  <c:v>74</c:v>
                </c:pt>
                <c:pt idx="5">
                  <c:v>86</c:v>
                </c:pt>
                <c:pt idx="6">
                  <c:v>172</c:v>
                </c:pt>
                <c:pt idx="7">
                  <c:v>115</c:v>
                </c:pt>
                <c:pt idx="8">
                  <c:v>120.5</c:v>
                </c:pt>
                <c:pt idx="9">
                  <c:v>195</c:v>
                </c:pt>
                <c:pt idx="10">
                  <c:v>150.5</c:v>
                </c:pt>
                <c:pt idx="11">
                  <c:v>20.5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浮遊塵!$B$9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浮遊塵!$C$9:$N$9</c:f>
              <c:numCache>
                <c:formatCode>0.0_ </c:formatCode>
                <c:ptCount val="12"/>
                <c:pt idx="0">
                  <c:v>5</c:v>
                </c:pt>
                <c:pt idx="1">
                  <c:v>96.5</c:v>
                </c:pt>
                <c:pt idx="2">
                  <c:v>40</c:v>
                </c:pt>
                <c:pt idx="3">
                  <c:v>59.5</c:v>
                </c:pt>
                <c:pt idx="4">
                  <c:v>66.5</c:v>
                </c:pt>
                <c:pt idx="5">
                  <c:v>107</c:v>
                </c:pt>
                <c:pt idx="6">
                  <c:v>215</c:v>
                </c:pt>
                <c:pt idx="7">
                  <c:v>208.5</c:v>
                </c:pt>
                <c:pt idx="8">
                  <c:v>272.5</c:v>
                </c:pt>
                <c:pt idx="9">
                  <c:v>347.5</c:v>
                </c:pt>
                <c:pt idx="10">
                  <c:v>46</c:v>
                </c:pt>
                <c:pt idx="11">
                  <c:v>34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浮遊塵!$B$10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浮遊塵!$C$10:$N$10</c:f>
              <c:numCache>
                <c:formatCode>0.0_ </c:formatCode>
                <c:ptCount val="12"/>
                <c:pt idx="0">
                  <c:v>44.5</c:v>
                </c:pt>
                <c:pt idx="1">
                  <c:v>2</c:v>
                </c:pt>
                <c:pt idx="2">
                  <c:v>133.5</c:v>
                </c:pt>
                <c:pt idx="3">
                  <c:v>168.5</c:v>
                </c:pt>
                <c:pt idx="4">
                  <c:v>120.5</c:v>
                </c:pt>
                <c:pt idx="5">
                  <c:v>229.5</c:v>
                </c:pt>
                <c:pt idx="6">
                  <c:v>41.5</c:v>
                </c:pt>
                <c:pt idx="7">
                  <c:v>61.5</c:v>
                </c:pt>
                <c:pt idx="8">
                  <c:v>45</c:v>
                </c:pt>
                <c:pt idx="9">
                  <c:v>122</c:v>
                </c:pt>
                <c:pt idx="10">
                  <c:v>40</c:v>
                </c:pt>
                <c:pt idx="11">
                  <c:v>34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浮遊塵!$B$11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浮遊塵!$C$11:$N$11</c:f>
              <c:numCache>
                <c:formatCode>0.0_ </c:formatCode>
                <c:ptCount val="12"/>
                <c:pt idx="0">
                  <c:v>60</c:v>
                </c:pt>
                <c:pt idx="1">
                  <c:v>79.5</c:v>
                </c:pt>
                <c:pt idx="2">
                  <c:v>97</c:v>
                </c:pt>
                <c:pt idx="3">
                  <c:v>53.5</c:v>
                </c:pt>
                <c:pt idx="4">
                  <c:v>83.5</c:v>
                </c:pt>
                <c:pt idx="5">
                  <c:v>124</c:v>
                </c:pt>
                <c:pt idx="6">
                  <c:v>234.5</c:v>
                </c:pt>
                <c:pt idx="7">
                  <c:v>146</c:v>
                </c:pt>
                <c:pt idx="8">
                  <c:v>233.5</c:v>
                </c:pt>
                <c:pt idx="9">
                  <c:v>117</c:v>
                </c:pt>
                <c:pt idx="10">
                  <c:v>117.5</c:v>
                </c:pt>
                <c:pt idx="11">
                  <c:v>32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浮遊塵!$B$12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浮遊塵!$C$12:$N$12</c:f>
              <c:numCache>
                <c:formatCode>0.0_ </c:formatCode>
                <c:ptCount val="12"/>
                <c:pt idx="0">
                  <c:v>12.5</c:v>
                </c:pt>
                <c:pt idx="1">
                  <c:v>77.5</c:v>
                </c:pt>
                <c:pt idx="2">
                  <c:v>64</c:v>
                </c:pt>
                <c:pt idx="3">
                  <c:v>148.5</c:v>
                </c:pt>
                <c:pt idx="4">
                  <c:v>74</c:v>
                </c:pt>
                <c:pt idx="5">
                  <c:v>86</c:v>
                </c:pt>
                <c:pt idx="6">
                  <c:v>172</c:v>
                </c:pt>
                <c:pt idx="7">
                  <c:v>115</c:v>
                </c:pt>
                <c:pt idx="8">
                  <c:v>120.5</c:v>
                </c:pt>
                <c:pt idx="9">
                  <c:v>195</c:v>
                </c:pt>
                <c:pt idx="10">
                  <c:v>150.5</c:v>
                </c:pt>
                <c:pt idx="11">
                  <c:v>20.5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浮遊塵!$B$13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浮遊塵!$C$13:$N$13</c:f>
              <c:numCache>
                <c:formatCode>0.0_ </c:formatCode>
                <c:ptCount val="12"/>
                <c:pt idx="0">
                  <c:v>5</c:v>
                </c:pt>
                <c:pt idx="1">
                  <c:v>96.5</c:v>
                </c:pt>
                <c:pt idx="2">
                  <c:v>40</c:v>
                </c:pt>
                <c:pt idx="3">
                  <c:v>59.5</c:v>
                </c:pt>
                <c:pt idx="4">
                  <c:v>66.5</c:v>
                </c:pt>
                <c:pt idx="5">
                  <c:v>107</c:v>
                </c:pt>
                <c:pt idx="6">
                  <c:v>215</c:v>
                </c:pt>
                <c:pt idx="7">
                  <c:v>208.5</c:v>
                </c:pt>
                <c:pt idx="8">
                  <c:v>272.5</c:v>
                </c:pt>
                <c:pt idx="9">
                  <c:v>347.5</c:v>
                </c:pt>
                <c:pt idx="10">
                  <c:v>46</c:v>
                </c:pt>
                <c:pt idx="11">
                  <c:v>34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浮遊塵!$B$14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浮遊塵!$C$14:$N$14</c:f>
              <c:numCache>
                <c:formatCode>0.0_ </c:formatCode>
                <c:ptCount val="12"/>
                <c:pt idx="0">
                  <c:v>44.5</c:v>
                </c:pt>
                <c:pt idx="1">
                  <c:v>2</c:v>
                </c:pt>
                <c:pt idx="2">
                  <c:v>133.5</c:v>
                </c:pt>
                <c:pt idx="3">
                  <c:v>168.5</c:v>
                </c:pt>
                <c:pt idx="4">
                  <c:v>120.5</c:v>
                </c:pt>
                <c:pt idx="5">
                  <c:v>229.5</c:v>
                </c:pt>
                <c:pt idx="6">
                  <c:v>41.5</c:v>
                </c:pt>
                <c:pt idx="7">
                  <c:v>61.5</c:v>
                </c:pt>
                <c:pt idx="8">
                  <c:v>45</c:v>
                </c:pt>
                <c:pt idx="9">
                  <c:v>122</c:v>
                </c:pt>
                <c:pt idx="10">
                  <c:v>40</c:v>
                </c:pt>
                <c:pt idx="11">
                  <c:v>34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浮遊塵!$B$15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浮遊塵!$C$15:$N$15</c:f>
              <c:numCache>
                <c:formatCode>0.0_ </c:formatCode>
                <c:ptCount val="12"/>
                <c:pt idx="0">
                  <c:v>60</c:v>
                </c:pt>
                <c:pt idx="1">
                  <c:v>79.5</c:v>
                </c:pt>
                <c:pt idx="2">
                  <c:v>97</c:v>
                </c:pt>
                <c:pt idx="3">
                  <c:v>53.5</c:v>
                </c:pt>
                <c:pt idx="4">
                  <c:v>83.5</c:v>
                </c:pt>
                <c:pt idx="5">
                  <c:v>124</c:v>
                </c:pt>
                <c:pt idx="6">
                  <c:v>234.5</c:v>
                </c:pt>
                <c:pt idx="7">
                  <c:v>146</c:v>
                </c:pt>
                <c:pt idx="8">
                  <c:v>233.5</c:v>
                </c:pt>
                <c:pt idx="9">
                  <c:v>117</c:v>
                </c:pt>
                <c:pt idx="10">
                  <c:v>117.5</c:v>
                </c:pt>
                <c:pt idx="11">
                  <c:v>32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浮遊塵!$B$16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浮遊塵!$C$16:$N$16</c:f>
              <c:numCache>
                <c:formatCode>0.0_ </c:formatCode>
                <c:ptCount val="12"/>
                <c:pt idx="0">
                  <c:v>22.5</c:v>
                </c:pt>
                <c:pt idx="1">
                  <c:v>54</c:v>
                </c:pt>
                <c:pt idx="2">
                  <c:v>113.5</c:v>
                </c:pt>
                <c:pt idx="3">
                  <c:v>16.5</c:v>
                </c:pt>
                <c:pt idx="4">
                  <c:v>95</c:v>
                </c:pt>
                <c:pt idx="5">
                  <c:v>82</c:v>
                </c:pt>
                <c:pt idx="6">
                  <c:v>53</c:v>
                </c:pt>
                <c:pt idx="7">
                  <c:v>62.5</c:v>
                </c:pt>
                <c:pt idx="8">
                  <c:v>385</c:v>
                </c:pt>
                <c:pt idx="9">
                  <c:v>60.5</c:v>
                </c:pt>
                <c:pt idx="10">
                  <c:v>20.5</c:v>
                </c:pt>
                <c:pt idx="11">
                  <c:v>27.5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浮遊塵!$B$17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浮遊塵!$C$17:$N$17</c:f>
              <c:numCache>
                <c:formatCode>0.0_ </c:formatCode>
                <c:ptCount val="12"/>
                <c:pt idx="0">
                  <c:v>23</c:v>
                </c:pt>
                <c:pt idx="1">
                  <c:v>54</c:v>
                </c:pt>
                <c:pt idx="2">
                  <c:v>113.5</c:v>
                </c:pt>
                <c:pt idx="3">
                  <c:v>38.5</c:v>
                </c:pt>
                <c:pt idx="4">
                  <c:v>124.5</c:v>
                </c:pt>
                <c:pt idx="5">
                  <c:v>166</c:v>
                </c:pt>
                <c:pt idx="6">
                  <c:v>90</c:v>
                </c:pt>
                <c:pt idx="7">
                  <c:v>164.5</c:v>
                </c:pt>
                <c:pt idx="8">
                  <c:v>141</c:v>
                </c:pt>
                <c:pt idx="9">
                  <c:v>32</c:v>
                </c:pt>
                <c:pt idx="10">
                  <c:v>47</c:v>
                </c:pt>
                <c:pt idx="11">
                  <c:v>5.5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浮遊塵!$B$18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浮遊塵!$C$18:$N$18</c:f>
              <c:numCache>
                <c:formatCode>0.0_ </c:formatCode>
                <c:ptCount val="12"/>
                <c:pt idx="0">
                  <c:v>14</c:v>
                </c:pt>
                <c:pt idx="1">
                  <c:v>11</c:v>
                </c:pt>
                <c:pt idx="2">
                  <c:v>150</c:v>
                </c:pt>
                <c:pt idx="3">
                  <c:v>39.5</c:v>
                </c:pt>
                <c:pt idx="4">
                  <c:v>126.5</c:v>
                </c:pt>
                <c:pt idx="5">
                  <c:v>100</c:v>
                </c:pt>
                <c:pt idx="6">
                  <c:v>134</c:v>
                </c:pt>
                <c:pt idx="7">
                  <c:v>77.5</c:v>
                </c:pt>
                <c:pt idx="8">
                  <c:v>259.5</c:v>
                </c:pt>
                <c:pt idx="9">
                  <c:v>26.5</c:v>
                </c:pt>
                <c:pt idx="10">
                  <c:v>90</c:v>
                </c:pt>
                <c:pt idx="11">
                  <c:v>26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浮遊塵!$B$19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浮遊塵!$C$19:$N$19</c:f>
              <c:numCache>
                <c:formatCode>0.0_ </c:formatCode>
                <c:ptCount val="12"/>
                <c:pt idx="0">
                  <c:v>110.5</c:v>
                </c:pt>
                <c:pt idx="1">
                  <c:v>52.5</c:v>
                </c:pt>
                <c:pt idx="2">
                  <c:v>41</c:v>
                </c:pt>
                <c:pt idx="3">
                  <c:v>67.5</c:v>
                </c:pt>
                <c:pt idx="4">
                  <c:v>148</c:v>
                </c:pt>
                <c:pt idx="5">
                  <c:v>366.5</c:v>
                </c:pt>
                <c:pt idx="6">
                  <c:v>68.5</c:v>
                </c:pt>
                <c:pt idx="7">
                  <c:v>11</c:v>
                </c:pt>
                <c:pt idx="8">
                  <c:v>241</c:v>
                </c:pt>
                <c:pt idx="9">
                  <c:v>30</c:v>
                </c:pt>
                <c:pt idx="10">
                  <c:v>161.5</c:v>
                </c:pt>
                <c:pt idx="11">
                  <c:v>63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浮遊塵!$B$20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浮遊塵!$C$20:$N$20</c:f>
              <c:numCache>
                <c:formatCode>0.0_ </c:formatCode>
                <c:ptCount val="12"/>
                <c:pt idx="0">
                  <c:v>81.5</c:v>
                </c:pt>
                <c:pt idx="1">
                  <c:v>74.5</c:v>
                </c:pt>
                <c:pt idx="2">
                  <c:v>31.5</c:v>
                </c:pt>
                <c:pt idx="3">
                  <c:v>108.5</c:v>
                </c:pt>
                <c:pt idx="4">
                  <c:v>97</c:v>
                </c:pt>
                <c:pt idx="5">
                  <c:v>128.5</c:v>
                </c:pt>
                <c:pt idx="6">
                  <c:v>171</c:v>
                </c:pt>
                <c:pt idx="7">
                  <c:v>432.5</c:v>
                </c:pt>
                <c:pt idx="8">
                  <c:v>165</c:v>
                </c:pt>
                <c:pt idx="9">
                  <c:v>205.5</c:v>
                </c:pt>
                <c:pt idx="10">
                  <c:v>24.5</c:v>
                </c:pt>
                <c:pt idx="11">
                  <c:v>15.5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浮遊塵!$B$21</c:f>
              <c:strCache>
                <c:ptCount val="1"/>
                <c:pt idx="0">
                  <c:v>1999 </c:v>
                </c:pt>
              </c:strCache>
            </c:strRef>
          </c:tx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浮遊塵!$C$21:$N$21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56832"/>
        <c:axId val="50458624"/>
      </c:lineChart>
      <c:catAx>
        <c:axId val="50456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458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4586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45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11406386701658"/>
          <c:y val="1.5384615384615385E-2"/>
          <c:w val="0.16745297462817144"/>
          <c:h val="0.836924369069250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図13-2　　降水量の月変動</a:t>
            </a:r>
          </a:p>
          <a:p>
            <a:pPr>
              <a:defRPr sz="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(女川局S57～)</a:t>
            </a:r>
          </a:p>
        </c:rich>
      </c:tx>
      <c:layout>
        <c:manualLayout>
          <c:xMode val="edge"/>
          <c:yMode val="edge"/>
          <c:x val="7.5418874527476518E-2"/>
          <c:y val="0.8567004358100097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65496472231359E-2"/>
          <c:y val="4.3613839849347281E-2"/>
          <c:w val="0.88826936794770206"/>
          <c:h val="0.6697839691149761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浮遊塵!$B$24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浮遊塵!$C$24:$N$24</c:f>
              <c:numCache>
                <c:formatCode>0.0_ </c:formatCode>
                <c:ptCount val="12"/>
                <c:pt idx="0">
                  <c:v>33.323529411764703</c:v>
                </c:pt>
                <c:pt idx="1">
                  <c:v>56.323529411764703</c:v>
                </c:pt>
                <c:pt idx="2">
                  <c:v>87.82352941176471</c:v>
                </c:pt>
                <c:pt idx="3">
                  <c:v>100.23529411764706</c:v>
                </c:pt>
                <c:pt idx="4">
                  <c:v>97.088235294117652</c:v>
                </c:pt>
                <c:pt idx="5">
                  <c:v>139.08823529411765</c:v>
                </c:pt>
                <c:pt idx="6">
                  <c:v>141.97058823529412</c:v>
                </c:pt>
                <c:pt idx="7">
                  <c:v>121.61764705882354</c:v>
                </c:pt>
                <c:pt idx="8">
                  <c:v>197.5</c:v>
                </c:pt>
                <c:pt idx="9">
                  <c:v>129.73529411764707</c:v>
                </c:pt>
                <c:pt idx="10">
                  <c:v>79.529411764705884</c:v>
                </c:pt>
                <c:pt idx="11">
                  <c:v>25.735294117647058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浮遊塵!$B$26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浮遊塵!$C$26:$N$26</c:f>
              <c:numCache>
                <c:formatCode>0.0_ </c:formatCode>
                <c:ptCount val="12"/>
                <c:pt idx="0">
                  <c:v>64.212919366322012</c:v>
                </c:pt>
                <c:pt idx="1">
                  <c:v>89.421367887482504</c:v>
                </c:pt>
                <c:pt idx="2">
                  <c:v>127.73943365762523</c:v>
                </c:pt>
                <c:pt idx="3">
                  <c:v>161.3900970890457</c:v>
                </c:pt>
                <c:pt idx="4">
                  <c:v>121.43420216629541</c:v>
                </c:pt>
                <c:pt idx="5">
                  <c:v>213.60883548588458</c:v>
                </c:pt>
                <c:pt idx="6">
                  <c:v>214.5017174549771</c:v>
                </c:pt>
                <c:pt idx="7">
                  <c:v>221.6763063248643</c:v>
                </c:pt>
                <c:pt idx="8">
                  <c:v>286.22570089889399</c:v>
                </c:pt>
                <c:pt idx="9">
                  <c:v>230.10385207515978</c:v>
                </c:pt>
                <c:pt idx="10">
                  <c:v>127.68977883019193</c:v>
                </c:pt>
                <c:pt idx="11">
                  <c:v>41.503257729686133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浮遊塵!$B$27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浮遊塵!$C$3:$N$3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浮遊塵!$C$27:$N$27</c:f>
              <c:numCache>
                <c:formatCode>0.0_ </c:formatCode>
                <c:ptCount val="12"/>
                <c:pt idx="0">
                  <c:v>2.4341394572073973</c:v>
                </c:pt>
                <c:pt idx="1">
                  <c:v>23.225690936046902</c:v>
                </c:pt>
                <c:pt idx="2">
                  <c:v>47.907625165904186</c:v>
                </c:pt>
                <c:pt idx="3">
                  <c:v>39.08049114624842</c:v>
                </c:pt>
                <c:pt idx="4">
                  <c:v>72.742268421939897</c:v>
                </c:pt>
                <c:pt idx="5">
                  <c:v>64.567635102350707</c:v>
                </c:pt>
                <c:pt idx="6">
                  <c:v>69.439459015611121</c:v>
                </c:pt>
                <c:pt idx="7">
                  <c:v>21.558987792782759</c:v>
                </c:pt>
                <c:pt idx="8">
                  <c:v>108.774299101106</c:v>
                </c:pt>
                <c:pt idx="9">
                  <c:v>29.366736160134366</c:v>
                </c:pt>
                <c:pt idx="10">
                  <c:v>31.369044699219835</c:v>
                </c:pt>
                <c:pt idx="11">
                  <c:v>9.9673305056079844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50551424"/>
        <c:axId val="50565504"/>
      </c:lineChart>
      <c:catAx>
        <c:axId val="50551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565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5655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55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図21-3　ウォルフ黒点数の年変動</a:t>
            </a:r>
          </a:p>
        </c:rich>
      </c:tx>
      <c:layout>
        <c:manualLayout>
          <c:xMode val="edge"/>
          <c:yMode val="edge"/>
          <c:x val="4.7029770449964467E-2"/>
          <c:y val="0.916669478815148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633663366336627E-2"/>
          <c:y val="4.1666787768519134E-2"/>
          <c:w val="0.67821782178217827"/>
          <c:h val="0.71428779031747092"/>
        </c:manualLayout>
      </c:layout>
      <c:lineChart>
        <c:grouping val="standard"/>
        <c:varyColors val="0"/>
        <c:ser>
          <c:idx val="0"/>
          <c:order val="0"/>
          <c:tx>
            <c:strRef>
              <c:f>浮遊塵!$FN$3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浮遊塵!$FN$4:$FN$21</c:f>
              <c:numCache>
                <c:formatCode>0.0;"△ "0.0</c:formatCode>
                <c:ptCount val="17"/>
                <c:pt idx="0">
                  <c:v>111.2</c:v>
                </c:pt>
                <c:pt idx="1">
                  <c:v>84.3</c:v>
                </c:pt>
                <c:pt idx="2">
                  <c:v>57</c:v>
                </c:pt>
                <c:pt idx="3">
                  <c:v>16.5</c:v>
                </c:pt>
                <c:pt idx="4">
                  <c:v>2.5</c:v>
                </c:pt>
                <c:pt idx="5">
                  <c:v>10.4</c:v>
                </c:pt>
                <c:pt idx="6">
                  <c:v>59</c:v>
                </c:pt>
                <c:pt idx="7">
                  <c:v>161.30000000000001</c:v>
                </c:pt>
                <c:pt idx="8">
                  <c:v>177.3</c:v>
                </c:pt>
                <c:pt idx="9">
                  <c:v>136.9</c:v>
                </c:pt>
                <c:pt idx="10">
                  <c:v>150</c:v>
                </c:pt>
                <c:pt idx="11">
                  <c:v>59.3</c:v>
                </c:pt>
                <c:pt idx="12">
                  <c:v>57.8</c:v>
                </c:pt>
                <c:pt idx="13">
                  <c:v>24.2</c:v>
                </c:pt>
                <c:pt idx="14">
                  <c:v>11.5</c:v>
                </c:pt>
                <c:pt idx="15">
                  <c:v>5.7</c:v>
                </c:pt>
                <c:pt idx="16">
                  <c:v>31.9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浮遊塵!$FO$3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浮遊塵!$FO$4:$FO$21</c:f>
              <c:numCache>
                <c:formatCode>0.0;"△ "0.0</c:formatCode>
                <c:ptCount val="17"/>
                <c:pt idx="0">
                  <c:v>163.6</c:v>
                </c:pt>
                <c:pt idx="1">
                  <c:v>51</c:v>
                </c:pt>
                <c:pt idx="2">
                  <c:v>85.4</c:v>
                </c:pt>
                <c:pt idx="3">
                  <c:v>15.9</c:v>
                </c:pt>
                <c:pt idx="4">
                  <c:v>23.2</c:v>
                </c:pt>
                <c:pt idx="5">
                  <c:v>2.4</c:v>
                </c:pt>
                <c:pt idx="6">
                  <c:v>40</c:v>
                </c:pt>
                <c:pt idx="7">
                  <c:v>165.1</c:v>
                </c:pt>
                <c:pt idx="8">
                  <c:v>130.5</c:v>
                </c:pt>
                <c:pt idx="9">
                  <c:v>167.5</c:v>
                </c:pt>
                <c:pt idx="10">
                  <c:v>161.1</c:v>
                </c:pt>
                <c:pt idx="11">
                  <c:v>91</c:v>
                </c:pt>
                <c:pt idx="12">
                  <c:v>35.5</c:v>
                </c:pt>
                <c:pt idx="13">
                  <c:v>29.9</c:v>
                </c:pt>
                <c:pt idx="14">
                  <c:v>4.4000000000000004</c:v>
                </c:pt>
                <c:pt idx="15">
                  <c:v>7.6</c:v>
                </c:pt>
                <c:pt idx="16">
                  <c:v>40.299999999999997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浮遊塵!$FP$3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浮遊塵!$FP$4:$FP$21</c:f>
              <c:numCache>
                <c:formatCode>0.0;"△ "0.0</c:formatCode>
                <c:ptCount val="17"/>
                <c:pt idx="0">
                  <c:v>153.80000000000001</c:v>
                </c:pt>
                <c:pt idx="1">
                  <c:v>66.5</c:v>
                </c:pt>
                <c:pt idx="2">
                  <c:v>83.5</c:v>
                </c:pt>
                <c:pt idx="3">
                  <c:v>17.2</c:v>
                </c:pt>
                <c:pt idx="4">
                  <c:v>15.1</c:v>
                </c:pt>
                <c:pt idx="5">
                  <c:v>14.7</c:v>
                </c:pt>
                <c:pt idx="6">
                  <c:v>76.2</c:v>
                </c:pt>
                <c:pt idx="7">
                  <c:v>131.4</c:v>
                </c:pt>
                <c:pt idx="8">
                  <c:v>140.30000000000001</c:v>
                </c:pt>
                <c:pt idx="9">
                  <c:v>141.9</c:v>
                </c:pt>
                <c:pt idx="10">
                  <c:v>106.7</c:v>
                </c:pt>
                <c:pt idx="11">
                  <c:v>69.8</c:v>
                </c:pt>
                <c:pt idx="12">
                  <c:v>31.7</c:v>
                </c:pt>
                <c:pt idx="13">
                  <c:v>31.1</c:v>
                </c:pt>
                <c:pt idx="14">
                  <c:v>9.1999999999999993</c:v>
                </c:pt>
                <c:pt idx="15">
                  <c:v>8.6999999999999993</c:v>
                </c:pt>
                <c:pt idx="16">
                  <c:v>54.8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浮遊塵!$FQ$3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浮遊塵!$FQ$4:$FQ$21</c:f>
              <c:numCache>
                <c:formatCode>0.0;"△ "0.0</c:formatCode>
                <c:ptCount val="17"/>
                <c:pt idx="0">
                  <c:v>122</c:v>
                </c:pt>
                <c:pt idx="1">
                  <c:v>80.7</c:v>
                </c:pt>
                <c:pt idx="2">
                  <c:v>69.7</c:v>
                </c:pt>
                <c:pt idx="3">
                  <c:v>16.2</c:v>
                </c:pt>
                <c:pt idx="4">
                  <c:v>18.5</c:v>
                </c:pt>
                <c:pt idx="5">
                  <c:v>39.6</c:v>
                </c:pt>
                <c:pt idx="6">
                  <c:v>88</c:v>
                </c:pt>
                <c:pt idx="7">
                  <c:v>130.6</c:v>
                </c:pt>
                <c:pt idx="8">
                  <c:v>140.30000000000001</c:v>
                </c:pt>
                <c:pt idx="9">
                  <c:v>140</c:v>
                </c:pt>
                <c:pt idx="10">
                  <c:v>99.8</c:v>
                </c:pt>
                <c:pt idx="11">
                  <c:v>62.2</c:v>
                </c:pt>
                <c:pt idx="12">
                  <c:v>16.100000000000001</c:v>
                </c:pt>
                <c:pt idx="13">
                  <c:v>14</c:v>
                </c:pt>
                <c:pt idx="14">
                  <c:v>4.8</c:v>
                </c:pt>
                <c:pt idx="15">
                  <c:v>15.5</c:v>
                </c:pt>
                <c:pt idx="16">
                  <c:v>53.4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浮遊塵!$FR$3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浮遊塵!$FR$4:$FR$21</c:f>
              <c:numCache>
                <c:formatCode>0.0;"△ "0.0</c:formatCode>
                <c:ptCount val="17"/>
                <c:pt idx="0">
                  <c:v>82.2</c:v>
                </c:pt>
                <c:pt idx="1">
                  <c:v>99.2</c:v>
                </c:pt>
                <c:pt idx="2">
                  <c:v>76.400000000000006</c:v>
                </c:pt>
                <c:pt idx="3">
                  <c:v>27.5</c:v>
                </c:pt>
                <c:pt idx="4">
                  <c:v>13.7</c:v>
                </c:pt>
                <c:pt idx="5">
                  <c:v>33</c:v>
                </c:pt>
                <c:pt idx="6">
                  <c:v>60.1</c:v>
                </c:pt>
                <c:pt idx="7">
                  <c:v>138.5</c:v>
                </c:pt>
                <c:pt idx="8">
                  <c:v>132.19999999999999</c:v>
                </c:pt>
                <c:pt idx="9">
                  <c:v>121.2</c:v>
                </c:pt>
                <c:pt idx="10">
                  <c:v>73.8</c:v>
                </c:pt>
                <c:pt idx="11">
                  <c:v>61.3</c:v>
                </c:pt>
                <c:pt idx="12">
                  <c:v>17.8</c:v>
                </c:pt>
                <c:pt idx="13">
                  <c:v>14.5</c:v>
                </c:pt>
                <c:pt idx="14">
                  <c:v>5.5</c:v>
                </c:pt>
                <c:pt idx="15">
                  <c:v>18.5</c:v>
                </c:pt>
                <c:pt idx="16">
                  <c:v>56.3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浮遊塵!$FS$3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浮遊塵!$FS$4:$FS$21</c:f>
              <c:numCache>
                <c:formatCode>0.0;"△ "0.0</c:formatCode>
                <c:ptCount val="17"/>
                <c:pt idx="0">
                  <c:v>110.4</c:v>
                </c:pt>
                <c:pt idx="1">
                  <c:v>91.1</c:v>
                </c:pt>
                <c:pt idx="2">
                  <c:v>46.1</c:v>
                </c:pt>
                <c:pt idx="3">
                  <c:v>24.2</c:v>
                </c:pt>
                <c:pt idx="4">
                  <c:v>1.1000000000000001</c:v>
                </c:pt>
                <c:pt idx="5">
                  <c:v>17.399999999999999</c:v>
                </c:pt>
                <c:pt idx="6">
                  <c:v>101.8</c:v>
                </c:pt>
                <c:pt idx="7">
                  <c:v>196.2</c:v>
                </c:pt>
                <c:pt idx="8">
                  <c:v>105.4</c:v>
                </c:pt>
                <c:pt idx="9">
                  <c:v>169.7</c:v>
                </c:pt>
                <c:pt idx="10">
                  <c:v>65.2</c:v>
                </c:pt>
                <c:pt idx="11">
                  <c:v>49.8</c:v>
                </c:pt>
                <c:pt idx="12">
                  <c:v>28</c:v>
                </c:pt>
                <c:pt idx="13">
                  <c:v>15.6</c:v>
                </c:pt>
                <c:pt idx="14">
                  <c:v>11.8</c:v>
                </c:pt>
                <c:pt idx="15">
                  <c:v>12.7</c:v>
                </c:pt>
                <c:pt idx="16">
                  <c:v>70.7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浮遊塵!$FT$3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浮遊塵!$FT$4:$FT$21</c:f>
              <c:numCache>
                <c:formatCode>0.0;"△ "0.0</c:formatCode>
                <c:ptCount val="17"/>
                <c:pt idx="0">
                  <c:v>106.1</c:v>
                </c:pt>
                <c:pt idx="1">
                  <c:v>82.2</c:v>
                </c:pt>
                <c:pt idx="2">
                  <c:v>37.4</c:v>
                </c:pt>
                <c:pt idx="3">
                  <c:v>30.7</c:v>
                </c:pt>
                <c:pt idx="4">
                  <c:v>18.100000000000001</c:v>
                </c:pt>
                <c:pt idx="5">
                  <c:v>33</c:v>
                </c:pt>
                <c:pt idx="6">
                  <c:v>113.8</c:v>
                </c:pt>
                <c:pt idx="7">
                  <c:v>126.9</c:v>
                </c:pt>
                <c:pt idx="8">
                  <c:v>149.4</c:v>
                </c:pt>
                <c:pt idx="9">
                  <c:v>173.7</c:v>
                </c:pt>
                <c:pt idx="10">
                  <c:v>85.7</c:v>
                </c:pt>
                <c:pt idx="11">
                  <c:v>57.9</c:v>
                </c:pt>
                <c:pt idx="12">
                  <c:v>35.1</c:v>
                </c:pt>
                <c:pt idx="13">
                  <c:v>14.5</c:v>
                </c:pt>
                <c:pt idx="14">
                  <c:v>8.1999999999999993</c:v>
                </c:pt>
                <c:pt idx="15">
                  <c:v>10.4</c:v>
                </c:pt>
                <c:pt idx="16">
                  <c:v>66.2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浮遊塵!$FU$3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浮遊塵!$FU$4:$FU$21</c:f>
              <c:numCache>
                <c:formatCode>0.0;"△ "0.0</c:formatCode>
                <c:ptCount val="17"/>
                <c:pt idx="0">
                  <c:v>107.6</c:v>
                </c:pt>
                <c:pt idx="1">
                  <c:v>71.8</c:v>
                </c:pt>
                <c:pt idx="2">
                  <c:v>25.5</c:v>
                </c:pt>
                <c:pt idx="3">
                  <c:v>11.1</c:v>
                </c:pt>
                <c:pt idx="4">
                  <c:v>7.4</c:v>
                </c:pt>
                <c:pt idx="5">
                  <c:v>38.700000000000003</c:v>
                </c:pt>
                <c:pt idx="6">
                  <c:v>111.6</c:v>
                </c:pt>
                <c:pt idx="7">
                  <c:v>168.9</c:v>
                </c:pt>
                <c:pt idx="8">
                  <c:v>200.3</c:v>
                </c:pt>
                <c:pt idx="9">
                  <c:v>176.5</c:v>
                </c:pt>
                <c:pt idx="10">
                  <c:v>64.5</c:v>
                </c:pt>
                <c:pt idx="11">
                  <c:v>42.2</c:v>
                </c:pt>
                <c:pt idx="12">
                  <c:v>22.5</c:v>
                </c:pt>
                <c:pt idx="13">
                  <c:v>14.3</c:v>
                </c:pt>
                <c:pt idx="14">
                  <c:v>14.4</c:v>
                </c:pt>
                <c:pt idx="15">
                  <c:v>24.4</c:v>
                </c:pt>
                <c:pt idx="16">
                  <c:v>91.7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浮遊塵!$FV$3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浮遊塵!$FV$4:$FV$21</c:f>
              <c:numCache>
                <c:formatCode>0.0;"△ "0.0</c:formatCode>
                <c:ptCount val="17"/>
                <c:pt idx="0">
                  <c:v>118.6</c:v>
                </c:pt>
                <c:pt idx="1">
                  <c:v>50.3</c:v>
                </c:pt>
                <c:pt idx="2">
                  <c:v>15.7</c:v>
                </c:pt>
                <c:pt idx="3">
                  <c:v>3.9</c:v>
                </c:pt>
                <c:pt idx="4">
                  <c:v>3.8</c:v>
                </c:pt>
                <c:pt idx="5">
                  <c:v>33.9</c:v>
                </c:pt>
                <c:pt idx="6">
                  <c:v>120.1</c:v>
                </c:pt>
                <c:pt idx="7">
                  <c:v>176.7</c:v>
                </c:pt>
                <c:pt idx="8">
                  <c:v>125.2</c:v>
                </c:pt>
                <c:pt idx="9">
                  <c:v>125.3</c:v>
                </c:pt>
                <c:pt idx="10">
                  <c:v>63.9</c:v>
                </c:pt>
                <c:pt idx="11">
                  <c:v>22.4</c:v>
                </c:pt>
                <c:pt idx="12">
                  <c:v>25.7</c:v>
                </c:pt>
                <c:pt idx="13">
                  <c:v>11.8</c:v>
                </c:pt>
                <c:pt idx="14">
                  <c:v>1.6</c:v>
                </c:pt>
                <c:pt idx="15">
                  <c:v>51.3</c:v>
                </c:pt>
                <c:pt idx="16">
                  <c:v>92.9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浮遊塵!$FW$3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浮遊塵!$FW$4:$FW$21</c:f>
              <c:numCache>
                <c:formatCode>0.0;"△ "0.0</c:formatCode>
                <c:ptCount val="17"/>
                <c:pt idx="0">
                  <c:v>94.7</c:v>
                </c:pt>
                <c:pt idx="1">
                  <c:v>55.8</c:v>
                </c:pt>
                <c:pt idx="2">
                  <c:v>12</c:v>
                </c:pt>
                <c:pt idx="3">
                  <c:v>18.600000000000001</c:v>
                </c:pt>
                <c:pt idx="4">
                  <c:v>35.4</c:v>
                </c:pt>
                <c:pt idx="5">
                  <c:v>60.6</c:v>
                </c:pt>
                <c:pt idx="6">
                  <c:v>125.1</c:v>
                </c:pt>
                <c:pt idx="7">
                  <c:v>159.4</c:v>
                </c:pt>
                <c:pt idx="8">
                  <c:v>145.5</c:v>
                </c:pt>
                <c:pt idx="9">
                  <c:v>144.1</c:v>
                </c:pt>
                <c:pt idx="10">
                  <c:v>88.7</c:v>
                </c:pt>
                <c:pt idx="11">
                  <c:v>56.4</c:v>
                </c:pt>
                <c:pt idx="12">
                  <c:v>44</c:v>
                </c:pt>
                <c:pt idx="13">
                  <c:v>21.1</c:v>
                </c:pt>
                <c:pt idx="14">
                  <c:v>0.9</c:v>
                </c:pt>
                <c:pt idx="15">
                  <c:v>22.8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浮遊塵!$FX$3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浮遊塵!$FX$4:$FX$21</c:f>
              <c:numCache>
                <c:formatCode>0.0;"△ "0.0</c:formatCode>
                <c:ptCount val="17"/>
                <c:pt idx="0">
                  <c:v>98.1</c:v>
                </c:pt>
                <c:pt idx="1">
                  <c:v>33.299999999999997</c:v>
                </c:pt>
                <c:pt idx="2">
                  <c:v>22.8</c:v>
                </c:pt>
                <c:pt idx="3">
                  <c:v>16.2</c:v>
                </c:pt>
                <c:pt idx="4">
                  <c:v>15.2</c:v>
                </c:pt>
                <c:pt idx="5">
                  <c:v>39.9</c:v>
                </c:pt>
                <c:pt idx="6">
                  <c:v>125.1</c:v>
                </c:pt>
                <c:pt idx="7">
                  <c:v>173</c:v>
                </c:pt>
                <c:pt idx="8">
                  <c:v>131.4</c:v>
                </c:pt>
                <c:pt idx="9">
                  <c:v>108.2</c:v>
                </c:pt>
                <c:pt idx="10">
                  <c:v>91.8</c:v>
                </c:pt>
                <c:pt idx="11">
                  <c:v>35.6</c:v>
                </c:pt>
                <c:pt idx="12">
                  <c:v>18</c:v>
                </c:pt>
                <c:pt idx="13">
                  <c:v>9</c:v>
                </c:pt>
                <c:pt idx="14">
                  <c:v>17.899999999999999</c:v>
                </c:pt>
                <c:pt idx="15">
                  <c:v>39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浮遊塵!$FY$3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浮遊塵!$FM$4:$FM$21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浮遊塵!$FY$4:$FY$21</c:f>
              <c:numCache>
                <c:formatCode>0.0;"△ "0.0</c:formatCode>
                <c:ptCount val="17"/>
                <c:pt idx="0">
                  <c:v>127</c:v>
                </c:pt>
                <c:pt idx="1">
                  <c:v>33.4</c:v>
                </c:pt>
                <c:pt idx="2">
                  <c:v>18.7</c:v>
                </c:pt>
                <c:pt idx="3">
                  <c:v>17.3</c:v>
                </c:pt>
                <c:pt idx="4">
                  <c:v>6.8</c:v>
                </c:pt>
                <c:pt idx="5">
                  <c:v>27.1</c:v>
                </c:pt>
                <c:pt idx="6">
                  <c:v>179.2</c:v>
                </c:pt>
                <c:pt idx="7">
                  <c:v>165.5</c:v>
                </c:pt>
                <c:pt idx="8">
                  <c:v>129.69999999999999</c:v>
                </c:pt>
                <c:pt idx="9">
                  <c:v>144.4</c:v>
                </c:pt>
                <c:pt idx="10">
                  <c:v>82.6</c:v>
                </c:pt>
                <c:pt idx="11">
                  <c:v>48.9</c:v>
                </c:pt>
                <c:pt idx="12">
                  <c:v>26.2</c:v>
                </c:pt>
                <c:pt idx="13">
                  <c:v>10</c:v>
                </c:pt>
                <c:pt idx="14">
                  <c:v>13.3</c:v>
                </c:pt>
                <c:pt idx="15">
                  <c:v>41.2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94496"/>
        <c:axId val="50796416"/>
      </c:lineChart>
      <c:catAx>
        <c:axId val="50794496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79641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507964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794496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69305839532489"/>
          <c:y val="2.0833333333333332E-2"/>
          <c:w val="0.16831687475529644"/>
          <c:h val="0.58333489563804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図21-1　　ウォルフ黒点数の月変動</a:t>
            </a:r>
          </a:p>
        </c:rich>
      </c:tx>
      <c:layout>
        <c:manualLayout>
          <c:xMode val="edge"/>
          <c:yMode val="edge"/>
          <c:x val="3.2178189264803439E-2"/>
          <c:y val="0.9148936170212765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633663366336627E-2"/>
          <c:y val="4.2553191489361701E-2"/>
          <c:w val="0.65841584158415845"/>
          <c:h val="0.7294832826747720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浮遊塵!$FM$4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浮遊塵!$FN$4:$FY$4</c:f>
              <c:numCache>
                <c:formatCode>0.0;"△ "0.0</c:formatCode>
                <c:ptCount val="12"/>
                <c:pt idx="0">
                  <c:v>111.2</c:v>
                </c:pt>
                <c:pt idx="1">
                  <c:v>163.6</c:v>
                </c:pt>
                <c:pt idx="2">
                  <c:v>153.80000000000001</c:v>
                </c:pt>
                <c:pt idx="3">
                  <c:v>122</c:v>
                </c:pt>
                <c:pt idx="4">
                  <c:v>82.2</c:v>
                </c:pt>
                <c:pt idx="5">
                  <c:v>110.4</c:v>
                </c:pt>
                <c:pt idx="6">
                  <c:v>106.1</c:v>
                </c:pt>
                <c:pt idx="7">
                  <c:v>107.6</c:v>
                </c:pt>
                <c:pt idx="8">
                  <c:v>118.6</c:v>
                </c:pt>
                <c:pt idx="9">
                  <c:v>94.7</c:v>
                </c:pt>
                <c:pt idx="10">
                  <c:v>98.1</c:v>
                </c:pt>
                <c:pt idx="11">
                  <c:v>127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浮遊塵!$FM$5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浮遊塵!$FN$5:$FY$5</c:f>
              <c:numCache>
                <c:formatCode>0.0;"△ "0.0</c:formatCode>
                <c:ptCount val="12"/>
                <c:pt idx="0">
                  <c:v>84.3</c:v>
                </c:pt>
                <c:pt idx="1">
                  <c:v>51</c:v>
                </c:pt>
                <c:pt idx="2">
                  <c:v>66.5</c:v>
                </c:pt>
                <c:pt idx="3">
                  <c:v>80.7</c:v>
                </c:pt>
                <c:pt idx="4">
                  <c:v>99.2</c:v>
                </c:pt>
                <c:pt idx="5">
                  <c:v>91.1</c:v>
                </c:pt>
                <c:pt idx="6">
                  <c:v>82.2</c:v>
                </c:pt>
                <c:pt idx="7">
                  <c:v>71.8</c:v>
                </c:pt>
                <c:pt idx="8">
                  <c:v>50.3</c:v>
                </c:pt>
                <c:pt idx="9">
                  <c:v>55.8</c:v>
                </c:pt>
                <c:pt idx="10">
                  <c:v>33.299999999999997</c:v>
                </c:pt>
                <c:pt idx="11">
                  <c:v>33.4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浮遊塵!$FM$6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浮遊塵!$FN$6:$FY$6</c:f>
              <c:numCache>
                <c:formatCode>0.0;"△ "0.0</c:formatCode>
                <c:ptCount val="12"/>
                <c:pt idx="0">
                  <c:v>57</c:v>
                </c:pt>
                <c:pt idx="1">
                  <c:v>85.4</c:v>
                </c:pt>
                <c:pt idx="2">
                  <c:v>83.5</c:v>
                </c:pt>
                <c:pt idx="3">
                  <c:v>69.7</c:v>
                </c:pt>
                <c:pt idx="4">
                  <c:v>76.400000000000006</c:v>
                </c:pt>
                <c:pt idx="5">
                  <c:v>46.1</c:v>
                </c:pt>
                <c:pt idx="6">
                  <c:v>37.4</c:v>
                </c:pt>
                <c:pt idx="7">
                  <c:v>25.5</c:v>
                </c:pt>
                <c:pt idx="8">
                  <c:v>15.7</c:v>
                </c:pt>
                <c:pt idx="9">
                  <c:v>12</c:v>
                </c:pt>
                <c:pt idx="10">
                  <c:v>22.8</c:v>
                </c:pt>
                <c:pt idx="11">
                  <c:v>18.7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浮遊塵!$FM$7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浮遊塵!$FN$7:$FY$7</c:f>
              <c:numCache>
                <c:formatCode>0.0;"△ "0.0</c:formatCode>
                <c:ptCount val="12"/>
                <c:pt idx="0">
                  <c:v>16.5</c:v>
                </c:pt>
                <c:pt idx="1">
                  <c:v>15.9</c:v>
                </c:pt>
                <c:pt idx="2">
                  <c:v>17.2</c:v>
                </c:pt>
                <c:pt idx="3">
                  <c:v>16.2</c:v>
                </c:pt>
                <c:pt idx="4">
                  <c:v>27.5</c:v>
                </c:pt>
                <c:pt idx="5">
                  <c:v>24.2</c:v>
                </c:pt>
                <c:pt idx="6">
                  <c:v>30.7</c:v>
                </c:pt>
                <c:pt idx="7">
                  <c:v>11.1</c:v>
                </c:pt>
                <c:pt idx="8">
                  <c:v>3.9</c:v>
                </c:pt>
                <c:pt idx="9">
                  <c:v>18.600000000000001</c:v>
                </c:pt>
                <c:pt idx="10">
                  <c:v>16.2</c:v>
                </c:pt>
                <c:pt idx="11">
                  <c:v>17.3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浮遊塵!$FM$8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浮遊塵!$FN$8:$FY$8</c:f>
              <c:numCache>
                <c:formatCode>0.0;"△ "0.0</c:formatCode>
                <c:ptCount val="12"/>
                <c:pt idx="0">
                  <c:v>2.5</c:v>
                </c:pt>
                <c:pt idx="1">
                  <c:v>23.2</c:v>
                </c:pt>
                <c:pt idx="2">
                  <c:v>15.1</c:v>
                </c:pt>
                <c:pt idx="3">
                  <c:v>18.5</c:v>
                </c:pt>
                <c:pt idx="4">
                  <c:v>13.7</c:v>
                </c:pt>
                <c:pt idx="5">
                  <c:v>1.1000000000000001</c:v>
                </c:pt>
                <c:pt idx="6">
                  <c:v>18.100000000000001</c:v>
                </c:pt>
                <c:pt idx="7">
                  <c:v>7.4</c:v>
                </c:pt>
                <c:pt idx="8">
                  <c:v>3.8</c:v>
                </c:pt>
                <c:pt idx="9">
                  <c:v>35.4</c:v>
                </c:pt>
                <c:pt idx="10">
                  <c:v>15.2</c:v>
                </c:pt>
                <c:pt idx="11">
                  <c:v>6.8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浮遊塵!$FM$9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浮遊塵!$FN$9:$FY$9</c:f>
              <c:numCache>
                <c:formatCode>0.0;"△ "0.0</c:formatCode>
                <c:ptCount val="12"/>
                <c:pt idx="0">
                  <c:v>10.4</c:v>
                </c:pt>
                <c:pt idx="1">
                  <c:v>2.4</c:v>
                </c:pt>
                <c:pt idx="2">
                  <c:v>14.7</c:v>
                </c:pt>
                <c:pt idx="3">
                  <c:v>39.6</c:v>
                </c:pt>
                <c:pt idx="4">
                  <c:v>33</c:v>
                </c:pt>
                <c:pt idx="5">
                  <c:v>17.399999999999999</c:v>
                </c:pt>
                <c:pt idx="6">
                  <c:v>33</c:v>
                </c:pt>
                <c:pt idx="7">
                  <c:v>38.700000000000003</c:v>
                </c:pt>
                <c:pt idx="8">
                  <c:v>33.9</c:v>
                </c:pt>
                <c:pt idx="9">
                  <c:v>60.6</c:v>
                </c:pt>
                <c:pt idx="10">
                  <c:v>39.9</c:v>
                </c:pt>
                <c:pt idx="11">
                  <c:v>27.1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浮遊塵!$FM$10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浮遊塵!$FN$10:$FY$10</c:f>
              <c:numCache>
                <c:formatCode>0.0;"△ "0.0</c:formatCode>
                <c:ptCount val="12"/>
                <c:pt idx="0">
                  <c:v>59</c:v>
                </c:pt>
                <c:pt idx="1">
                  <c:v>40</c:v>
                </c:pt>
                <c:pt idx="2">
                  <c:v>76.2</c:v>
                </c:pt>
                <c:pt idx="3">
                  <c:v>88</c:v>
                </c:pt>
                <c:pt idx="4">
                  <c:v>60.1</c:v>
                </c:pt>
                <c:pt idx="5">
                  <c:v>101.8</c:v>
                </c:pt>
                <c:pt idx="6">
                  <c:v>113.8</c:v>
                </c:pt>
                <c:pt idx="7">
                  <c:v>111.6</c:v>
                </c:pt>
                <c:pt idx="8">
                  <c:v>120.1</c:v>
                </c:pt>
                <c:pt idx="9">
                  <c:v>125.1</c:v>
                </c:pt>
                <c:pt idx="10">
                  <c:v>125.1</c:v>
                </c:pt>
                <c:pt idx="11">
                  <c:v>179.2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浮遊塵!$FM$11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浮遊塵!$FN$11:$FY$11</c:f>
              <c:numCache>
                <c:formatCode>0.0;"△ "0.0</c:formatCode>
                <c:ptCount val="12"/>
                <c:pt idx="0">
                  <c:v>161.30000000000001</c:v>
                </c:pt>
                <c:pt idx="1">
                  <c:v>165.1</c:v>
                </c:pt>
                <c:pt idx="2">
                  <c:v>131.4</c:v>
                </c:pt>
                <c:pt idx="3">
                  <c:v>130.6</c:v>
                </c:pt>
                <c:pt idx="4">
                  <c:v>138.5</c:v>
                </c:pt>
                <c:pt idx="5">
                  <c:v>196.2</c:v>
                </c:pt>
                <c:pt idx="6">
                  <c:v>126.9</c:v>
                </c:pt>
                <c:pt idx="7">
                  <c:v>168.9</c:v>
                </c:pt>
                <c:pt idx="8">
                  <c:v>176.7</c:v>
                </c:pt>
                <c:pt idx="9">
                  <c:v>159.4</c:v>
                </c:pt>
                <c:pt idx="10">
                  <c:v>173</c:v>
                </c:pt>
                <c:pt idx="11">
                  <c:v>165.5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浮遊塵!$FM$12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浮遊塵!$FN$12:$FY$12</c:f>
              <c:numCache>
                <c:formatCode>0.0;"△ "0.0</c:formatCode>
                <c:ptCount val="12"/>
                <c:pt idx="0">
                  <c:v>177.3</c:v>
                </c:pt>
                <c:pt idx="1">
                  <c:v>130.5</c:v>
                </c:pt>
                <c:pt idx="2">
                  <c:v>140.30000000000001</c:v>
                </c:pt>
                <c:pt idx="3">
                  <c:v>140.30000000000001</c:v>
                </c:pt>
                <c:pt idx="4">
                  <c:v>132.19999999999999</c:v>
                </c:pt>
                <c:pt idx="5">
                  <c:v>105.4</c:v>
                </c:pt>
                <c:pt idx="6">
                  <c:v>149.4</c:v>
                </c:pt>
                <c:pt idx="7">
                  <c:v>200.3</c:v>
                </c:pt>
                <c:pt idx="8">
                  <c:v>125.2</c:v>
                </c:pt>
                <c:pt idx="9">
                  <c:v>145.5</c:v>
                </c:pt>
                <c:pt idx="10">
                  <c:v>131.4</c:v>
                </c:pt>
                <c:pt idx="11">
                  <c:v>129.69999999999999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浮遊塵!$FM$13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浮遊塵!$FN$13:$FY$13</c:f>
              <c:numCache>
                <c:formatCode>0.0;"△ "0.0</c:formatCode>
                <c:ptCount val="12"/>
                <c:pt idx="0">
                  <c:v>136.9</c:v>
                </c:pt>
                <c:pt idx="1">
                  <c:v>167.5</c:v>
                </c:pt>
                <c:pt idx="2">
                  <c:v>141.9</c:v>
                </c:pt>
                <c:pt idx="3">
                  <c:v>140</c:v>
                </c:pt>
                <c:pt idx="4">
                  <c:v>121.2</c:v>
                </c:pt>
                <c:pt idx="5">
                  <c:v>169.7</c:v>
                </c:pt>
                <c:pt idx="6">
                  <c:v>173.7</c:v>
                </c:pt>
                <c:pt idx="7">
                  <c:v>176.5</c:v>
                </c:pt>
                <c:pt idx="8">
                  <c:v>125.3</c:v>
                </c:pt>
                <c:pt idx="9">
                  <c:v>144.1</c:v>
                </c:pt>
                <c:pt idx="10">
                  <c:v>108.2</c:v>
                </c:pt>
                <c:pt idx="11">
                  <c:v>144.4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浮遊塵!$FM$14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浮遊塵!$FN$14:$FY$14</c:f>
              <c:numCache>
                <c:formatCode>0.0;"△ "0.0</c:formatCode>
                <c:ptCount val="12"/>
                <c:pt idx="0">
                  <c:v>150</c:v>
                </c:pt>
                <c:pt idx="1">
                  <c:v>161.1</c:v>
                </c:pt>
                <c:pt idx="2">
                  <c:v>106.7</c:v>
                </c:pt>
                <c:pt idx="3">
                  <c:v>99.8</c:v>
                </c:pt>
                <c:pt idx="4">
                  <c:v>73.8</c:v>
                </c:pt>
                <c:pt idx="5">
                  <c:v>65.2</c:v>
                </c:pt>
                <c:pt idx="6">
                  <c:v>85.7</c:v>
                </c:pt>
                <c:pt idx="7">
                  <c:v>64.5</c:v>
                </c:pt>
                <c:pt idx="8">
                  <c:v>63.9</c:v>
                </c:pt>
                <c:pt idx="9">
                  <c:v>88.7</c:v>
                </c:pt>
                <c:pt idx="10">
                  <c:v>91.8</c:v>
                </c:pt>
                <c:pt idx="11">
                  <c:v>82.6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浮遊塵!$FM$15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浮遊塵!$FN$15:$FY$15</c:f>
              <c:numCache>
                <c:formatCode>0.0;"△ "0.0</c:formatCode>
                <c:ptCount val="12"/>
                <c:pt idx="0">
                  <c:v>59.3</c:v>
                </c:pt>
                <c:pt idx="1">
                  <c:v>91</c:v>
                </c:pt>
                <c:pt idx="2">
                  <c:v>69.8</c:v>
                </c:pt>
                <c:pt idx="3">
                  <c:v>62.2</c:v>
                </c:pt>
                <c:pt idx="4">
                  <c:v>61.3</c:v>
                </c:pt>
                <c:pt idx="5">
                  <c:v>49.8</c:v>
                </c:pt>
                <c:pt idx="6">
                  <c:v>57.9</c:v>
                </c:pt>
                <c:pt idx="7">
                  <c:v>42.2</c:v>
                </c:pt>
                <c:pt idx="8">
                  <c:v>22.4</c:v>
                </c:pt>
                <c:pt idx="9">
                  <c:v>56.4</c:v>
                </c:pt>
                <c:pt idx="10">
                  <c:v>35.6</c:v>
                </c:pt>
                <c:pt idx="11">
                  <c:v>48.9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浮遊塵!$FM$16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浮遊塵!$FN$16:$FY$16</c:f>
              <c:numCache>
                <c:formatCode>0.0;"△ "0.0</c:formatCode>
                <c:ptCount val="12"/>
                <c:pt idx="0">
                  <c:v>57.8</c:v>
                </c:pt>
                <c:pt idx="1">
                  <c:v>35.5</c:v>
                </c:pt>
                <c:pt idx="2">
                  <c:v>31.7</c:v>
                </c:pt>
                <c:pt idx="3">
                  <c:v>16.100000000000001</c:v>
                </c:pt>
                <c:pt idx="4">
                  <c:v>17.8</c:v>
                </c:pt>
                <c:pt idx="5">
                  <c:v>28</c:v>
                </c:pt>
                <c:pt idx="6">
                  <c:v>35.1</c:v>
                </c:pt>
                <c:pt idx="7">
                  <c:v>22.5</c:v>
                </c:pt>
                <c:pt idx="8">
                  <c:v>25.7</c:v>
                </c:pt>
                <c:pt idx="9">
                  <c:v>44</c:v>
                </c:pt>
                <c:pt idx="10">
                  <c:v>18</c:v>
                </c:pt>
                <c:pt idx="11">
                  <c:v>26.2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浮遊塵!$FM$17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浮遊塵!$FN$17:$FY$17</c:f>
              <c:numCache>
                <c:formatCode>0.0;"△ "0.0</c:formatCode>
                <c:ptCount val="12"/>
                <c:pt idx="0">
                  <c:v>24.2</c:v>
                </c:pt>
                <c:pt idx="1">
                  <c:v>29.9</c:v>
                </c:pt>
                <c:pt idx="2">
                  <c:v>31.1</c:v>
                </c:pt>
                <c:pt idx="3">
                  <c:v>14</c:v>
                </c:pt>
                <c:pt idx="4">
                  <c:v>14.5</c:v>
                </c:pt>
                <c:pt idx="5">
                  <c:v>15.6</c:v>
                </c:pt>
                <c:pt idx="6">
                  <c:v>14.5</c:v>
                </c:pt>
                <c:pt idx="7">
                  <c:v>14.3</c:v>
                </c:pt>
                <c:pt idx="8">
                  <c:v>11.8</c:v>
                </c:pt>
                <c:pt idx="9">
                  <c:v>21.1</c:v>
                </c:pt>
                <c:pt idx="10">
                  <c:v>9</c:v>
                </c:pt>
                <c:pt idx="11">
                  <c:v>10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浮遊塵!$FM$18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浮遊塵!$FN$18:$FY$18</c:f>
              <c:numCache>
                <c:formatCode>0.0;"△ "0.0</c:formatCode>
                <c:ptCount val="12"/>
                <c:pt idx="0">
                  <c:v>11.5</c:v>
                </c:pt>
                <c:pt idx="1">
                  <c:v>4.4000000000000004</c:v>
                </c:pt>
                <c:pt idx="2">
                  <c:v>9.1999999999999993</c:v>
                </c:pt>
                <c:pt idx="3">
                  <c:v>4.8</c:v>
                </c:pt>
                <c:pt idx="4">
                  <c:v>5.5</c:v>
                </c:pt>
                <c:pt idx="5">
                  <c:v>11.8</c:v>
                </c:pt>
                <c:pt idx="6">
                  <c:v>8.1999999999999993</c:v>
                </c:pt>
                <c:pt idx="7">
                  <c:v>14.4</c:v>
                </c:pt>
                <c:pt idx="8">
                  <c:v>1.6</c:v>
                </c:pt>
                <c:pt idx="9">
                  <c:v>0.9</c:v>
                </c:pt>
                <c:pt idx="10">
                  <c:v>17.899999999999999</c:v>
                </c:pt>
                <c:pt idx="11">
                  <c:v>13.3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浮遊塵!$FM$19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浮遊塵!$FN$19:$FY$19</c:f>
              <c:numCache>
                <c:formatCode>0.0;"△ "0.0</c:formatCode>
                <c:ptCount val="12"/>
                <c:pt idx="0">
                  <c:v>5.7</c:v>
                </c:pt>
                <c:pt idx="1">
                  <c:v>7.6</c:v>
                </c:pt>
                <c:pt idx="2">
                  <c:v>8.6999999999999993</c:v>
                </c:pt>
                <c:pt idx="3">
                  <c:v>15.5</c:v>
                </c:pt>
                <c:pt idx="4">
                  <c:v>18.5</c:v>
                </c:pt>
                <c:pt idx="5">
                  <c:v>12.7</c:v>
                </c:pt>
                <c:pt idx="6">
                  <c:v>10.4</c:v>
                </c:pt>
                <c:pt idx="7">
                  <c:v>24.4</c:v>
                </c:pt>
                <c:pt idx="8">
                  <c:v>51.3</c:v>
                </c:pt>
                <c:pt idx="9">
                  <c:v>22.8</c:v>
                </c:pt>
                <c:pt idx="10">
                  <c:v>39</c:v>
                </c:pt>
                <c:pt idx="11">
                  <c:v>41.2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浮遊塵!$FM$20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浮遊塵!$FN$20:$FY$20</c:f>
              <c:numCache>
                <c:formatCode>0.0;"△ "0.0</c:formatCode>
                <c:ptCount val="12"/>
                <c:pt idx="0">
                  <c:v>31.9</c:v>
                </c:pt>
                <c:pt idx="1">
                  <c:v>40.299999999999997</c:v>
                </c:pt>
                <c:pt idx="2">
                  <c:v>54.8</c:v>
                </c:pt>
                <c:pt idx="3">
                  <c:v>53.4</c:v>
                </c:pt>
                <c:pt idx="4">
                  <c:v>56.3</c:v>
                </c:pt>
                <c:pt idx="5">
                  <c:v>70.7</c:v>
                </c:pt>
                <c:pt idx="6">
                  <c:v>66.2</c:v>
                </c:pt>
                <c:pt idx="7">
                  <c:v>91.7</c:v>
                </c:pt>
                <c:pt idx="8">
                  <c:v>92.9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浮遊塵!$FM$21</c:f>
              <c:strCache>
                <c:ptCount val="1"/>
                <c:pt idx="0">
                  <c:v>1999 </c:v>
                </c:pt>
              </c:strCache>
            </c:strRef>
          </c:tx>
          <c:cat>
            <c:strRef>
              <c:f>浮遊塵!$FN$3:$FY$3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浮遊塵!$FN$21:$FY$21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41312"/>
        <c:axId val="50955392"/>
      </c:lineChart>
      <c:catAx>
        <c:axId val="50941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955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9553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0941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465345677944098"/>
          <c:y val="1.5197568389057751E-2"/>
          <c:w val="0.1757425514118427"/>
          <c:h val="0.863221884498480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図19-1　　蒸発残渣の月変動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(原セ屋上S57～)</a:t>
            </a:r>
          </a:p>
        </c:rich>
      </c:tx>
      <c:layout>
        <c:manualLayout>
          <c:xMode val="edge"/>
          <c:yMode val="edge"/>
          <c:x val="8.5995112679880525E-2"/>
          <c:y val="0.856249999999999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25307125307126E-2"/>
          <c:y val="0.05"/>
          <c:w val="0.70024570024570021"/>
          <c:h val="0.6843749999999999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浮遊塵!$DW$4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浮遊塵!$DX$4:$EI$4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浮遊塵!$DW$5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浮遊塵!$DX$5:$EI$5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浮遊塵!$DW$6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浮遊塵!$DX$6:$EI$6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3"/>
          <c:order val="3"/>
          <c:tx>
            <c:strRef>
              <c:f>浮遊塵!$DW$7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浮遊塵!$DX$7:$EI$7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4"/>
          <c:order val="4"/>
          <c:tx>
            <c:strRef>
              <c:f>浮遊塵!$DW$8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浮遊塵!$DX$8:$EI$8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5"/>
          <c:order val="5"/>
          <c:tx>
            <c:strRef>
              <c:f>浮遊塵!$DW$9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浮遊塵!$DX$9:$EI$9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6"/>
          <c:order val="6"/>
          <c:tx>
            <c:strRef>
              <c:f>浮遊塵!$DW$10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浮遊塵!$DX$10:$EI$10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7"/>
          <c:order val="7"/>
          <c:tx>
            <c:strRef>
              <c:f>浮遊塵!$DW$11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浮遊塵!$DX$11:$EI$11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8"/>
          <c:order val="8"/>
          <c:tx>
            <c:strRef>
              <c:f>浮遊塵!$DW$12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浮遊塵!$DX$12:$EI$12</c:f>
              <c:numCache>
                <c:formatCode>0.00;"△ "0.00</c:formatCode>
                <c:ptCount val="12"/>
                <c:pt idx="0">
                  <c:v>2.84</c:v>
                </c:pt>
                <c:pt idx="1">
                  <c:v>4.18</c:v>
                </c:pt>
                <c:pt idx="2">
                  <c:v>8.8000000000000007</c:v>
                </c:pt>
                <c:pt idx="3">
                  <c:v>5.48</c:v>
                </c:pt>
                <c:pt idx="4">
                  <c:v>5.74</c:v>
                </c:pt>
                <c:pt idx="5">
                  <c:v>4.0199999999999996</c:v>
                </c:pt>
                <c:pt idx="6">
                  <c:v>2.72</c:v>
                </c:pt>
                <c:pt idx="7">
                  <c:v>6.54</c:v>
                </c:pt>
                <c:pt idx="8">
                  <c:v>2.94</c:v>
                </c:pt>
                <c:pt idx="9">
                  <c:v>4.5999999999999996</c:v>
                </c:pt>
                <c:pt idx="10">
                  <c:v>17.239999999999998</c:v>
                </c:pt>
                <c:pt idx="11">
                  <c:v>3.6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浮遊塵!$DW$13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浮遊塵!$DX$13:$EI$13</c:f>
              <c:numCache>
                <c:formatCode>0.00;"△ "0.00</c:formatCode>
                <c:ptCount val="12"/>
                <c:pt idx="0">
                  <c:v>4.9800000000000004</c:v>
                </c:pt>
                <c:pt idx="1">
                  <c:v>8.42</c:v>
                </c:pt>
                <c:pt idx="2">
                  <c:v>10.48</c:v>
                </c:pt>
                <c:pt idx="3">
                  <c:v>10.84</c:v>
                </c:pt>
                <c:pt idx="4">
                  <c:v>10.36</c:v>
                </c:pt>
                <c:pt idx="5">
                  <c:v>4.18</c:v>
                </c:pt>
                <c:pt idx="6">
                  <c:v>6.2</c:v>
                </c:pt>
                <c:pt idx="7">
                  <c:v>7.56</c:v>
                </c:pt>
                <c:pt idx="8">
                  <c:v>6.46</c:v>
                </c:pt>
                <c:pt idx="9">
                  <c:v>6.92</c:v>
                </c:pt>
                <c:pt idx="10">
                  <c:v>3.7</c:v>
                </c:pt>
                <c:pt idx="11">
                  <c:v>5.18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浮遊塵!$DW$14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浮遊塵!$DX$14:$EI$14</c:f>
              <c:numCache>
                <c:formatCode>0.00;"△ "0.00</c:formatCode>
                <c:ptCount val="12"/>
                <c:pt idx="0">
                  <c:v>9.6</c:v>
                </c:pt>
                <c:pt idx="1">
                  <c:v>11.6</c:v>
                </c:pt>
                <c:pt idx="2">
                  <c:v>4.7</c:v>
                </c:pt>
                <c:pt idx="3">
                  <c:v>6.72</c:v>
                </c:pt>
                <c:pt idx="4">
                  <c:v>4.46</c:v>
                </c:pt>
                <c:pt idx="5">
                  <c:v>3.62</c:v>
                </c:pt>
                <c:pt idx="6">
                  <c:v>16.940000000000001</c:v>
                </c:pt>
                <c:pt idx="7">
                  <c:v>6.9</c:v>
                </c:pt>
                <c:pt idx="8">
                  <c:v>4.7</c:v>
                </c:pt>
                <c:pt idx="9">
                  <c:v>4.24</c:v>
                </c:pt>
                <c:pt idx="10">
                  <c:v>2.92</c:v>
                </c:pt>
                <c:pt idx="11">
                  <c:v>1.96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浮遊塵!$DW$15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浮遊塵!$DX$15:$EI$15</c:f>
              <c:numCache>
                <c:formatCode>0.00;"△ "0.00</c:formatCode>
                <c:ptCount val="12"/>
                <c:pt idx="0">
                  <c:v>3.9</c:v>
                </c:pt>
                <c:pt idx="1">
                  <c:v>3.52</c:v>
                </c:pt>
                <c:pt idx="2">
                  <c:v>5.74</c:v>
                </c:pt>
                <c:pt idx="3">
                  <c:v>9.58</c:v>
                </c:pt>
                <c:pt idx="4">
                  <c:v>4.78</c:v>
                </c:pt>
                <c:pt idx="5">
                  <c:v>3.86</c:v>
                </c:pt>
                <c:pt idx="6">
                  <c:v>3.54</c:v>
                </c:pt>
                <c:pt idx="7">
                  <c:v>7.04</c:v>
                </c:pt>
                <c:pt idx="8">
                  <c:v>3</c:v>
                </c:pt>
                <c:pt idx="9">
                  <c:v>2.3199999999999998</c:v>
                </c:pt>
                <c:pt idx="10">
                  <c:v>2.58</c:v>
                </c:pt>
                <c:pt idx="11">
                  <c:v>0.48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浮遊塵!$DW$16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浮遊塵!$DX$16:$EI$16</c:f>
              <c:numCache>
                <c:formatCode>0.00;"△ "0.00</c:formatCode>
                <c:ptCount val="12"/>
                <c:pt idx="0">
                  <c:v>1.5</c:v>
                </c:pt>
                <c:pt idx="1">
                  <c:v>2.9</c:v>
                </c:pt>
                <c:pt idx="2">
                  <c:v>3.64</c:v>
                </c:pt>
                <c:pt idx="3">
                  <c:v>15.32</c:v>
                </c:pt>
                <c:pt idx="4">
                  <c:v>4.8</c:v>
                </c:pt>
                <c:pt idx="5">
                  <c:v>3.78</c:v>
                </c:pt>
                <c:pt idx="6">
                  <c:v>3.38</c:v>
                </c:pt>
                <c:pt idx="7">
                  <c:v>5.4</c:v>
                </c:pt>
                <c:pt idx="8">
                  <c:v>7.34</c:v>
                </c:pt>
                <c:pt idx="9">
                  <c:v>1.74</c:v>
                </c:pt>
                <c:pt idx="10">
                  <c:v>1.64</c:v>
                </c:pt>
                <c:pt idx="11">
                  <c:v>2.66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浮遊塵!$DW$17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浮遊塵!$DX$17:$EI$17</c:f>
              <c:numCache>
                <c:formatCode>0.00;"△ "0.00</c:formatCode>
                <c:ptCount val="12"/>
                <c:pt idx="0">
                  <c:v>1.9</c:v>
                </c:pt>
                <c:pt idx="1">
                  <c:v>1.4</c:v>
                </c:pt>
                <c:pt idx="2">
                  <c:v>7.94</c:v>
                </c:pt>
                <c:pt idx="3">
                  <c:v>2.1</c:v>
                </c:pt>
                <c:pt idx="4">
                  <c:v>2.85</c:v>
                </c:pt>
                <c:pt idx="5">
                  <c:v>1.48</c:v>
                </c:pt>
                <c:pt idx="6">
                  <c:v>1.3</c:v>
                </c:pt>
                <c:pt idx="7">
                  <c:v>1.1499999999999999</c:v>
                </c:pt>
                <c:pt idx="8">
                  <c:v>1.74</c:v>
                </c:pt>
                <c:pt idx="9">
                  <c:v>1.91</c:v>
                </c:pt>
                <c:pt idx="10">
                  <c:v>1.49</c:v>
                </c:pt>
                <c:pt idx="11">
                  <c:v>1.82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浮遊塵!$DW$18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浮遊塵!$DX$18:$EI$18</c:f>
              <c:numCache>
                <c:formatCode>0.00;"△ "0.00</c:formatCode>
                <c:ptCount val="12"/>
                <c:pt idx="0">
                  <c:v>1.43</c:v>
                </c:pt>
                <c:pt idx="1">
                  <c:v>1.01</c:v>
                </c:pt>
                <c:pt idx="2">
                  <c:v>1.74</c:v>
                </c:pt>
                <c:pt idx="3">
                  <c:v>1.59</c:v>
                </c:pt>
                <c:pt idx="4">
                  <c:v>2.29</c:v>
                </c:pt>
                <c:pt idx="5">
                  <c:v>1.1399999999999999</c:v>
                </c:pt>
                <c:pt idx="6">
                  <c:v>1.28</c:v>
                </c:pt>
                <c:pt idx="7">
                  <c:v>1.1499999999999999</c:v>
                </c:pt>
                <c:pt idx="8">
                  <c:v>1.3</c:v>
                </c:pt>
                <c:pt idx="9">
                  <c:v>0.47</c:v>
                </c:pt>
                <c:pt idx="10">
                  <c:v>0.7</c:v>
                </c:pt>
                <c:pt idx="11">
                  <c:v>1.45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浮遊塵!$DW$19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浮遊塵!$DX$19:$EI$19</c:f>
              <c:numCache>
                <c:formatCode>0.00;"△ "0.00</c:formatCode>
                <c:ptCount val="12"/>
                <c:pt idx="0">
                  <c:v>1.41</c:v>
                </c:pt>
                <c:pt idx="1">
                  <c:v>1.8</c:v>
                </c:pt>
                <c:pt idx="2">
                  <c:v>3.05</c:v>
                </c:pt>
                <c:pt idx="3">
                  <c:v>2.7</c:v>
                </c:pt>
                <c:pt idx="4">
                  <c:v>3</c:v>
                </c:pt>
                <c:pt idx="5">
                  <c:v>2.5</c:v>
                </c:pt>
                <c:pt idx="6">
                  <c:v>1.5</c:v>
                </c:pt>
                <c:pt idx="7">
                  <c:v>2.6</c:v>
                </c:pt>
                <c:pt idx="8">
                  <c:v>1.9</c:v>
                </c:pt>
                <c:pt idx="9">
                  <c:v>1.7</c:v>
                </c:pt>
                <c:pt idx="10">
                  <c:v>2.7</c:v>
                </c:pt>
                <c:pt idx="11">
                  <c:v>2.4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浮遊塵!$DW$20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浮遊塵!$DX$20:$EI$20</c:f>
              <c:numCache>
                <c:formatCode>0.00;"△ "0.00</c:formatCode>
                <c:ptCount val="12"/>
                <c:pt idx="0">
                  <c:v>3.7</c:v>
                </c:pt>
                <c:pt idx="1">
                  <c:v>2.5</c:v>
                </c:pt>
                <c:pt idx="2">
                  <c:v>5.8</c:v>
                </c:pt>
                <c:pt idx="3">
                  <c:v>3.2</c:v>
                </c:pt>
                <c:pt idx="4">
                  <c:v>4</c:v>
                </c:pt>
                <c:pt idx="5">
                  <c:v>2.7</c:v>
                </c:pt>
                <c:pt idx="6">
                  <c:v>2</c:v>
                </c:pt>
                <c:pt idx="7">
                  <c:v>3.2</c:v>
                </c:pt>
                <c:pt idx="8">
                  <c:v>6.2</c:v>
                </c:pt>
                <c:pt idx="9">
                  <c:v>2.2000000000000002</c:v>
                </c:pt>
                <c:pt idx="10">
                  <c:v>3.9</c:v>
                </c:pt>
                <c:pt idx="11">
                  <c:v>4.0999999999999996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浮遊塵!$DW$21</c:f>
              <c:strCache>
                <c:ptCount val="1"/>
                <c:pt idx="0">
                  <c:v>1999 </c:v>
                </c:pt>
              </c:strCache>
            </c:strRef>
          </c:tx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浮遊塵!$DX$21:$EI$21</c:f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8032"/>
        <c:axId val="51397760"/>
      </c:lineChart>
      <c:catAx>
        <c:axId val="51228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397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13977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22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606870096145144"/>
          <c:y val="1.5625E-2"/>
          <c:w val="0.99017189164351804"/>
          <c:h val="0.856249999999999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図19-3　　蒸発残渣の年変動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(原セ屋上S57～)</a:t>
            </a:r>
          </a:p>
        </c:rich>
      </c:tx>
      <c:layout>
        <c:manualLayout>
          <c:xMode val="edge"/>
          <c:yMode val="edge"/>
          <c:x val="8.8019446118047906E-2"/>
          <c:y val="0.862276706429660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04730125795248E-2"/>
          <c:y val="4.1916228942840313E-2"/>
          <c:w val="0.77995203138374769"/>
          <c:h val="0.6646716303793248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浮遊塵!$DX$3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浮遊塵!$DX$4:$DX$21</c:f>
              <c:numCache>
                <c:formatCode>0.00;"△ "0.00</c:formatCode>
                <c:ptCount val="17"/>
                <c:pt idx="8">
                  <c:v>2.84</c:v>
                </c:pt>
                <c:pt idx="9">
                  <c:v>4.9800000000000004</c:v>
                </c:pt>
                <c:pt idx="10">
                  <c:v>9.6</c:v>
                </c:pt>
                <c:pt idx="11">
                  <c:v>3.9</c:v>
                </c:pt>
                <c:pt idx="12">
                  <c:v>1.5</c:v>
                </c:pt>
                <c:pt idx="13">
                  <c:v>1.9</c:v>
                </c:pt>
                <c:pt idx="14">
                  <c:v>1.43</c:v>
                </c:pt>
                <c:pt idx="15">
                  <c:v>1.41</c:v>
                </c:pt>
                <c:pt idx="16">
                  <c:v>3.7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浮遊塵!$DY$3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浮遊塵!$DY$4:$DY$21</c:f>
              <c:numCache>
                <c:formatCode>0.00;"△ "0.00</c:formatCode>
                <c:ptCount val="17"/>
                <c:pt idx="8">
                  <c:v>4.18</c:v>
                </c:pt>
                <c:pt idx="9">
                  <c:v>8.42</c:v>
                </c:pt>
                <c:pt idx="10">
                  <c:v>11.6</c:v>
                </c:pt>
                <c:pt idx="11">
                  <c:v>3.52</c:v>
                </c:pt>
                <c:pt idx="12">
                  <c:v>2.9</c:v>
                </c:pt>
                <c:pt idx="13">
                  <c:v>1.4</c:v>
                </c:pt>
                <c:pt idx="14">
                  <c:v>1.01</c:v>
                </c:pt>
                <c:pt idx="15">
                  <c:v>1.8</c:v>
                </c:pt>
                <c:pt idx="16">
                  <c:v>2.5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浮遊塵!$DZ$3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浮遊塵!$DZ$4:$DZ$21</c:f>
              <c:numCache>
                <c:formatCode>0.00;"△ "0.00</c:formatCode>
                <c:ptCount val="17"/>
                <c:pt idx="8">
                  <c:v>8.8000000000000007</c:v>
                </c:pt>
                <c:pt idx="9">
                  <c:v>10.48</c:v>
                </c:pt>
                <c:pt idx="10">
                  <c:v>4.7</c:v>
                </c:pt>
                <c:pt idx="11">
                  <c:v>5.74</c:v>
                </c:pt>
                <c:pt idx="12">
                  <c:v>3.64</c:v>
                </c:pt>
                <c:pt idx="13">
                  <c:v>7.94</c:v>
                </c:pt>
                <c:pt idx="14">
                  <c:v>1.74</c:v>
                </c:pt>
                <c:pt idx="15">
                  <c:v>3.05</c:v>
                </c:pt>
                <c:pt idx="16">
                  <c:v>5.8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浮遊塵!$EA$3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浮遊塵!$EA$4:$EA$21</c:f>
              <c:numCache>
                <c:formatCode>0.00;"△ "0.00</c:formatCode>
                <c:ptCount val="17"/>
                <c:pt idx="8">
                  <c:v>5.48</c:v>
                </c:pt>
                <c:pt idx="9">
                  <c:v>10.84</c:v>
                </c:pt>
                <c:pt idx="10">
                  <c:v>6.72</c:v>
                </c:pt>
                <c:pt idx="11">
                  <c:v>9.58</c:v>
                </c:pt>
                <c:pt idx="12">
                  <c:v>15.32</c:v>
                </c:pt>
                <c:pt idx="13">
                  <c:v>2.1</c:v>
                </c:pt>
                <c:pt idx="14">
                  <c:v>1.59</c:v>
                </c:pt>
                <c:pt idx="15">
                  <c:v>2.7</c:v>
                </c:pt>
                <c:pt idx="16">
                  <c:v>3.2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浮遊塵!$EB$3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浮遊塵!$EB$4:$EB$21</c:f>
              <c:numCache>
                <c:formatCode>0.00;"△ "0.00</c:formatCode>
                <c:ptCount val="17"/>
                <c:pt idx="8">
                  <c:v>5.74</c:v>
                </c:pt>
                <c:pt idx="9">
                  <c:v>10.36</c:v>
                </c:pt>
                <c:pt idx="10">
                  <c:v>4.46</c:v>
                </c:pt>
                <c:pt idx="11">
                  <c:v>4.78</c:v>
                </c:pt>
                <c:pt idx="12">
                  <c:v>4.8</c:v>
                </c:pt>
                <c:pt idx="13">
                  <c:v>2.85</c:v>
                </c:pt>
                <c:pt idx="14">
                  <c:v>2.29</c:v>
                </c:pt>
                <c:pt idx="15">
                  <c:v>3</c:v>
                </c:pt>
                <c:pt idx="16">
                  <c:v>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浮遊塵!$EC$3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浮遊塵!$EC$4:$EC$21</c:f>
              <c:numCache>
                <c:formatCode>0.00;"△ "0.00</c:formatCode>
                <c:ptCount val="17"/>
                <c:pt idx="8">
                  <c:v>4.0199999999999996</c:v>
                </c:pt>
                <c:pt idx="9">
                  <c:v>4.18</c:v>
                </c:pt>
                <c:pt idx="10">
                  <c:v>3.62</c:v>
                </c:pt>
                <c:pt idx="11">
                  <c:v>3.86</c:v>
                </c:pt>
                <c:pt idx="12">
                  <c:v>3.78</c:v>
                </c:pt>
                <c:pt idx="13">
                  <c:v>1.48</c:v>
                </c:pt>
                <c:pt idx="14">
                  <c:v>1.1399999999999999</c:v>
                </c:pt>
                <c:pt idx="15">
                  <c:v>2.5</c:v>
                </c:pt>
                <c:pt idx="16">
                  <c:v>2.7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浮遊塵!$ED$3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浮遊塵!$ED$4:$ED$21</c:f>
              <c:numCache>
                <c:formatCode>0.00;"△ "0.00</c:formatCode>
                <c:ptCount val="17"/>
                <c:pt idx="8">
                  <c:v>2.72</c:v>
                </c:pt>
                <c:pt idx="9">
                  <c:v>6.2</c:v>
                </c:pt>
                <c:pt idx="10">
                  <c:v>16.940000000000001</c:v>
                </c:pt>
                <c:pt idx="11">
                  <c:v>3.54</c:v>
                </c:pt>
                <c:pt idx="12">
                  <c:v>3.38</c:v>
                </c:pt>
                <c:pt idx="13">
                  <c:v>1.3</c:v>
                </c:pt>
                <c:pt idx="14">
                  <c:v>1.28</c:v>
                </c:pt>
                <c:pt idx="15">
                  <c:v>1.5</c:v>
                </c:pt>
                <c:pt idx="16">
                  <c:v>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浮遊塵!$EE$3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浮遊塵!$EE$4:$EE$21</c:f>
              <c:numCache>
                <c:formatCode>0.00;"△ "0.00</c:formatCode>
                <c:ptCount val="17"/>
                <c:pt idx="8">
                  <c:v>6.54</c:v>
                </c:pt>
                <c:pt idx="9">
                  <c:v>7.56</c:v>
                </c:pt>
                <c:pt idx="10">
                  <c:v>6.9</c:v>
                </c:pt>
                <c:pt idx="11">
                  <c:v>7.04</c:v>
                </c:pt>
                <c:pt idx="12">
                  <c:v>5.4</c:v>
                </c:pt>
                <c:pt idx="13">
                  <c:v>1.1499999999999999</c:v>
                </c:pt>
                <c:pt idx="14">
                  <c:v>1.1499999999999999</c:v>
                </c:pt>
                <c:pt idx="15">
                  <c:v>2.6</c:v>
                </c:pt>
                <c:pt idx="16">
                  <c:v>3.2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浮遊塵!$EF$3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浮遊塵!$EF$4:$EF$21</c:f>
              <c:numCache>
                <c:formatCode>0.00;"△ "0.00</c:formatCode>
                <c:ptCount val="17"/>
                <c:pt idx="8">
                  <c:v>2.94</c:v>
                </c:pt>
                <c:pt idx="9">
                  <c:v>6.46</c:v>
                </c:pt>
                <c:pt idx="10">
                  <c:v>4.7</c:v>
                </c:pt>
                <c:pt idx="11">
                  <c:v>3</c:v>
                </c:pt>
                <c:pt idx="12">
                  <c:v>7.34</c:v>
                </c:pt>
                <c:pt idx="13">
                  <c:v>1.74</c:v>
                </c:pt>
                <c:pt idx="14">
                  <c:v>1.3</c:v>
                </c:pt>
                <c:pt idx="15">
                  <c:v>1.9</c:v>
                </c:pt>
                <c:pt idx="16">
                  <c:v>6.2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浮遊塵!$EG$3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浮遊塵!$EG$4:$EG$21</c:f>
              <c:numCache>
                <c:formatCode>0.00;"△ "0.00</c:formatCode>
                <c:ptCount val="17"/>
                <c:pt idx="8">
                  <c:v>4.5999999999999996</c:v>
                </c:pt>
                <c:pt idx="9">
                  <c:v>6.92</c:v>
                </c:pt>
                <c:pt idx="10">
                  <c:v>4.24</c:v>
                </c:pt>
                <c:pt idx="11">
                  <c:v>2.3199999999999998</c:v>
                </c:pt>
                <c:pt idx="12">
                  <c:v>1.74</c:v>
                </c:pt>
                <c:pt idx="13">
                  <c:v>1.91</c:v>
                </c:pt>
                <c:pt idx="14">
                  <c:v>0.47</c:v>
                </c:pt>
                <c:pt idx="15">
                  <c:v>1.7</c:v>
                </c:pt>
                <c:pt idx="16">
                  <c:v>2.2000000000000002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浮遊塵!$EH$3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浮遊塵!$EH$4:$EH$21</c:f>
              <c:numCache>
                <c:formatCode>0.00;"△ "0.00</c:formatCode>
                <c:ptCount val="17"/>
                <c:pt idx="8">
                  <c:v>17.239999999999998</c:v>
                </c:pt>
                <c:pt idx="9">
                  <c:v>3.7</c:v>
                </c:pt>
                <c:pt idx="10">
                  <c:v>2.92</c:v>
                </c:pt>
                <c:pt idx="11">
                  <c:v>2.58</c:v>
                </c:pt>
                <c:pt idx="12">
                  <c:v>1.64</c:v>
                </c:pt>
                <c:pt idx="13">
                  <c:v>1.49</c:v>
                </c:pt>
                <c:pt idx="14">
                  <c:v>0.7</c:v>
                </c:pt>
                <c:pt idx="15">
                  <c:v>2.7</c:v>
                </c:pt>
                <c:pt idx="16">
                  <c:v>3.9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浮遊塵!$EI$3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浮遊塵!$EI$4:$EI$21</c:f>
              <c:numCache>
                <c:formatCode>0.00;"△ "0.00</c:formatCode>
                <c:ptCount val="17"/>
                <c:pt idx="8">
                  <c:v>3.6</c:v>
                </c:pt>
                <c:pt idx="9">
                  <c:v>5.18</c:v>
                </c:pt>
                <c:pt idx="10">
                  <c:v>1.96</c:v>
                </c:pt>
                <c:pt idx="11">
                  <c:v>0.48</c:v>
                </c:pt>
                <c:pt idx="12">
                  <c:v>2.66</c:v>
                </c:pt>
                <c:pt idx="13">
                  <c:v>1.82</c:v>
                </c:pt>
                <c:pt idx="14">
                  <c:v>1.45</c:v>
                </c:pt>
                <c:pt idx="15">
                  <c:v>2.4</c:v>
                </c:pt>
                <c:pt idx="16">
                  <c:v>4.0999999999999996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43584"/>
        <c:axId val="51458048"/>
      </c:lineChart>
      <c:catAx>
        <c:axId val="51443584"/>
        <c:scaling>
          <c:orientation val="minMax"/>
        </c:scaling>
        <c:delete val="0"/>
        <c:axPos val="b"/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45804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514580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443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662698495141928"/>
          <c:y val="0.10778474546969054"/>
          <c:w val="0.17359427696867702"/>
          <c:h val="0.541917110660568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図14-3　　浮遊じんの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Ｂｅの経年変動</a:t>
            </a:r>
          </a:p>
          <a:p>
            <a:pPr>
              <a:defRPr sz="5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1.4888296443259553E-2"/>
          <c:y val="0.8519650149471497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72029447151063E-2"/>
          <c:y val="4.2296134901539634E-2"/>
          <c:w val="0.73945499022830508"/>
          <c:h val="0.6737170059316670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浮遊塵!$X$3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浮遊塵!$X$4:$X$21</c:f>
              <c:numCache>
                <c:formatCode>0.00;"△ "0.00</c:formatCode>
                <c:ptCount val="17"/>
                <c:pt idx="0">
                  <c:v>2.8148148148148149</c:v>
                </c:pt>
                <c:pt idx="1">
                  <c:v>3.2592592592592591</c:v>
                </c:pt>
                <c:pt idx="2">
                  <c:v>2.3333333333333335</c:v>
                </c:pt>
                <c:pt idx="3">
                  <c:v>3.1111111111111112</c:v>
                </c:pt>
                <c:pt idx="4">
                  <c:v>2.3333333333333335</c:v>
                </c:pt>
                <c:pt idx="5">
                  <c:v>3</c:v>
                </c:pt>
                <c:pt idx="6">
                  <c:v>2.925925925925926</c:v>
                </c:pt>
                <c:pt idx="7">
                  <c:v>3.04</c:v>
                </c:pt>
                <c:pt idx="8">
                  <c:v>3.06</c:v>
                </c:pt>
                <c:pt idx="9">
                  <c:v>3.4</c:v>
                </c:pt>
                <c:pt idx="10">
                  <c:v>2.7480000000000002</c:v>
                </c:pt>
                <c:pt idx="11">
                  <c:v>3.14</c:v>
                </c:pt>
                <c:pt idx="12">
                  <c:v>3.5</c:v>
                </c:pt>
                <c:pt idx="13">
                  <c:v>4.0999999999999996</c:v>
                </c:pt>
                <c:pt idx="14">
                  <c:v>4.8</c:v>
                </c:pt>
                <c:pt idx="15">
                  <c:v>3.9</c:v>
                </c:pt>
                <c:pt idx="16">
                  <c:v>2.4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浮遊塵!$Y$3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浮遊塵!$Y$4:$Y$21</c:f>
              <c:numCache>
                <c:formatCode>0.00;"△ "0.00</c:formatCode>
                <c:ptCount val="17"/>
                <c:pt idx="0">
                  <c:v>3.7037037037037037</c:v>
                </c:pt>
                <c:pt idx="1">
                  <c:v>3.1111111111111112</c:v>
                </c:pt>
                <c:pt idx="2">
                  <c:v>2.1851851851851851</c:v>
                </c:pt>
                <c:pt idx="3">
                  <c:v>2.8148148148148149</c:v>
                </c:pt>
                <c:pt idx="4">
                  <c:v>3.2222222222222219</c:v>
                </c:pt>
                <c:pt idx="5">
                  <c:v>3.5555555555555558</c:v>
                </c:pt>
                <c:pt idx="6">
                  <c:v>3.0370370370370372</c:v>
                </c:pt>
                <c:pt idx="7">
                  <c:v>3.5</c:v>
                </c:pt>
                <c:pt idx="8">
                  <c:v>2.7</c:v>
                </c:pt>
                <c:pt idx="9">
                  <c:v>3.4</c:v>
                </c:pt>
                <c:pt idx="10">
                  <c:v>2.9689999999999999</c:v>
                </c:pt>
                <c:pt idx="11">
                  <c:v>3.7</c:v>
                </c:pt>
                <c:pt idx="12">
                  <c:v>4.0999999999999996</c:v>
                </c:pt>
                <c:pt idx="13">
                  <c:v>4.8</c:v>
                </c:pt>
                <c:pt idx="14">
                  <c:v>5.8</c:v>
                </c:pt>
                <c:pt idx="15">
                  <c:v>4.3</c:v>
                </c:pt>
                <c:pt idx="16">
                  <c:v>4.8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浮遊塵!$Z$3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浮遊塵!$Z$4:$Z$21</c:f>
              <c:numCache>
                <c:formatCode>0.00;"△ "0.00</c:formatCode>
                <c:ptCount val="17"/>
                <c:pt idx="0">
                  <c:v>4.8148148148148149</c:v>
                </c:pt>
                <c:pt idx="1">
                  <c:v>3.7407407407407409</c:v>
                </c:pt>
                <c:pt idx="2">
                  <c:v>2.2962962962962963</c:v>
                </c:pt>
                <c:pt idx="3">
                  <c:v>2.592592592592593</c:v>
                </c:pt>
                <c:pt idx="4">
                  <c:v>3.2962962962962963</c:v>
                </c:pt>
                <c:pt idx="5">
                  <c:v>3.2962962962962963</c:v>
                </c:pt>
                <c:pt idx="6">
                  <c:v>3.5185185185185186</c:v>
                </c:pt>
                <c:pt idx="7">
                  <c:v>3.6</c:v>
                </c:pt>
                <c:pt idx="8">
                  <c:v>4.7</c:v>
                </c:pt>
                <c:pt idx="9">
                  <c:v>5.2</c:v>
                </c:pt>
                <c:pt idx="10">
                  <c:v>2.7909999999999999</c:v>
                </c:pt>
                <c:pt idx="11">
                  <c:v>5</c:v>
                </c:pt>
                <c:pt idx="12">
                  <c:v>4.9000000000000004</c:v>
                </c:pt>
                <c:pt idx="13">
                  <c:v>4.7</c:v>
                </c:pt>
                <c:pt idx="14">
                  <c:v>6.7</c:v>
                </c:pt>
                <c:pt idx="15">
                  <c:v>5.0999999999999996</c:v>
                </c:pt>
                <c:pt idx="16">
                  <c:v>4.5999999999999996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浮遊塵!$AA$3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浮遊塵!$AA$4:$AA$21</c:f>
              <c:numCache>
                <c:formatCode>0.00;"△ "0.00</c:formatCode>
                <c:ptCount val="17"/>
                <c:pt idx="0">
                  <c:v>3.9629629629629632</c:v>
                </c:pt>
                <c:pt idx="1">
                  <c:v>4.7777777777777777</c:v>
                </c:pt>
                <c:pt idx="2">
                  <c:v>2.074074074074074</c:v>
                </c:pt>
                <c:pt idx="3">
                  <c:v>2.7407407407407405</c:v>
                </c:pt>
                <c:pt idx="4">
                  <c:v>3.5555555555555558</c:v>
                </c:pt>
                <c:pt idx="5">
                  <c:v>5.2592592592592586</c:v>
                </c:pt>
                <c:pt idx="6">
                  <c:v>2.97</c:v>
                </c:pt>
                <c:pt idx="7">
                  <c:v>4.4000000000000004</c:v>
                </c:pt>
                <c:pt idx="8">
                  <c:v>3.5</c:v>
                </c:pt>
                <c:pt idx="9">
                  <c:v>3</c:v>
                </c:pt>
                <c:pt idx="10">
                  <c:v>3.3260000000000001</c:v>
                </c:pt>
                <c:pt idx="11">
                  <c:v>4.2</c:v>
                </c:pt>
                <c:pt idx="12">
                  <c:v>5.3</c:v>
                </c:pt>
                <c:pt idx="13">
                  <c:v>6.2</c:v>
                </c:pt>
                <c:pt idx="14">
                  <c:v>6.1</c:v>
                </c:pt>
                <c:pt idx="15">
                  <c:v>4.4000000000000004</c:v>
                </c:pt>
                <c:pt idx="16">
                  <c:v>4.2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浮遊塵!$AB$3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浮遊塵!$AB$4:$AB$21</c:f>
              <c:numCache>
                <c:formatCode>0.00;"△ "0.00</c:formatCode>
                <c:ptCount val="17"/>
                <c:pt idx="0">
                  <c:v>3.7407407407407409</c:v>
                </c:pt>
                <c:pt idx="1">
                  <c:v>3.5925925925925926</c:v>
                </c:pt>
                <c:pt idx="2">
                  <c:v>1.8518518518518519</c:v>
                </c:pt>
                <c:pt idx="3">
                  <c:v>3.4444444444444446</c:v>
                </c:pt>
                <c:pt idx="4">
                  <c:v>2.6666666666666665</c:v>
                </c:pt>
                <c:pt idx="5">
                  <c:v>4.3703703703703702</c:v>
                </c:pt>
                <c:pt idx="6">
                  <c:v>2.95</c:v>
                </c:pt>
                <c:pt idx="7">
                  <c:v>3.9</c:v>
                </c:pt>
                <c:pt idx="8">
                  <c:v>2.9</c:v>
                </c:pt>
                <c:pt idx="9">
                  <c:v>3.9</c:v>
                </c:pt>
                <c:pt idx="10">
                  <c:v>2.7720000000000002</c:v>
                </c:pt>
                <c:pt idx="11">
                  <c:v>2.9</c:v>
                </c:pt>
                <c:pt idx="12">
                  <c:v>4.7</c:v>
                </c:pt>
                <c:pt idx="13">
                  <c:v>4.9000000000000004</c:v>
                </c:pt>
                <c:pt idx="14">
                  <c:v>4.4000000000000004</c:v>
                </c:pt>
                <c:pt idx="15">
                  <c:v>3.64</c:v>
                </c:pt>
                <c:pt idx="16">
                  <c:v>3.44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浮遊塵!$AC$3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浮遊塵!$AC$4:$AC$21</c:f>
              <c:numCache>
                <c:formatCode>0.00;"△ "0.00</c:formatCode>
                <c:ptCount val="17"/>
                <c:pt idx="0">
                  <c:v>3.3703703703703702</c:v>
                </c:pt>
                <c:pt idx="1">
                  <c:v>1.7037037037037035</c:v>
                </c:pt>
                <c:pt idx="2">
                  <c:v>1.6296296296296295</c:v>
                </c:pt>
                <c:pt idx="3">
                  <c:v>2.3333333333333335</c:v>
                </c:pt>
                <c:pt idx="4">
                  <c:v>3</c:v>
                </c:pt>
                <c:pt idx="5">
                  <c:v>3.2222222222222219</c:v>
                </c:pt>
                <c:pt idx="6">
                  <c:v>2.15</c:v>
                </c:pt>
                <c:pt idx="7">
                  <c:v>2.82</c:v>
                </c:pt>
                <c:pt idx="8">
                  <c:v>1.1399999999999999</c:v>
                </c:pt>
                <c:pt idx="9">
                  <c:v>1.89</c:v>
                </c:pt>
                <c:pt idx="10">
                  <c:v>1.6679999999999999</c:v>
                </c:pt>
                <c:pt idx="11">
                  <c:v>1.9</c:v>
                </c:pt>
                <c:pt idx="12">
                  <c:v>1.7</c:v>
                </c:pt>
                <c:pt idx="13">
                  <c:v>3.5</c:v>
                </c:pt>
                <c:pt idx="14">
                  <c:v>1.8</c:v>
                </c:pt>
                <c:pt idx="15">
                  <c:v>2</c:v>
                </c:pt>
                <c:pt idx="16">
                  <c:v>1.59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浮遊塵!$AD$3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浮遊塵!$AD$4:$AD$21</c:f>
              <c:numCache>
                <c:formatCode>0.00;"△ "0.00</c:formatCode>
                <c:ptCount val="17"/>
                <c:pt idx="0">
                  <c:v>2.4814814814814818</c:v>
                </c:pt>
                <c:pt idx="1">
                  <c:v>1.4444444444444444</c:v>
                </c:pt>
                <c:pt idx="2">
                  <c:v>0.81481481481481477</c:v>
                </c:pt>
                <c:pt idx="3">
                  <c:v>1.7407407407407409</c:v>
                </c:pt>
                <c:pt idx="4">
                  <c:v>0.77777777777777779</c:v>
                </c:pt>
                <c:pt idx="5">
                  <c:v>1.8888888888888888</c:v>
                </c:pt>
                <c:pt idx="6">
                  <c:v>0.72</c:v>
                </c:pt>
                <c:pt idx="7">
                  <c:v>1.84</c:v>
                </c:pt>
                <c:pt idx="8">
                  <c:v>0.53</c:v>
                </c:pt>
                <c:pt idx="9">
                  <c:v>0.83</c:v>
                </c:pt>
                <c:pt idx="10">
                  <c:v>1.8440000000000001</c:v>
                </c:pt>
                <c:pt idx="11">
                  <c:v>2.2000000000000002</c:v>
                </c:pt>
                <c:pt idx="12">
                  <c:v>2.1</c:v>
                </c:pt>
                <c:pt idx="13">
                  <c:v>2</c:v>
                </c:pt>
                <c:pt idx="14">
                  <c:v>1.5</c:v>
                </c:pt>
                <c:pt idx="15">
                  <c:v>1.62</c:v>
                </c:pt>
                <c:pt idx="16">
                  <c:v>1.64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浮遊塵!$AE$3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浮遊塵!$AE$4:$AE$21</c:f>
              <c:numCache>
                <c:formatCode>0.00;"△ "0.00</c:formatCode>
                <c:ptCount val="17"/>
                <c:pt idx="0">
                  <c:v>1.4814814814814814</c:v>
                </c:pt>
                <c:pt idx="1">
                  <c:v>1.6666666666666665</c:v>
                </c:pt>
                <c:pt idx="2">
                  <c:v>1.7407407407407409</c:v>
                </c:pt>
                <c:pt idx="3">
                  <c:v>2.2592592592592591</c:v>
                </c:pt>
                <c:pt idx="4">
                  <c:v>1.7407407407407409</c:v>
                </c:pt>
                <c:pt idx="5">
                  <c:v>1.4814814814814814</c:v>
                </c:pt>
                <c:pt idx="7">
                  <c:v>2.46</c:v>
                </c:pt>
                <c:pt idx="8">
                  <c:v>2.19</c:v>
                </c:pt>
                <c:pt idx="9">
                  <c:v>0.66</c:v>
                </c:pt>
                <c:pt idx="10">
                  <c:v>1.1560000000000001</c:v>
                </c:pt>
                <c:pt idx="11">
                  <c:v>1.77</c:v>
                </c:pt>
                <c:pt idx="12">
                  <c:v>2.7</c:v>
                </c:pt>
                <c:pt idx="13">
                  <c:v>2.8</c:v>
                </c:pt>
                <c:pt idx="14">
                  <c:v>3.4</c:v>
                </c:pt>
                <c:pt idx="15">
                  <c:v>1.59</c:v>
                </c:pt>
                <c:pt idx="16">
                  <c:v>1.88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浮遊塵!$AF$3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浮遊塵!$AF$4:$AF$21</c:f>
              <c:numCache>
                <c:formatCode>0.00;"△ "0.00</c:formatCode>
                <c:ptCount val="17"/>
                <c:pt idx="0">
                  <c:v>3.3703703703703702</c:v>
                </c:pt>
                <c:pt idx="1">
                  <c:v>2.6296296296296293</c:v>
                </c:pt>
                <c:pt idx="2">
                  <c:v>2.518518518518519</c:v>
                </c:pt>
                <c:pt idx="3">
                  <c:v>3.4814814814814818</c:v>
                </c:pt>
                <c:pt idx="4">
                  <c:v>3.1111111111111112</c:v>
                </c:pt>
                <c:pt idx="5">
                  <c:v>2.7407407407407405</c:v>
                </c:pt>
                <c:pt idx="6">
                  <c:v>2.54</c:v>
                </c:pt>
                <c:pt idx="7">
                  <c:v>2.93</c:v>
                </c:pt>
                <c:pt idx="8">
                  <c:v>3</c:v>
                </c:pt>
                <c:pt idx="9">
                  <c:v>2.1</c:v>
                </c:pt>
                <c:pt idx="10">
                  <c:v>2.8539999999999996</c:v>
                </c:pt>
                <c:pt idx="11">
                  <c:v>3.9</c:v>
                </c:pt>
                <c:pt idx="12">
                  <c:v>4</c:v>
                </c:pt>
                <c:pt idx="13">
                  <c:v>5.2</c:v>
                </c:pt>
                <c:pt idx="14">
                  <c:v>5.0999999999999996</c:v>
                </c:pt>
                <c:pt idx="15">
                  <c:v>2.5099999999999998</c:v>
                </c:pt>
                <c:pt idx="16">
                  <c:v>3.73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浮遊塵!$AG$3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浮遊塵!$AG$4:$AG$21</c:f>
              <c:numCache>
                <c:formatCode>0.00;"△ "0.00</c:formatCode>
                <c:ptCount val="17"/>
                <c:pt idx="0">
                  <c:v>4.5925925925925926</c:v>
                </c:pt>
                <c:pt idx="1">
                  <c:v>4</c:v>
                </c:pt>
                <c:pt idx="2">
                  <c:v>2.925925925925926</c:v>
                </c:pt>
                <c:pt idx="3">
                  <c:v>4.1851851851851851</c:v>
                </c:pt>
                <c:pt idx="4">
                  <c:v>3.666666666666667</c:v>
                </c:pt>
                <c:pt idx="5">
                  <c:v>4.2222222222222223</c:v>
                </c:pt>
                <c:pt idx="6">
                  <c:v>4.2</c:v>
                </c:pt>
                <c:pt idx="7">
                  <c:v>4.3</c:v>
                </c:pt>
                <c:pt idx="8">
                  <c:v>4.4000000000000004</c:v>
                </c:pt>
                <c:pt idx="9">
                  <c:v>3.51</c:v>
                </c:pt>
                <c:pt idx="10">
                  <c:v>3.3390000000000004</c:v>
                </c:pt>
                <c:pt idx="11">
                  <c:v>6.5</c:v>
                </c:pt>
                <c:pt idx="12">
                  <c:v>5</c:v>
                </c:pt>
                <c:pt idx="13">
                  <c:v>5.7</c:v>
                </c:pt>
                <c:pt idx="14">
                  <c:v>5.9</c:v>
                </c:pt>
                <c:pt idx="15">
                  <c:v>2.2599999999999998</c:v>
                </c:pt>
                <c:pt idx="16">
                  <c:v>4.3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浮遊塵!$AH$3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浮遊塵!$AH$4:$AH$21</c:f>
              <c:numCache>
                <c:formatCode>0.00;"△ "0.00</c:formatCode>
                <c:ptCount val="17"/>
                <c:pt idx="0">
                  <c:v>3.3703703703703702</c:v>
                </c:pt>
                <c:pt idx="1">
                  <c:v>2.7777777777777777</c:v>
                </c:pt>
                <c:pt idx="2">
                  <c:v>2.3333333333333335</c:v>
                </c:pt>
                <c:pt idx="3">
                  <c:v>2.7777777777777777</c:v>
                </c:pt>
                <c:pt idx="4">
                  <c:v>3.5185185185185186</c:v>
                </c:pt>
                <c:pt idx="6">
                  <c:v>3.22</c:v>
                </c:pt>
                <c:pt idx="7">
                  <c:v>4.0999999999999996</c:v>
                </c:pt>
                <c:pt idx="8">
                  <c:v>4.0999999999999996</c:v>
                </c:pt>
                <c:pt idx="9">
                  <c:v>2.71</c:v>
                </c:pt>
                <c:pt idx="10">
                  <c:v>4.274</c:v>
                </c:pt>
                <c:pt idx="11">
                  <c:v>4.0999999999999996</c:v>
                </c:pt>
                <c:pt idx="12">
                  <c:v>7.2</c:v>
                </c:pt>
                <c:pt idx="13">
                  <c:v>5.2</c:v>
                </c:pt>
                <c:pt idx="14">
                  <c:v>3.6</c:v>
                </c:pt>
                <c:pt idx="15">
                  <c:v>3.1</c:v>
                </c:pt>
                <c:pt idx="16">
                  <c:v>4.5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浮遊塵!$AI$3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浮遊塵!$AI$4:$AI$21</c:f>
              <c:numCache>
                <c:formatCode>0.00;"△ "0.00</c:formatCode>
                <c:ptCount val="17"/>
                <c:pt idx="0">
                  <c:v>2.7407407407407405</c:v>
                </c:pt>
                <c:pt idx="1">
                  <c:v>2.8888888888888888</c:v>
                </c:pt>
                <c:pt idx="2">
                  <c:v>2.4444444444444442</c:v>
                </c:pt>
                <c:pt idx="3">
                  <c:v>2.2222222222222223</c:v>
                </c:pt>
                <c:pt idx="4">
                  <c:v>3.4444444444444446</c:v>
                </c:pt>
                <c:pt idx="5">
                  <c:v>2.5555555555555558</c:v>
                </c:pt>
                <c:pt idx="6">
                  <c:v>3.1</c:v>
                </c:pt>
                <c:pt idx="7">
                  <c:v>4.0999999999999996</c:v>
                </c:pt>
                <c:pt idx="8">
                  <c:v>3.7</c:v>
                </c:pt>
                <c:pt idx="9">
                  <c:v>3.26</c:v>
                </c:pt>
                <c:pt idx="10">
                  <c:v>2.6459999999999999</c:v>
                </c:pt>
                <c:pt idx="11">
                  <c:v>3.4</c:v>
                </c:pt>
                <c:pt idx="12">
                  <c:v>4.3</c:v>
                </c:pt>
                <c:pt idx="13">
                  <c:v>4.5999999999999996</c:v>
                </c:pt>
                <c:pt idx="14">
                  <c:v>3.2</c:v>
                </c:pt>
                <c:pt idx="15">
                  <c:v>2.0499999999999998</c:v>
                </c:pt>
                <c:pt idx="16">
                  <c:v>4.4000000000000004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42368"/>
        <c:axId val="51644288"/>
      </c:lineChart>
      <c:catAx>
        <c:axId val="51642368"/>
        <c:scaling>
          <c:orientation val="minMax"/>
        </c:scaling>
        <c:delete val="0"/>
        <c:axPos val="b"/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6442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516442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64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141546283092569"/>
          <c:y val="1.5105740181268883E-2"/>
          <c:w val="0.17617900124689134"/>
          <c:h val="0.773415166004551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04320"/>
        <c:axId val="197837952"/>
      </c:scatterChart>
      <c:valAx>
        <c:axId val="197704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837952"/>
        <c:crosses val="autoZero"/>
        <c:crossBetween val="midCat"/>
      </c:valAx>
      <c:valAx>
        <c:axId val="1978379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043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図14-4浮遊じん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Ｂｅ月平均値の</a:t>
            </a:r>
          </a:p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経年変動(女川局S57～)</a:t>
            </a:r>
          </a:p>
        </c:rich>
      </c:tx>
      <c:layout>
        <c:manualLayout>
          <c:xMode val="edge"/>
          <c:yMode val="edge"/>
          <c:x val="0.1698121013019068"/>
          <c:y val="0.8491124260355029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327266138666163E-2"/>
          <c:y val="4.142011834319527E-2"/>
          <c:w val="0.9150971498413849"/>
          <c:h val="0.68047337278106512"/>
        </c:manualLayout>
      </c:layout>
      <c:lineChart>
        <c:grouping val="standard"/>
        <c:varyColors val="0"/>
        <c:ser>
          <c:idx val="0"/>
          <c:order val="0"/>
          <c:tx>
            <c:strRef>
              <c:f>浮遊塵!$AL$3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浮遊塵!$AL$4:$AL$21</c:f>
              <c:numCache>
                <c:formatCode>0.00;"△ "0.00</c:formatCode>
                <c:ptCount val="17"/>
                <c:pt idx="0">
                  <c:v>3.3703703703703707</c:v>
                </c:pt>
                <c:pt idx="1">
                  <c:v>2.966049382716049</c:v>
                </c:pt>
                <c:pt idx="2">
                  <c:v>2.0956790123456788</c:v>
                </c:pt>
                <c:pt idx="3">
                  <c:v>2.808641975308642</c:v>
                </c:pt>
                <c:pt idx="4">
                  <c:v>2.8611111111111112</c:v>
                </c:pt>
                <c:pt idx="5">
                  <c:v>3.2356902356902357</c:v>
                </c:pt>
                <c:pt idx="6">
                  <c:v>2.8483164983164979</c:v>
                </c:pt>
                <c:pt idx="7">
                  <c:v>3.4158333333333335</c:v>
                </c:pt>
                <c:pt idx="8">
                  <c:v>2.9933333333333341</c:v>
                </c:pt>
                <c:pt idx="9">
                  <c:v>2.8216666666666668</c:v>
                </c:pt>
                <c:pt idx="10">
                  <c:v>2.6989166666666669</c:v>
                </c:pt>
                <c:pt idx="11">
                  <c:v>3.5591666666666661</c:v>
                </c:pt>
                <c:pt idx="12">
                  <c:v>4.125</c:v>
                </c:pt>
                <c:pt idx="13">
                  <c:v>4.4750000000000005</c:v>
                </c:pt>
                <c:pt idx="14">
                  <c:v>4.3583333333333334</c:v>
                </c:pt>
                <c:pt idx="15">
                  <c:v>3.0391666666666666</c:v>
                </c:pt>
                <c:pt idx="16">
                  <c:v>3.4566666666666666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浮遊塵!$AN$3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浮遊塵!$AN$4:$AN$21</c:f>
              <c:numCache>
                <c:formatCode>0.00;"△ "0.00</c:formatCode>
                <c:ptCount val="17"/>
                <c:pt idx="0">
                  <c:v>4.2870242831476784</c:v>
                </c:pt>
                <c:pt idx="1">
                  <c:v>3.975230126992622</c:v>
                </c:pt>
                <c:pt idx="2">
                  <c:v>2.634589788240393</c:v>
                </c:pt>
                <c:pt idx="3">
                  <c:v>3.4765856331865725</c:v>
                </c:pt>
                <c:pt idx="4">
                  <c:v>3.7254068406610257</c:v>
                </c:pt>
                <c:pt idx="5">
                  <c:v>4.3364161125741667</c:v>
                </c:pt>
                <c:pt idx="6">
                  <c:v>3.7233555507648108</c:v>
                </c:pt>
                <c:pt idx="7">
                  <c:v>4.2187310210680113</c:v>
                </c:pt>
                <c:pt idx="8">
                  <c:v>4.2408642280743534</c:v>
                </c:pt>
                <c:pt idx="9">
                  <c:v>4.1089035476947036</c:v>
                </c:pt>
                <c:pt idx="10">
                  <c:v>3.5287094620881101</c:v>
                </c:pt>
                <c:pt idx="11">
                  <c:v>4.907582965571244</c:v>
                </c:pt>
                <c:pt idx="12">
                  <c:v>5.6320289856656265</c:v>
                </c:pt>
                <c:pt idx="13">
                  <c:v>5.6773650935476354</c:v>
                </c:pt>
                <c:pt idx="14">
                  <c:v>6.0443497968210158</c:v>
                </c:pt>
                <c:pt idx="15">
                  <c:v>4.2396927508430489</c:v>
                </c:pt>
                <c:pt idx="16">
                  <c:v>4.6930862286816541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浮遊塵!$AO$3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浮遊塵!$W$4:$W$21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浮遊塵!$AO$4:$AO$21</c:f>
              <c:numCache>
                <c:formatCode>0.00;"△ "0.00</c:formatCode>
                <c:ptCount val="17"/>
                <c:pt idx="0">
                  <c:v>2.4537164575930634</c:v>
                </c:pt>
                <c:pt idx="1">
                  <c:v>1.956868638439476</c:v>
                </c:pt>
                <c:pt idx="2">
                  <c:v>1.5567682364509645</c:v>
                </c:pt>
                <c:pt idx="3">
                  <c:v>2.1406983174307115</c:v>
                </c:pt>
                <c:pt idx="4">
                  <c:v>1.9968153815611966</c:v>
                </c:pt>
                <c:pt idx="5">
                  <c:v>2.1349643588063052</c:v>
                </c:pt>
                <c:pt idx="6">
                  <c:v>1.973277445868185</c:v>
                </c:pt>
                <c:pt idx="7">
                  <c:v>2.6129356455986557</c:v>
                </c:pt>
                <c:pt idx="8">
                  <c:v>1.745802438592315</c:v>
                </c:pt>
                <c:pt idx="9">
                  <c:v>1.5344297856386302</c:v>
                </c:pt>
                <c:pt idx="10">
                  <c:v>1.8691238712452236</c:v>
                </c:pt>
                <c:pt idx="11">
                  <c:v>2.2107503677620888</c:v>
                </c:pt>
                <c:pt idx="12">
                  <c:v>2.6179710143343735</c:v>
                </c:pt>
                <c:pt idx="13">
                  <c:v>3.2726349064523657</c:v>
                </c:pt>
                <c:pt idx="14">
                  <c:v>2.672316869845651</c:v>
                </c:pt>
                <c:pt idx="15">
                  <c:v>1.8386405824902845</c:v>
                </c:pt>
                <c:pt idx="16">
                  <c:v>2.220247104651679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51691904"/>
        <c:axId val="51693440"/>
      </c:lineChart>
      <c:catAx>
        <c:axId val="51691904"/>
        <c:scaling>
          <c:orientation val="minMax"/>
        </c:scaling>
        <c:delete val="0"/>
        <c:axPos val="b"/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69344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516934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169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図15-3　　降下物の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Ｂｅの経年変動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(原セ屋上S57～)</a:t>
            </a:r>
          </a:p>
        </c:rich>
      </c:tx>
      <c:layout>
        <c:manualLayout>
          <c:xMode val="edge"/>
          <c:yMode val="edge"/>
          <c:x val="3.4146301660478967E-2"/>
          <c:y val="0.8519650149471497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65853658536592E-2"/>
          <c:y val="4.2296134901539634E-2"/>
          <c:w val="0.78780487804878052"/>
          <c:h val="0.6495477859879301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浮遊塵!$AR$3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浮遊塵!$AR$4:$AR$21</c:f>
              <c:numCache>
                <c:formatCode>0.0;"△ "0.0</c:formatCode>
                <c:ptCount val="17"/>
                <c:pt idx="0">
                  <c:v>60</c:v>
                </c:pt>
                <c:pt idx="1">
                  <c:v>42.962962962962962</c:v>
                </c:pt>
                <c:pt idx="2">
                  <c:v>73.333333333333329</c:v>
                </c:pt>
                <c:pt idx="3">
                  <c:v>33.333333333333336</c:v>
                </c:pt>
                <c:pt idx="4">
                  <c:v>14.074074074074074</c:v>
                </c:pt>
                <c:pt idx="5">
                  <c:v>64.444444444444443</c:v>
                </c:pt>
                <c:pt idx="6">
                  <c:v>48.518518518518519</c:v>
                </c:pt>
                <c:pt idx="7">
                  <c:v>238</c:v>
                </c:pt>
                <c:pt idx="8">
                  <c:v>23.8</c:v>
                </c:pt>
                <c:pt idx="9">
                  <c:v>27.3</c:v>
                </c:pt>
                <c:pt idx="10">
                  <c:v>56.8</c:v>
                </c:pt>
                <c:pt idx="11">
                  <c:v>159</c:v>
                </c:pt>
                <c:pt idx="12">
                  <c:v>52.1</c:v>
                </c:pt>
                <c:pt idx="13">
                  <c:v>28.6</c:v>
                </c:pt>
                <c:pt idx="14">
                  <c:v>24.9</c:v>
                </c:pt>
                <c:pt idx="15">
                  <c:v>34.200000000000003</c:v>
                </c:pt>
                <c:pt idx="16">
                  <c:v>83.6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浮遊塵!$AS$3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浮遊塵!$AS$4:$AS$21</c:f>
              <c:numCache>
                <c:formatCode>0.0;"△ "0.0</c:formatCode>
                <c:ptCount val="17"/>
                <c:pt idx="0">
                  <c:v>57.777777777777779</c:v>
                </c:pt>
                <c:pt idx="1">
                  <c:v>96.666666666666671</c:v>
                </c:pt>
                <c:pt idx="2">
                  <c:v>98.518518518518519</c:v>
                </c:pt>
                <c:pt idx="3">
                  <c:v>151.85185185185185</c:v>
                </c:pt>
                <c:pt idx="4">
                  <c:v>106.29629629629629</c:v>
                </c:pt>
                <c:pt idx="5">
                  <c:v>78.888888888888886</c:v>
                </c:pt>
                <c:pt idx="6">
                  <c:v>75.18518518518519</c:v>
                </c:pt>
                <c:pt idx="7">
                  <c:v>133</c:v>
                </c:pt>
                <c:pt idx="8">
                  <c:v>106</c:v>
                </c:pt>
                <c:pt idx="9">
                  <c:v>152</c:v>
                </c:pt>
                <c:pt idx="10">
                  <c:v>13.9</c:v>
                </c:pt>
                <c:pt idx="11">
                  <c:v>115</c:v>
                </c:pt>
                <c:pt idx="12">
                  <c:v>61</c:v>
                </c:pt>
                <c:pt idx="13">
                  <c:v>46.1</c:v>
                </c:pt>
                <c:pt idx="14">
                  <c:v>30.3</c:v>
                </c:pt>
                <c:pt idx="15">
                  <c:v>38.200000000000003</c:v>
                </c:pt>
                <c:pt idx="16">
                  <c:v>95.9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浮遊塵!$AT$3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浮遊塵!$AT$4:$AT$21</c:f>
              <c:numCache>
                <c:formatCode>0.0;"△ "0.0</c:formatCode>
                <c:ptCount val="17"/>
                <c:pt idx="0">
                  <c:v>104.07407407407408</c:v>
                </c:pt>
                <c:pt idx="1">
                  <c:v>149.25925925925927</c:v>
                </c:pt>
                <c:pt idx="2">
                  <c:v>70.740740740740748</c:v>
                </c:pt>
                <c:pt idx="3">
                  <c:v>125.18518518518519</c:v>
                </c:pt>
                <c:pt idx="4">
                  <c:v>303.33333333333331</c:v>
                </c:pt>
                <c:pt idx="5">
                  <c:v>177.77777777777777</c:v>
                </c:pt>
                <c:pt idx="6">
                  <c:v>157.77777777777777</c:v>
                </c:pt>
                <c:pt idx="7">
                  <c:v>91.7</c:v>
                </c:pt>
                <c:pt idx="8">
                  <c:v>86.8</c:v>
                </c:pt>
                <c:pt idx="9">
                  <c:v>84.7</c:v>
                </c:pt>
                <c:pt idx="10">
                  <c:v>185</c:v>
                </c:pt>
                <c:pt idx="11">
                  <c:v>149</c:v>
                </c:pt>
                <c:pt idx="12">
                  <c:v>99.8</c:v>
                </c:pt>
                <c:pt idx="13">
                  <c:v>201</c:v>
                </c:pt>
                <c:pt idx="14">
                  <c:v>224</c:v>
                </c:pt>
                <c:pt idx="15">
                  <c:v>62.4</c:v>
                </c:pt>
                <c:pt idx="16">
                  <c:v>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浮遊塵!$AU$3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浮遊塵!$AU$4:$AU$21</c:f>
              <c:numCache>
                <c:formatCode>0.0;"△ "0.0</c:formatCode>
                <c:ptCount val="17"/>
                <c:pt idx="0">
                  <c:v>247.40740740740742</c:v>
                </c:pt>
                <c:pt idx="1">
                  <c:v>167.40740740740742</c:v>
                </c:pt>
                <c:pt idx="2">
                  <c:v>212.22222222222223</c:v>
                </c:pt>
                <c:pt idx="3">
                  <c:v>301.48148148148147</c:v>
                </c:pt>
                <c:pt idx="5">
                  <c:v>125.55555555555556</c:v>
                </c:pt>
                <c:pt idx="6">
                  <c:v>227</c:v>
                </c:pt>
                <c:pt idx="7">
                  <c:v>275</c:v>
                </c:pt>
                <c:pt idx="8">
                  <c:v>216</c:v>
                </c:pt>
                <c:pt idx="9">
                  <c:v>62.3</c:v>
                </c:pt>
                <c:pt idx="10">
                  <c:v>239</c:v>
                </c:pt>
                <c:pt idx="11">
                  <c:v>76.5</c:v>
                </c:pt>
                <c:pt idx="12">
                  <c:v>84.8</c:v>
                </c:pt>
                <c:pt idx="13">
                  <c:v>216</c:v>
                </c:pt>
                <c:pt idx="14">
                  <c:v>111</c:v>
                </c:pt>
                <c:pt idx="15">
                  <c:v>96.5</c:v>
                </c:pt>
                <c:pt idx="16">
                  <c:v>121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浮遊塵!$AV$3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浮遊塵!$AV$4:$AV$21</c:f>
              <c:numCache>
                <c:formatCode>0.0;"△ "0.0</c:formatCode>
                <c:ptCount val="17"/>
                <c:pt idx="0">
                  <c:v>167.03703703703704</c:v>
                </c:pt>
                <c:pt idx="1">
                  <c:v>154.07407407407408</c:v>
                </c:pt>
                <c:pt idx="2">
                  <c:v>191.85185185185185</c:v>
                </c:pt>
                <c:pt idx="3">
                  <c:v>229.25925925925927</c:v>
                </c:pt>
                <c:pt idx="4">
                  <c:v>162.59259259259258</c:v>
                </c:pt>
                <c:pt idx="5">
                  <c:v>110.37037037037037</c:v>
                </c:pt>
                <c:pt idx="6">
                  <c:v>208</c:v>
                </c:pt>
                <c:pt idx="7">
                  <c:v>122</c:v>
                </c:pt>
                <c:pt idx="8">
                  <c:v>91.6</c:v>
                </c:pt>
                <c:pt idx="9">
                  <c:v>144</c:v>
                </c:pt>
                <c:pt idx="10">
                  <c:v>231</c:v>
                </c:pt>
                <c:pt idx="11">
                  <c:v>107</c:v>
                </c:pt>
                <c:pt idx="12">
                  <c:v>145</c:v>
                </c:pt>
                <c:pt idx="13">
                  <c:v>254</c:v>
                </c:pt>
                <c:pt idx="14">
                  <c:v>181</c:v>
                </c:pt>
                <c:pt idx="15">
                  <c:v>172</c:v>
                </c:pt>
                <c:pt idx="16">
                  <c:v>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浮遊塵!$AW$3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浮遊塵!$AW$4:$AW$21</c:f>
              <c:numCache>
                <c:formatCode>0.0;"△ "0.0</c:formatCode>
                <c:ptCount val="17"/>
                <c:pt idx="0">
                  <c:v>165.18518518518519</c:v>
                </c:pt>
                <c:pt idx="1">
                  <c:v>204.07407407407408</c:v>
                </c:pt>
                <c:pt idx="2">
                  <c:v>149.25925925925927</c:v>
                </c:pt>
                <c:pt idx="3">
                  <c:v>246.66666666666666</c:v>
                </c:pt>
                <c:pt idx="4">
                  <c:v>255.18518518518519</c:v>
                </c:pt>
                <c:pt idx="5">
                  <c:v>199.62962962962962</c:v>
                </c:pt>
                <c:pt idx="6">
                  <c:v>483</c:v>
                </c:pt>
                <c:pt idx="7">
                  <c:v>214</c:v>
                </c:pt>
                <c:pt idx="8">
                  <c:v>140</c:v>
                </c:pt>
                <c:pt idx="9">
                  <c:v>125</c:v>
                </c:pt>
                <c:pt idx="10">
                  <c:v>267</c:v>
                </c:pt>
                <c:pt idx="11">
                  <c:v>104</c:v>
                </c:pt>
                <c:pt idx="12">
                  <c:v>146</c:v>
                </c:pt>
                <c:pt idx="13">
                  <c:v>212</c:v>
                </c:pt>
                <c:pt idx="14">
                  <c:v>143</c:v>
                </c:pt>
                <c:pt idx="15">
                  <c:v>292</c:v>
                </c:pt>
                <c:pt idx="16">
                  <c:v>86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浮遊塵!$AX$3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浮遊塵!$AX$4:$AX$21</c:f>
              <c:numCache>
                <c:formatCode>0.0;"△ "0.0</c:formatCode>
                <c:ptCount val="17"/>
                <c:pt idx="0">
                  <c:v>152.59259259259258</c:v>
                </c:pt>
                <c:pt idx="1">
                  <c:v>168.14814814814815</c:v>
                </c:pt>
                <c:pt idx="2">
                  <c:v>58.518518518518519</c:v>
                </c:pt>
                <c:pt idx="3">
                  <c:v>118.14814814814815</c:v>
                </c:pt>
                <c:pt idx="4">
                  <c:v>159.25925925925927</c:v>
                </c:pt>
                <c:pt idx="5">
                  <c:v>140.37037037037038</c:v>
                </c:pt>
                <c:pt idx="6">
                  <c:v>218</c:v>
                </c:pt>
                <c:pt idx="7">
                  <c:v>83.9</c:v>
                </c:pt>
                <c:pt idx="8">
                  <c:v>79.3</c:v>
                </c:pt>
                <c:pt idx="9">
                  <c:v>157</c:v>
                </c:pt>
                <c:pt idx="10">
                  <c:v>42.3</c:v>
                </c:pt>
                <c:pt idx="11">
                  <c:v>155</c:v>
                </c:pt>
                <c:pt idx="12">
                  <c:v>48.1</c:v>
                </c:pt>
                <c:pt idx="13">
                  <c:v>73.2</c:v>
                </c:pt>
                <c:pt idx="14">
                  <c:v>93.9</c:v>
                </c:pt>
                <c:pt idx="15">
                  <c:v>70.2</c:v>
                </c:pt>
                <c:pt idx="16">
                  <c:v>99.1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浮遊塵!$AY$3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浮遊塵!$AY$4:$AY$21</c:f>
              <c:numCache>
                <c:formatCode>0.0;"△ "0.0</c:formatCode>
                <c:ptCount val="17"/>
                <c:pt idx="0">
                  <c:v>123.33333333333333</c:v>
                </c:pt>
                <c:pt idx="1">
                  <c:v>90.740740740740748</c:v>
                </c:pt>
                <c:pt idx="2">
                  <c:v>33.333333333333336</c:v>
                </c:pt>
                <c:pt idx="3">
                  <c:v>7.4814814814814818</c:v>
                </c:pt>
                <c:pt idx="4">
                  <c:v>134.81481481481481</c:v>
                </c:pt>
                <c:pt idx="5">
                  <c:v>183.7037037037037</c:v>
                </c:pt>
                <c:pt idx="6">
                  <c:v>98</c:v>
                </c:pt>
                <c:pt idx="7">
                  <c:v>105</c:v>
                </c:pt>
                <c:pt idx="8">
                  <c:v>89.8</c:v>
                </c:pt>
                <c:pt idx="9">
                  <c:v>88.7</c:v>
                </c:pt>
                <c:pt idx="10">
                  <c:v>65</c:v>
                </c:pt>
                <c:pt idx="11">
                  <c:v>110</c:v>
                </c:pt>
                <c:pt idx="12">
                  <c:v>140</c:v>
                </c:pt>
                <c:pt idx="13">
                  <c:v>98.4</c:v>
                </c:pt>
                <c:pt idx="14">
                  <c:v>99.1</c:v>
                </c:pt>
                <c:pt idx="15">
                  <c:v>29</c:v>
                </c:pt>
                <c:pt idx="16">
                  <c:v>126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浮遊塵!$AZ$3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浮遊塵!$AZ$4:$AZ$21</c:f>
              <c:numCache>
                <c:formatCode>0.0;"△ "0.0</c:formatCode>
                <c:ptCount val="17"/>
                <c:pt idx="0">
                  <c:v>184.07407407407408</c:v>
                </c:pt>
                <c:pt idx="1">
                  <c:v>134.44444444444446</c:v>
                </c:pt>
                <c:pt idx="2">
                  <c:v>74.81481481481481</c:v>
                </c:pt>
                <c:pt idx="3">
                  <c:v>374.07407407407408</c:v>
                </c:pt>
                <c:pt idx="4">
                  <c:v>147.03703703703704</c:v>
                </c:pt>
                <c:pt idx="5">
                  <c:v>199.62962962962962</c:v>
                </c:pt>
                <c:pt idx="6">
                  <c:v>255</c:v>
                </c:pt>
                <c:pt idx="7">
                  <c:v>121</c:v>
                </c:pt>
                <c:pt idx="8">
                  <c:v>133</c:v>
                </c:pt>
                <c:pt idx="9">
                  <c:v>155</c:v>
                </c:pt>
                <c:pt idx="10">
                  <c:v>61.3</c:v>
                </c:pt>
                <c:pt idx="11">
                  <c:v>244</c:v>
                </c:pt>
                <c:pt idx="12">
                  <c:v>562</c:v>
                </c:pt>
                <c:pt idx="13">
                  <c:v>151</c:v>
                </c:pt>
                <c:pt idx="14">
                  <c:v>224</c:v>
                </c:pt>
                <c:pt idx="15">
                  <c:v>227</c:v>
                </c:pt>
                <c:pt idx="16">
                  <c:v>181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浮遊塵!$BA$3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浮遊塵!$BA$4:$BA$21</c:f>
              <c:numCache>
                <c:formatCode>0.0;"△ "0.0</c:formatCode>
                <c:ptCount val="17"/>
                <c:pt idx="0">
                  <c:v>154.44444444444446</c:v>
                </c:pt>
                <c:pt idx="1">
                  <c:v>155.55555555555554</c:v>
                </c:pt>
                <c:pt idx="2">
                  <c:v>157.03703703703704</c:v>
                </c:pt>
                <c:pt idx="3">
                  <c:v>162.96296296296296</c:v>
                </c:pt>
                <c:pt idx="4">
                  <c:v>335.18518518518516</c:v>
                </c:pt>
                <c:pt idx="5">
                  <c:v>61.851851851851855</c:v>
                </c:pt>
                <c:pt idx="6">
                  <c:v>87.3</c:v>
                </c:pt>
                <c:pt idx="7">
                  <c:v>158</c:v>
                </c:pt>
                <c:pt idx="8">
                  <c:v>164</c:v>
                </c:pt>
                <c:pt idx="9">
                  <c:v>277</c:v>
                </c:pt>
                <c:pt idx="10">
                  <c:v>247</c:v>
                </c:pt>
                <c:pt idx="11">
                  <c:v>181</c:v>
                </c:pt>
                <c:pt idx="12">
                  <c:v>103</c:v>
                </c:pt>
                <c:pt idx="13">
                  <c:v>63.9</c:v>
                </c:pt>
                <c:pt idx="14">
                  <c:v>60.3</c:v>
                </c:pt>
                <c:pt idx="15">
                  <c:v>60.7</c:v>
                </c:pt>
                <c:pt idx="16">
                  <c:v>80.7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浮遊塵!$BB$3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浮遊塵!$BB$4:$BB$21</c:f>
              <c:numCache>
                <c:formatCode>0.0;"△ "0.0</c:formatCode>
                <c:ptCount val="17"/>
                <c:pt idx="0">
                  <c:v>123.33333333333333</c:v>
                </c:pt>
                <c:pt idx="1">
                  <c:v>115.18518518518519</c:v>
                </c:pt>
                <c:pt idx="2">
                  <c:v>70</c:v>
                </c:pt>
                <c:pt idx="3">
                  <c:v>214.81481481481481</c:v>
                </c:pt>
                <c:pt idx="4">
                  <c:v>44.074074074074076</c:v>
                </c:pt>
                <c:pt idx="5">
                  <c:v>90.370370370370367</c:v>
                </c:pt>
                <c:pt idx="6">
                  <c:v>93.8</c:v>
                </c:pt>
                <c:pt idx="7">
                  <c:v>55.5</c:v>
                </c:pt>
                <c:pt idx="8">
                  <c:v>169</c:v>
                </c:pt>
                <c:pt idx="9">
                  <c:v>81</c:v>
                </c:pt>
                <c:pt idx="10">
                  <c:v>53.9</c:v>
                </c:pt>
                <c:pt idx="11">
                  <c:v>214</c:v>
                </c:pt>
                <c:pt idx="12">
                  <c:v>23.4</c:v>
                </c:pt>
                <c:pt idx="13">
                  <c:v>75.900000000000006</c:v>
                </c:pt>
                <c:pt idx="14">
                  <c:v>77.8</c:v>
                </c:pt>
                <c:pt idx="15">
                  <c:v>200</c:v>
                </c:pt>
                <c:pt idx="16">
                  <c:v>34.4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浮遊塵!$BC$3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浮遊塵!$BC$4:$BC$21</c:f>
              <c:numCache>
                <c:formatCode>0.0;"△ "0.0</c:formatCode>
                <c:ptCount val="17"/>
                <c:pt idx="0">
                  <c:v>41.111111111111114</c:v>
                </c:pt>
                <c:pt idx="1">
                  <c:v>28.518518518518519</c:v>
                </c:pt>
                <c:pt idx="2">
                  <c:v>62.962962962962962</c:v>
                </c:pt>
                <c:pt idx="3">
                  <c:v>52.592592592592595</c:v>
                </c:pt>
                <c:pt idx="4">
                  <c:v>140</c:v>
                </c:pt>
                <c:pt idx="5">
                  <c:v>25.925925925925927</c:v>
                </c:pt>
                <c:pt idx="6">
                  <c:v>43.2</c:v>
                </c:pt>
                <c:pt idx="7">
                  <c:v>45.9</c:v>
                </c:pt>
                <c:pt idx="8">
                  <c:v>44.6</c:v>
                </c:pt>
                <c:pt idx="9">
                  <c:v>43.1</c:v>
                </c:pt>
                <c:pt idx="10">
                  <c:v>45.2</c:v>
                </c:pt>
                <c:pt idx="11">
                  <c:v>15.8</c:v>
                </c:pt>
                <c:pt idx="12">
                  <c:v>48.4</c:v>
                </c:pt>
                <c:pt idx="13">
                  <c:v>32.9</c:v>
                </c:pt>
                <c:pt idx="14">
                  <c:v>112</c:v>
                </c:pt>
                <c:pt idx="15">
                  <c:v>61.7</c:v>
                </c:pt>
                <c:pt idx="16">
                  <c:v>41.2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91968"/>
        <c:axId val="155902336"/>
      </c:lineChart>
      <c:catAx>
        <c:axId val="155891968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5902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59023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5891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14630166047898"/>
          <c:y val="0.12386738666730103"/>
          <c:w val="0.15365862945888242"/>
          <c:h val="0.700907295953564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図15-4平均月間降下物中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</a:t>
            </a:r>
          </a:p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経年変動(原セ屋上S57～)</a:t>
            </a:r>
          </a:p>
        </c:rich>
      </c:tx>
      <c:layout>
        <c:manualLayout>
          <c:xMode val="edge"/>
          <c:yMode val="edge"/>
          <c:x val="0.19519593384160314"/>
          <c:y val="0.848943866910895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105413339355"/>
          <c:y val="4.2296134901539634E-2"/>
          <c:w val="0.88288547205058199"/>
          <c:h val="0.54380744873408104"/>
        </c:manualLayout>
      </c:layout>
      <c:lineChart>
        <c:grouping val="standard"/>
        <c:varyColors val="0"/>
        <c:ser>
          <c:idx val="0"/>
          <c:order val="0"/>
          <c:tx>
            <c:strRef>
              <c:f>浮遊塵!$BF$3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浮遊塵!$BF$4:$BF$21</c:f>
              <c:numCache>
                <c:formatCode>0.0;"△ "0.0</c:formatCode>
                <c:ptCount val="17"/>
                <c:pt idx="0">
                  <c:v>131.69753086419755</c:v>
                </c:pt>
                <c:pt idx="1">
                  <c:v>125.58641975308643</c:v>
                </c:pt>
                <c:pt idx="2">
                  <c:v>104.38271604938272</c:v>
                </c:pt>
                <c:pt idx="3">
                  <c:v>168.15432098765436</c:v>
                </c:pt>
                <c:pt idx="4">
                  <c:v>163.80471380471383</c:v>
                </c:pt>
                <c:pt idx="5">
                  <c:v>121.5432098765432</c:v>
                </c:pt>
                <c:pt idx="6">
                  <c:v>166.23179012345679</c:v>
                </c:pt>
                <c:pt idx="7">
                  <c:v>136.91666666666669</c:v>
                </c:pt>
                <c:pt idx="8">
                  <c:v>111.99166666666666</c:v>
                </c:pt>
                <c:pt idx="9">
                  <c:v>116.425</c:v>
                </c:pt>
                <c:pt idx="10">
                  <c:v>125.61666666666667</c:v>
                </c:pt>
                <c:pt idx="11">
                  <c:v>135.85833333333332</c:v>
                </c:pt>
                <c:pt idx="12">
                  <c:v>126.13333333333337</c:v>
                </c:pt>
                <c:pt idx="13">
                  <c:v>121.08333333333337</c:v>
                </c:pt>
                <c:pt idx="14">
                  <c:v>115.10833333333333</c:v>
                </c:pt>
                <c:pt idx="15">
                  <c:v>111.99166666666667</c:v>
                </c:pt>
                <c:pt idx="16">
                  <c:v>90.575000000000003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浮遊塵!$BI$3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浮遊塵!$BI$4:$BI$21</c:f>
              <c:numCache>
                <c:formatCode>0.0;"△ "0.0</c:formatCode>
                <c:ptCount val="17"/>
                <c:pt idx="0">
                  <c:v>191.37084408372363</c:v>
                </c:pt>
                <c:pt idx="1">
                  <c:v>178.22320545673148</c:v>
                </c:pt>
                <c:pt idx="2">
                  <c:v>162.47386169978512</c:v>
                </c:pt>
                <c:pt idx="3">
                  <c:v>278.62477685476409</c:v>
                </c:pt>
                <c:pt idx="4">
                  <c:v>263.28444282448004</c:v>
                </c:pt>
                <c:pt idx="5">
                  <c:v>180.68383888979542</c:v>
                </c:pt>
                <c:pt idx="6">
                  <c:v>290.48430401764085</c:v>
                </c:pt>
                <c:pt idx="7">
                  <c:v>208.8693510354849</c:v>
                </c:pt>
                <c:pt idx="8">
                  <c:v>166.73514213233844</c:v>
                </c:pt>
                <c:pt idx="9">
                  <c:v>184.0453321359916</c:v>
                </c:pt>
                <c:pt idx="10">
                  <c:v>223.68441535772888</c:v>
                </c:pt>
                <c:pt idx="11">
                  <c:v>197.50398433872698</c:v>
                </c:pt>
                <c:pt idx="12">
                  <c:v>269.55540804692657</c:v>
                </c:pt>
                <c:pt idx="13">
                  <c:v>202.15250506994721</c:v>
                </c:pt>
                <c:pt idx="14">
                  <c:v>182.04990158958248</c:v>
                </c:pt>
                <c:pt idx="15">
                  <c:v>199.8793579998607</c:v>
                </c:pt>
                <c:pt idx="16">
                  <c:v>130.17286782597816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浮遊塵!$BJ$3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浮遊塵!$AQ$4:$AQ$21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浮遊塵!$BJ$4:$BJ$21</c:f>
              <c:numCache>
                <c:formatCode>0.0;"△ "0.0</c:formatCode>
                <c:ptCount val="17"/>
                <c:pt idx="0">
                  <c:v>72.024217644671452</c:v>
                </c:pt>
                <c:pt idx="1">
                  <c:v>72.949634049441372</c:v>
                </c:pt>
                <c:pt idx="2">
                  <c:v>46.291570398980333</c:v>
                </c:pt>
                <c:pt idx="3">
                  <c:v>57.68386512054461</c:v>
                </c:pt>
                <c:pt idx="4">
                  <c:v>64.324984784947631</c:v>
                </c:pt>
                <c:pt idx="5">
                  <c:v>62.402580863290964</c:v>
                </c:pt>
                <c:pt idx="6">
                  <c:v>41.979276229272756</c:v>
                </c:pt>
                <c:pt idx="7">
                  <c:v>64.96398229784846</c:v>
                </c:pt>
                <c:pt idx="8">
                  <c:v>57.248191200994881</c:v>
                </c:pt>
                <c:pt idx="9">
                  <c:v>48.804667864008394</c:v>
                </c:pt>
                <c:pt idx="10">
                  <c:v>27.548917975604454</c:v>
                </c:pt>
                <c:pt idx="11">
                  <c:v>74.212682327939675</c:v>
                </c:pt>
                <c:pt idx="12" formatCode="0.0_ ">
                  <c:v>-17.288741380259822</c:v>
                </c:pt>
                <c:pt idx="13">
                  <c:v>40.014161596719518</c:v>
                </c:pt>
                <c:pt idx="14">
                  <c:v>48.166765077084193</c:v>
                </c:pt>
                <c:pt idx="15">
                  <c:v>24.103975333472661</c:v>
                </c:pt>
                <c:pt idx="16">
                  <c:v>50.977132174021847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6408064"/>
        <c:axId val="156409856"/>
      </c:lineChart>
      <c:catAx>
        <c:axId val="156408064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098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5640985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0806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図19-4月平均蒸発残渣の経年変動</a:t>
            </a:r>
          </a:p>
          <a:p>
            <a:pPr>
              <a:defRPr sz="4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(原セ屋上S57～)</a:t>
            </a:r>
          </a:p>
        </c:rich>
      </c:tx>
      <c:layout>
        <c:manualLayout>
          <c:xMode val="edge"/>
          <c:yMode val="edge"/>
          <c:x val="0.20212795654878399"/>
          <c:y val="0.8348649538073795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127759734146095E-2"/>
          <c:y val="4.2813583517248177E-2"/>
          <c:w val="0.91223522720041761"/>
          <c:h val="0.58715771680797502"/>
        </c:manualLayout>
      </c:layout>
      <c:lineChart>
        <c:grouping val="standard"/>
        <c:varyColors val="0"/>
        <c:ser>
          <c:idx val="0"/>
          <c:order val="0"/>
          <c:tx>
            <c:strRef>
              <c:f>浮遊塵!$EL$3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浮遊塵!$EL$4:$EL$21</c:f>
              <c:numCache>
                <c:formatCode>0.00;"△ "0.00</c:formatCode>
                <c:ptCount val="17"/>
                <c:pt idx="8">
                  <c:v>5.7249999999999988</c:v>
                </c:pt>
                <c:pt idx="9">
                  <c:v>7.1066666666666665</c:v>
                </c:pt>
                <c:pt idx="10">
                  <c:v>6.53</c:v>
                </c:pt>
                <c:pt idx="11">
                  <c:v>4.1949999999999994</c:v>
                </c:pt>
                <c:pt idx="12">
                  <c:v>4.5083333333333337</c:v>
                </c:pt>
                <c:pt idx="13">
                  <c:v>2.2566666666666664</c:v>
                </c:pt>
                <c:pt idx="14">
                  <c:v>1.2958333333333332</c:v>
                </c:pt>
                <c:pt idx="15">
                  <c:v>2.2716666666666665</c:v>
                </c:pt>
                <c:pt idx="16">
                  <c:v>3.625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浮遊塵!$EO$3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浮遊塵!$EO$4:$EO$21</c:f>
              <c:numCache>
                <c:formatCode>0.00;"△ "0.00</c:formatCode>
                <c:ptCount val="17"/>
                <c:pt idx="8">
                  <c:v>9.758497241848568</c:v>
                </c:pt>
                <c:pt idx="9">
                  <c:v>9.5840602139010969</c:v>
                </c:pt>
                <c:pt idx="10">
                  <c:v>10.818280011210259</c:v>
                </c:pt>
                <c:pt idx="11">
                  <c:v>6.5740467915456469</c:v>
                </c:pt>
                <c:pt idx="12">
                  <c:v>8.3137405707291219</c:v>
                </c:pt>
                <c:pt idx="13">
                  <c:v>4.1017255882847339</c:v>
                </c:pt>
                <c:pt idx="14">
                  <c:v>1.7705094589626131</c:v>
                </c:pt>
                <c:pt idx="15">
                  <c:v>2.8520244455540973</c:v>
                </c:pt>
                <c:pt idx="16">
                  <c:v>4.9379598761438359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浮遊塵!$EP$3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浮遊塵!$DW$4:$DW$21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浮遊塵!$EP$4:$EP$21</c:f>
              <c:numCache>
                <c:formatCode>0.00;"△ "0.00</c:formatCode>
                <c:ptCount val="17"/>
                <c:pt idx="8">
                  <c:v>1.6915027581514295</c:v>
                </c:pt>
                <c:pt idx="9">
                  <c:v>4.6292731194322361</c:v>
                </c:pt>
                <c:pt idx="10">
                  <c:v>2.2417199887897414</c:v>
                </c:pt>
                <c:pt idx="11">
                  <c:v>1.8159532084543519</c:v>
                </c:pt>
                <c:pt idx="12">
                  <c:v>0.70292609593754563</c:v>
                </c:pt>
                <c:pt idx="13">
                  <c:v>0.41160774504859909</c:v>
                </c:pt>
                <c:pt idx="14">
                  <c:v>0.8211572077040532</c:v>
                </c:pt>
                <c:pt idx="15">
                  <c:v>1.6913088877792357</c:v>
                </c:pt>
                <c:pt idx="16">
                  <c:v>2.3120401238561641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6432256"/>
        <c:axId val="156433792"/>
      </c:lineChart>
      <c:catAx>
        <c:axId val="156432256"/>
        <c:scaling>
          <c:orientation val="minMax"/>
        </c:scaling>
        <c:delete val="0"/>
        <c:axPos val="b"/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33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6433792"/>
        <c:scaling>
          <c:orientation val="minMax"/>
          <c:max val="14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32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図19-2　　蒸発残渣の経月変動</a:t>
            </a:r>
          </a:p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(原セ屋上S57～)</a:t>
            </a:r>
          </a:p>
        </c:rich>
      </c:tx>
      <c:layout>
        <c:manualLayout>
          <c:xMode val="edge"/>
          <c:yMode val="edge"/>
          <c:x val="4.2895556422794093E-2"/>
          <c:y val="0.8643092622271774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48091053445267E-2"/>
          <c:y val="4.1298054071182679E-2"/>
          <c:w val="0.90348643741417434"/>
          <c:h val="0.69616719719993658"/>
        </c:manualLayout>
      </c:layout>
      <c:lineChart>
        <c:grouping val="standard"/>
        <c:varyColors val="0"/>
        <c:ser>
          <c:idx val="0"/>
          <c:order val="0"/>
          <c:tx>
            <c:strRef>
              <c:f>浮遊塵!$DW$24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浮遊塵!$DX$24:$EI$24</c:f>
              <c:numCache>
                <c:formatCode>0.00;"△ "0.00</c:formatCode>
                <c:ptCount val="12"/>
                <c:pt idx="0">
                  <c:v>3.4733333333333332</c:v>
                </c:pt>
                <c:pt idx="1">
                  <c:v>4.1477777777777769</c:v>
                </c:pt>
                <c:pt idx="2">
                  <c:v>5.7655555555555544</c:v>
                </c:pt>
                <c:pt idx="3">
                  <c:v>6.3922222222222231</c:v>
                </c:pt>
                <c:pt idx="4">
                  <c:v>4.6977777777777776</c:v>
                </c:pt>
                <c:pt idx="5">
                  <c:v>3.0311111111111111</c:v>
                </c:pt>
                <c:pt idx="6">
                  <c:v>4.3177777777777777</c:v>
                </c:pt>
                <c:pt idx="7">
                  <c:v>4.6155555555555559</c:v>
                </c:pt>
                <c:pt idx="8">
                  <c:v>3.9533333333333331</c:v>
                </c:pt>
                <c:pt idx="9">
                  <c:v>2.8999999999999995</c:v>
                </c:pt>
                <c:pt idx="10">
                  <c:v>4.0966666666666667</c:v>
                </c:pt>
                <c:pt idx="11">
                  <c:v>2.6277777777777778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浮遊塵!$DW$26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浮遊塵!$DX$26:$EI$26</c:f>
              <c:numCache>
                <c:formatCode>0.00;"△ "0.00</c:formatCode>
                <c:ptCount val="12"/>
                <c:pt idx="0">
                  <c:v>6.1011318415907692</c:v>
                </c:pt>
                <c:pt idx="1">
                  <c:v>7.7073205074615281</c:v>
                </c:pt>
                <c:pt idx="2">
                  <c:v>8.6246774098628851</c:v>
                </c:pt>
                <c:pt idx="3">
                  <c:v>11.081262043384379</c:v>
                </c:pt>
                <c:pt idx="4">
                  <c:v>7.0905208572671832</c:v>
                </c:pt>
                <c:pt idx="5">
                  <c:v>4.1639443341016396</c:v>
                </c:pt>
                <c:pt idx="6">
                  <c:v>9.2995891395662227</c:v>
                </c:pt>
                <c:pt idx="7">
                  <c:v>7.2177570807602764</c:v>
                </c:pt>
                <c:pt idx="8">
                  <c:v>6.2295363119800102</c:v>
                </c:pt>
                <c:pt idx="9">
                  <c:v>4.8793622710358004</c:v>
                </c:pt>
                <c:pt idx="10">
                  <c:v>9.1333570482565456</c:v>
                </c:pt>
                <c:pt idx="11">
                  <c:v>4.0759643833105201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浮遊塵!$DW$27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浮遊塵!$DX$3:$EI$3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浮遊塵!$DX$27:$EI$27</c:f>
              <c:numCache>
                <c:formatCode>0.00;"△ "0.00</c:formatCode>
                <c:ptCount val="12"/>
                <c:pt idx="0">
                  <c:v>0.84553482507589717</c:v>
                </c:pt>
                <c:pt idx="1">
                  <c:v>0.58823504809402527</c:v>
                </c:pt>
                <c:pt idx="2">
                  <c:v>2.9064337012482233</c:v>
                </c:pt>
                <c:pt idx="3">
                  <c:v>1.7031824010600669</c:v>
                </c:pt>
                <c:pt idx="4">
                  <c:v>2.305034698288372</c:v>
                </c:pt>
                <c:pt idx="5">
                  <c:v>1.8982778881205824</c:v>
                </c:pt>
                <c:pt idx="6" formatCode="0.00_ ">
                  <c:v>-0.66403358401066814</c:v>
                </c:pt>
                <c:pt idx="7">
                  <c:v>2.0133540303508353</c:v>
                </c:pt>
                <c:pt idx="8">
                  <c:v>1.6771303546866561</c:v>
                </c:pt>
                <c:pt idx="9">
                  <c:v>0.92063772896419804</c:v>
                </c:pt>
                <c:pt idx="10" formatCode="0.00_ ">
                  <c:v>-0.94002371492321224</c:v>
                </c:pt>
                <c:pt idx="11">
                  <c:v>1.1795911722450352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6927488"/>
        <c:axId val="156929024"/>
      </c:lineChart>
      <c:catAx>
        <c:axId val="156927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929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692902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927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図13-3　　月降水量の経年変動</a:t>
            </a:r>
          </a:p>
          <a:p>
            <a:pPr>
              <a:defRPr sz="5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7.582938258372153E-2"/>
          <c:y val="0.8630977377827772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938388625592413E-2"/>
          <c:y val="4.1666787768519134E-2"/>
          <c:w val="0.77251184834123221"/>
          <c:h val="0.6845257990542429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浮遊塵!$C$3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浮遊塵!$C$4:$C$21</c:f>
              <c:numCache>
                <c:formatCode>0.0_ </c:formatCode>
                <c:ptCount val="17"/>
                <c:pt idx="0">
                  <c:v>2.5</c:v>
                </c:pt>
                <c:pt idx="1">
                  <c:v>12.5</c:v>
                </c:pt>
                <c:pt idx="2">
                  <c:v>47</c:v>
                </c:pt>
                <c:pt idx="3">
                  <c:v>4</c:v>
                </c:pt>
                <c:pt idx="4">
                  <c:v>17.5</c:v>
                </c:pt>
                <c:pt idx="5">
                  <c:v>5</c:v>
                </c:pt>
                <c:pt idx="6">
                  <c:v>44.5</c:v>
                </c:pt>
                <c:pt idx="7">
                  <c:v>60</c:v>
                </c:pt>
                <c:pt idx="8">
                  <c:v>12.5</c:v>
                </c:pt>
                <c:pt idx="9">
                  <c:v>5</c:v>
                </c:pt>
                <c:pt idx="10">
                  <c:v>44.5</c:v>
                </c:pt>
                <c:pt idx="11">
                  <c:v>60</c:v>
                </c:pt>
                <c:pt idx="12">
                  <c:v>22.5</c:v>
                </c:pt>
                <c:pt idx="13">
                  <c:v>23</c:v>
                </c:pt>
                <c:pt idx="14">
                  <c:v>14</c:v>
                </c:pt>
                <c:pt idx="15">
                  <c:v>110.5</c:v>
                </c:pt>
                <c:pt idx="16">
                  <c:v>81.5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浮遊塵!$D$3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浮遊塵!$D$4:$D$21</c:f>
              <c:numCache>
                <c:formatCode>0.0_ </c:formatCode>
                <c:ptCount val="17"/>
                <c:pt idx="0">
                  <c:v>8.5</c:v>
                </c:pt>
                <c:pt idx="1">
                  <c:v>75.5</c:v>
                </c:pt>
                <c:pt idx="2">
                  <c:v>57</c:v>
                </c:pt>
                <c:pt idx="3">
                  <c:v>96</c:v>
                </c:pt>
                <c:pt idx="4">
                  <c:v>41</c:v>
                </c:pt>
                <c:pt idx="5">
                  <c:v>96.5</c:v>
                </c:pt>
                <c:pt idx="6">
                  <c:v>2</c:v>
                </c:pt>
                <c:pt idx="7">
                  <c:v>79.5</c:v>
                </c:pt>
                <c:pt idx="8">
                  <c:v>77.5</c:v>
                </c:pt>
                <c:pt idx="9">
                  <c:v>96.5</c:v>
                </c:pt>
                <c:pt idx="10">
                  <c:v>2</c:v>
                </c:pt>
                <c:pt idx="11">
                  <c:v>79.5</c:v>
                </c:pt>
                <c:pt idx="12">
                  <c:v>54</c:v>
                </c:pt>
                <c:pt idx="13">
                  <c:v>54</c:v>
                </c:pt>
                <c:pt idx="14">
                  <c:v>11</c:v>
                </c:pt>
                <c:pt idx="15">
                  <c:v>52.5</c:v>
                </c:pt>
                <c:pt idx="16">
                  <c:v>74.5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浮遊塵!$E$3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浮遊塵!$E$4:$E$21</c:f>
              <c:numCache>
                <c:formatCode>0.0_ </c:formatCode>
                <c:ptCount val="17"/>
                <c:pt idx="0">
                  <c:v>100</c:v>
                </c:pt>
                <c:pt idx="1">
                  <c:v>134</c:v>
                </c:pt>
                <c:pt idx="2">
                  <c:v>32.5</c:v>
                </c:pt>
                <c:pt idx="3">
                  <c:v>78.5</c:v>
                </c:pt>
                <c:pt idx="4">
                  <c:v>93.5</c:v>
                </c:pt>
                <c:pt idx="5">
                  <c:v>40</c:v>
                </c:pt>
                <c:pt idx="6">
                  <c:v>133.5</c:v>
                </c:pt>
                <c:pt idx="7">
                  <c:v>97</c:v>
                </c:pt>
                <c:pt idx="8">
                  <c:v>64</c:v>
                </c:pt>
                <c:pt idx="9">
                  <c:v>40</c:v>
                </c:pt>
                <c:pt idx="10">
                  <c:v>133.5</c:v>
                </c:pt>
                <c:pt idx="11">
                  <c:v>97</c:v>
                </c:pt>
                <c:pt idx="12">
                  <c:v>113.5</c:v>
                </c:pt>
                <c:pt idx="13">
                  <c:v>113.5</c:v>
                </c:pt>
                <c:pt idx="14">
                  <c:v>150</c:v>
                </c:pt>
                <c:pt idx="15">
                  <c:v>41</c:v>
                </c:pt>
                <c:pt idx="16">
                  <c:v>31.5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浮遊塵!$F$3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浮遊塵!$F$4:$F$21</c:f>
              <c:numCache>
                <c:formatCode>0.0_ </c:formatCode>
                <c:ptCount val="17"/>
                <c:pt idx="0">
                  <c:v>218</c:v>
                </c:pt>
                <c:pt idx="1">
                  <c:v>69.5</c:v>
                </c:pt>
                <c:pt idx="2">
                  <c:v>188</c:v>
                </c:pt>
                <c:pt idx="3">
                  <c:v>98</c:v>
                </c:pt>
                <c:pt idx="4">
                  <c:v>148.5</c:v>
                </c:pt>
                <c:pt idx="5">
                  <c:v>59.5</c:v>
                </c:pt>
                <c:pt idx="6">
                  <c:v>168.5</c:v>
                </c:pt>
                <c:pt idx="7">
                  <c:v>53.5</c:v>
                </c:pt>
                <c:pt idx="8">
                  <c:v>148.5</c:v>
                </c:pt>
                <c:pt idx="9">
                  <c:v>59.5</c:v>
                </c:pt>
                <c:pt idx="10">
                  <c:v>168.5</c:v>
                </c:pt>
                <c:pt idx="11">
                  <c:v>53.5</c:v>
                </c:pt>
                <c:pt idx="12">
                  <c:v>16.5</c:v>
                </c:pt>
                <c:pt idx="13">
                  <c:v>38.5</c:v>
                </c:pt>
                <c:pt idx="14">
                  <c:v>39.5</c:v>
                </c:pt>
                <c:pt idx="15">
                  <c:v>67.5</c:v>
                </c:pt>
                <c:pt idx="16">
                  <c:v>108.5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浮遊塵!$G$3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浮遊塵!$G$4:$G$21</c:f>
              <c:numCache>
                <c:formatCode>0.0_ </c:formatCode>
                <c:ptCount val="17"/>
                <c:pt idx="0">
                  <c:v>99</c:v>
                </c:pt>
                <c:pt idx="1">
                  <c:v>77.5</c:v>
                </c:pt>
                <c:pt idx="2">
                  <c:v>112.5</c:v>
                </c:pt>
                <c:pt idx="3">
                  <c:v>81.5</c:v>
                </c:pt>
                <c:pt idx="4">
                  <c:v>74</c:v>
                </c:pt>
                <c:pt idx="5">
                  <c:v>66.5</c:v>
                </c:pt>
                <c:pt idx="6">
                  <c:v>120.5</c:v>
                </c:pt>
                <c:pt idx="7">
                  <c:v>83.5</c:v>
                </c:pt>
                <c:pt idx="8">
                  <c:v>74</c:v>
                </c:pt>
                <c:pt idx="9">
                  <c:v>66.5</c:v>
                </c:pt>
                <c:pt idx="10">
                  <c:v>120.5</c:v>
                </c:pt>
                <c:pt idx="11">
                  <c:v>83.5</c:v>
                </c:pt>
                <c:pt idx="12">
                  <c:v>95</c:v>
                </c:pt>
                <c:pt idx="13">
                  <c:v>124.5</c:v>
                </c:pt>
                <c:pt idx="14">
                  <c:v>126.5</c:v>
                </c:pt>
                <c:pt idx="15">
                  <c:v>148</c:v>
                </c:pt>
                <c:pt idx="16">
                  <c:v>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浮遊塵!$H$3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浮遊塵!$H$4:$H$21</c:f>
              <c:numCache>
                <c:formatCode>0.0_ </c:formatCode>
                <c:ptCount val="17"/>
                <c:pt idx="0">
                  <c:v>124.5</c:v>
                </c:pt>
                <c:pt idx="1">
                  <c:v>136</c:v>
                </c:pt>
                <c:pt idx="2">
                  <c:v>65</c:v>
                </c:pt>
                <c:pt idx="3">
                  <c:v>103</c:v>
                </c:pt>
                <c:pt idx="4">
                  <c:v>86</c:v>
                </c:pt>
                <c:pt idx="5">
                  <c:v>107</c:v>
                </c:pt>
                <c:pt idx="6">
                  <c:v>229.5</c:v>
                </c:pt>
                <c:pt idx="7">
                  <c:v>124</c:v>
                </c:pt>
                <c:pt idx="8">
                  <c:v>86</c:v>
                </c:pt>
                <c:pt idx="9">
                  <c:v>107</c:v>
                </c:pt>
                <c:pt idx="10">
                  <c:v>229.5</c:v>
                </c:pt>
                <c:pt idx="11">
                  <c:v>124</c:v>
                </c:pt>
                <c:pt idx="12">
                  <c:v>82</c:v>
                </c:pt>
                <c:pt idx="13">
                  <c:v>166</c:v>
                </c:pt>
                <c:pt idx="14">
                  <c:v>100</c:v>
                </c:pt>
                <c:pt idx="15">
                  <c:v>366.5</c:v>
                </c:pt>
                <c:pt idx="16">
                  <c:v>128.5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浮遊塵!$I$3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浮遊塵!$I$4:$I$21</c:f>
              <c:numCache>
                <c:formatCode>0.0_ </c:formatCode>
                <c:ptCount val="17"/>
                <c:pt idx="0">
                  <c:v>71.5</c:v>
                </c:pt>
                <c:pt idx="1">
                  <c:v>249.5</c:v>
                </c:pt>
                <c:pt idx="2">
                  <c:v>111.5</c:v>
                </c:pt>
                <c:pt idx="3">
                  <c:v>138.5</c:v>
                </c:pt>
                <c:pt idx="4">
                  <c:v>172</c:v>
                </c:pt>
                <c:pt idx="5">
                  <c:v>215</c:v>
                </c:pt>
                <c:pt idx="6">
                  <c:v>41.5</c:v>
                </c:pt>
                <c:pt idx="7">
                  <c:v>234.5</c:v>
                </c:pt>
                <c:pt idx="8">
                  <c:v>172</c:v>
                </c:pt>
                <c:pt idx="9">
                  <c:v>215</c:v>
                </c:pt>
                <c:pt idx="10">
                  <c:v>41.5</c:v>
                </c:pt>
                <c:pt idx="11">
                  <c:v>234.5</c:v>
                </c:pt>
                <c:pt idx="12">
                  <c:v>53</c:v>
                </c:pt>
                <c:pt idx="13">
                  <c:v>90</c:v>
                </c:pt>
                <c:pt idx="14">
                  <c:v>134</c:v>
                </c:pt>
                <c:pt idx="15">
                  <c:v>68.5</c:v>
                </c:pt>
                <c:pt idx="16">
                  <c:v>171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浮遊塵!$J$3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浮遊塵!$J$4:$J$21</c:f>
              <c:numCache>
                <c:formatCode>0.0_ </c:formatCode>
                <c:ptCount val="17"/>
                <c:pt idx="0">
                  <c:v>86</c:v>
                </c:pt>
                <c:pt idx="1">
                  <c:v>123</c:v>
                </c:pt>
                <c:pt idx="2">
                  <c:v>14.5</c:v>
                </c:pt>
                <c:pt idx="3">
                  <c:v>34</c:v>
                </c:pt>
                <c:pt idx="4">
                  <c:v>115</c:v>
                </c:pt>
                <c:pt idx="5">
                  <c:v>208.5</c:v>
                </c:pt>
                <c:pt idx="6">
                  <c:v>61.5</c:v>
                </c:pt>
                <c:pt idx="7">
                  <c:v>146</c:v>
                </c:pt>
                <c:pt idx="8">
                  <c:v>115</c:v>
                </c:pt>
                <c:pt idx="9">
                  <c:v>208.5</c:v>
                </c:pt>
                <c:pt idx="10">
                  <c:v>61.5</c:v>
                </c:pt>
                <c:pt idx="11">
                  <c:v>146</c:v>
                </c:pt>
                <c:pt idx="12">
                  <c:v>62.5</c:v>
                </c:pt>
                <c:pt idx="13">
                  <c:v>164.5</c:v>
                </c:pt>
                <c:pt idx="14">
                  <c:v>77.5</c:v>
                </c:pt>
                <c:pt idx="15">
                  <c:v>11</c:v>
                </c:pt>
                <c:pt idx="16">
                  <c:v>432.5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浮遊塵!$K$3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浮遊塵!$K$4:$K$21</c:f>
              <c:numCache>
                <c:formatCode>0.0_ </c:formatCode>
                <c:ptCount val="17"/>
                <c:pt idx="0">
                  <c:v>159.5</c:v>
                </c:pt>
                <c:pt idx="1">
                  <c:v>281.5</c:v>
                </c:pt>
                <c:pt idx="2">
                  <c:v>188</c:v>
                </c:pt>
                <c:pt idx="3">
                  <c:v>194</c:v>
                </c:pt>
                <c:pt idx="4">
                  <c:v>120.5</c:v>
                </c:pt>
                <c:pt idx="5">
                  <c:v>272.5</c:v>
                </c:pt>
                <c:pt idx="6">
                  <c:v>45</c:v>
                </c:pt>
                <c:pt idx="7">
                  <c:v>233.5</c:v>
                </c:pt>
                <c:pt idx="8">
                  <c:v>120.5</c:v>
                </c:pt>
                <c:pt idx="9">
                  <c:v>272.5</c:v>
                </c:pt>
                <c:pt idx="10">
                  <c:v>45</c:v>
                </c:pt>
                <c:pt idx="11">
                  <c:v>233.5</c:v>
                </c:pt>
                <c:pt idx="12">
                  <c:v>385</c:v>
                </c:pt>
                <c:pt idx="13">
                  <c:v>141</c:v>
                </c:pt>
                <c:pt idx="14">
                  <c:v>259.5</c:v>
                </c:pt>
                <c:pt idx="15">
                  <c:v>241</c:v>
                </c:pt>
                <c:pt idx="16">
                  <c:v>165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浮遊塵!$L$3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浮遊塵!$L$4:$L$21</c:f>
              <c:numCache>
                <c:formatCode>0.0_ </c:formatCode>
                <c:ptCount val="17"/>
                <c:pt idx="0">
                  <c:v>51</c:v>
                </c:pt>
                <c:pt idx="1">
                  <c:v>47.5</c:v>
                </c:pt>
                <c:pt idx="2">
                  <c:v>120</c:v>
                </c:pt>
                <c:pt idx="3">
                  <c:v>69.5</c:v>
                </c:pt>
                <c:pt idx="4">
                  <c:v>195</c:v>
                </c:pt>
                <c:pt idx="5">
                  <c:v>347.5</c:v>
                </c:pt>
                <c:pt idx="6">
                  <c:v>122</c:v>
                </c:pt>
                <c:pt idx="7">
                  <c:v>117</c:v>
                </c:pt>
                <c:pt idx="8">
                  <c:v>195</c:v>
                </c:pt>
                <c:pt idx="9">
                  <c:v>347.5</c:v>
                </c:pt>
                <c:pt idx="10">
                  <c:v>122</c:v>
                </c:pt>
                <c:pt idx="11">
                  <c:v>117</c:v>
                </c:pt>
                <c:pt idx="12">
                  <c:v>60.5</c:v>
                </c:pt>
                <c:pt idx="13">
                  <c:v>32</c:v>
                </c:pt>
                <c:pt idx="14">
                  <c:v>26.5</c:v>
                </c:pt>
                <c:pt idx="15">
                  <c:v>30</c:v>
                </c:pt>
                <c:pt idx="16">
                  <c:v>205.5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浮遊塵!$M$3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浮遊塵!$M$4:$M$21</c:f>
              <c:numCache>
                <c:formatCode>0.0_ </c:formatCode>
                <c:ptCount val="17"/>
                <c:pt idx="0">
                  <c:v>66.5</c:v>
                </c:pt>
                <c:pt idx="1">
                  <c:v>66.5</c:v>
                </c:pt>
                <c:pt idx="2">
                  <c:v>39</c:v>
                </c:pt>
                <c:pt idx="3">
                  <c:v>128.5</c:v>
                </c:pt>
                <c:pt idx="4">
                  <c:v>150.5</c:v>
                </c:pt>
                <c:pt idx="5">
                  <c:v>46</c:v>
                </c:pt>
                <c:pt idx="6">
                  <c:v>40</c:v>
                </c:pt>
                <c:pt idx="7">
                  <c:v>117.5</c:v>
                </c:pt>
                <c:pt idx="8">
                  <c:v>150.5</c:v>
                </c:pt>
                <c:pt idx="9">
                  <c:v>46</c:v>
                </c:pt>
                <c:pt idx="10">
                  <c:v>40</c:v>
                </c:pt>
                <c:pt idx="11">
                  <c:v>117.5</c:v>
                </c:pt>
                <c:pt idx="12">
                  <c:v>20.5</c:v>
                </c:pt>
                <c:pt idx="13">
                  <c:v>47</c:v>
                </c:pt>
                <c:pt idx="14">
                  <c:v>90</c:v>
                </c:pt>
                <c:pt idx="15">
                  <c:v>161.5</c:v>
                </c:pt>
                <c:pt idx="16">
                  <c:v>24.5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浮遊塵!$N$3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浮遊塵!$N$4:$N$21</c:f>
              <c:numCache>
                <c:formatCode>0.0_ </c:formatCode>
                <c:ptCount val="17"/>
                <c:pt idx="0">
                  <c:v>9</c:v>
                </c:pt>
                <c:pt idx="1">
                  <c:v>0</c:v>
                </c:pt>
                <c:pt idx="2">
                  <c:v>44</c:v>
                </c:pt>
                <c:pt idx="3">
                  <c:v>6</c:v>
                </c:pt>
                <c:pt idx="4">
                  <c:v>20.5</c:v>
                </c:pt>
                <c:pt idx="5">
                  <c:v>34</c:v>
                </c:pt>
                <c:pt idx="6">
                  <c:v>34</c:v>
                </c:pt>
                <c:pt idx="7">
                  <c:v>32</c:v>
                </c:pt>
                <c:pt idx="8">
                  <c:v>20.5</c:v>
                </c:pt>
                <c:pt idx="9">
                  <c:v>34</c:v>
                </c:pt>
                <c:pt idx="10">
                  <c:v>34</c:v>
                </c:pt>
                <c:pt idx="11">
                  <c:v>32</c:v>
                </c:pt>
                <c:pt idx="12">
                  <c:v>27.5</c:v>
                </c:pt>
                <c:pt idx="13">
                  <c:v>5.5</c:v>
                </c:pt>
                <c:pt idx="14">
                  <c:v>26</c:v>
                </c:pt>
                <c:pt idx="15">
                  <c:v>63</c:v>
                </c:pt>
                <c:pt idx="16">
                  <c:v>15.5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00288"/>
        <c:axId val="157106560"/>
      </c:lineChart>
      <c:catAx>
        <c:axId val="157100288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106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1065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10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227480727212765"/>
          <c:y val="0.15476221722284714"/>
          <c:w val="0.1682464168418738"/>
          <c:h val="0.752978377702787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図13-4平均月降水量の経年変動</a:t>
            </a:r>
          </a:p>
          <a:p>
            <a:pPr>
              <a:defRPr sz="3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1.6713128250273063E-2"/>
          <c:y val="0.8622767064296602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493036211699163E-2"/>
          <c:y val="4.1916228942840313E-2"/>
          <c:w val="0.88579387186629521"/>
          <c:h val="0.69461179390992511"/>
        </c:manualLayout>
      </c:layout>
      <c:lineChart>
        <c:grouping val="standard"/>
        <c:varyColors val="0"/>
        <c:ser>
          <c:idx val="0"/>
          <c:order val="0"/>
          <c:tx>
            <c:strRef>
              <c:f>浮遊塵!$Q$3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浮遊塵!$Q$4:$Q$21</c:f>
              <c:numCache>
                <c:formatCode>0.0_ </c:formatCode>
                <c:ptCount val="17"/>
                <c:pt idx="0">
                  <c:v>83</c:v>
                </c:pt>
                <c:pt idx="1">
                  <c:v>106.08333333333333</c:v>
                </c:pt>
                <c:pt idx="2">
                  <c:v>84.916666666666671</c:v>
                </c:pt>
                <c:pt idx="3">
                  <c:v>85.958333333333329</c:v>
                </c:pt>
                <c:pt idx="4">
                  <c:v>102.83333333333333</c:v>
                </c:pt>
                <c:pt idx="5">
                  <c:v>124.83333333333333</c:v>
                </c:pt>
                <c:pt idx="6">
                  <c:v>86.875</c:v>
                </c:pt>
                <c:pt idx="7">
                  <c:v>114.83333333333333</c:v>
                </c:pt>
                <c:pt idx="8">
                  <c:v>103</c:v>
                </c:pt>
                <c:pt idx="9">
                  <c:v>124.83333333333333</c:v>
                </c:pt>
                <c:pt idx="10">
                  <c:v>86.875</c:v>
                </c:pt>
                <c:pt idx="11">
                  <c:v>114.83333333333333</c:v>
                </c:pt>
                <c:pt idx="12">
                  <c:v>82.708333333333329</c:v>
                </c:pt>
                <c:pt idx="13">
                  <c:v>83.291666666666671</c:v>
                </c:pt>
                <c:pt idx="14">
                  <c:v>87.875</c:v>
                </c:pt>
                <c:pt idx="15">
                  <c:v>113.41666666666667</c:v>
                </c:pt>
                <c:pt idx="16">
                  <c:v>127.95833333333333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浮遊塵!$T$3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浮遊塵!$T$4:$T$21</c:f>
              <c:numCache>
                <c:formatCode>0.0_ </c:formatCode>
                <c:ptCount val="17"/>
                <c:pt idx="0">
                  <c:v>147.16491536374349</c:v>
                </c:pt>
                <c:pt idx="1">
                  <c:v>192.10707036755738</c:v>
                </c:pt>
                <c:pt idx="2">
                  <c:v>143.73295744231879</c:v>
                </c:pt>
                <c:pt idx="3">
                  <c:v>140.6776411827127</c:v>
                </c:pt>
                <c:pt idx="4">
                  <c:v>160.97279471454127</c:v>
                </c:pt>
                <c:pt idx="5">
                  <c:v>234.09954979846981</c:v>
                </c:pt>
                <c:pt idx="6">
                  <c:v>154.28929744497825</c:v>
                </c:pt>
                <c:pt idx="7">
                  <c:v>179.25182776034103</c:v>
                </c:pt>
                <c:pt idx="8">
                  <c:v>160.44523083298165</c:v>
                </c:pt>
                <c:pt idx="9">
                  <c:v>234.09954979846981</c:v>
                </c:pt>
                <c:pt idx="10">
                  <c:v>154.28929744497825</c:v>
                </c:pt>
                <c:pt idx="11">
                  <c:v>179.25182776034103</c:v>
                </c:pt>
                <c:pt idx="12">
                  <c:v>182.71502818498573</c:v>
                </c:pt>
                <c:pt idx="13">
                  <c:v>140.43600478329796</c:v>
                </c:pt>
                <c:pt idx="14">
                  <c:v>160.79841094351227</c:v>
                </c:pt>
                <c:pt idx="15">
                  <c:v>216.51212846021139</c:v>
                </c:pt>
                <c:pt idx="16">
                  <c:v>241.1722214818152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浮遊塵!$U$3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浮遊塵!$B$4:$B$21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浮遊塵!$U$4:$U$21</c:f>
              <c:numCache>
                <c:formatCode>0.0_ </c:formatCode>
                <c:ptCount val="17"/>
                <c:pt idx="0">
                  <c:v>18.835084636256525</c:v>
                </c:pt>
                <c:pt idx="1">
                  <c:v>20.059596299109273</c:v>
                </c:pt>
                <c:pt idx="2">
                  <c:v>26.100375891014551</c:v>
                </c:pt>
                <c:pt idx="3">
                  <c:v>31.239025483953945</c:v>
                </c:pt>
                <c:pt idx="4">
                  <c:v>44.693871952125384</c:v>
                </c:pt>
                <c:pt idx="5">
                  <c:v>15.567116868196862</c:v>
                </c:pt>
                <c:pt idx="6">
                  <c:v>19.460702555021754</c:v>
                </c:pt>
                <c:pt idx="7">
                  <c:v>50.414838906325627</c:v>
                </c:pt>
                <c:pt idx="8">
                  <c:v>45.55476916701835</c:v>
                </c:pt>
                <c:pt idx="9">
                  <c:v>15.567116868196862</c:v>
                </c:pt>
                <c:pt idx="10">
                  <c:v>19.460702555021754</c:v>
                </c:pt>
                <c:pt idx="11">
                  <c:v>50.414838906325627</c:v>
                </c:pt>
                <c:pt idx="12">
                  <c:v>-17.298361518319055</c:v>
                </c:pt>
                <c:pt idx="13">
                  <c:v>26.147328550035382</c:v>
                </c:pt>
                <c:pt idx="14">
                  <c:v>14.951589056487734</c:v>
                </c:pt>
                <c:pt idx="15">
                  <c:v>10.321204873121943</c:v>
                </c:pt>
                <c:pt idx="16">
                  <c:v>14.744445184851443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7141248"/>
        <c:axId val="157151232"/>
      </c:lineChart>
      <c:catAx>
        <c:axId val="157141248"/>
        <c:scaling>
          <c:orientation val="minMax"/>
        </c:scaling>
        <c:delete val="0"/>
        <c:axPos val="b"/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15123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57151232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1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図21-4浮遊じん・降下物の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Ｂｅ等の経年変動と太陽黒点数(女川)</a:t>
            </a:r>
          </a:p>
        </c:rich>
      </c:tx>
      <c:layout>
        <c:manualLayout>
          <c:xMode val="edge"/>
          <c:yMode val="edge"/>
          <c:x val="0.1737896096321293"/>
          <c:y val="0.8409811617584499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715377146148129E-2"/>
          <c:y val="0.12232452433499479"/>
          <c:w val="0.82336411414962318"/>
          <c:h val="0.5749252643744755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浮遊塵!$GJ$81</c:f>
              <c:strCache>
                <c:ptCount val="1"/>
                <c:pt idx="0">
                  <c:v>蒸発残渣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浮遊塵!$GG$83:$GG$99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浮遊塵!$GJ$83:$GJ$99</c:f>
              <c:numCache>
                <c:formatCode>0.00;"△ "0.00</c:formatCode>
                <c:ptCount val="17"/>
                <c:pt idx="4">
                  <c:v>5.8755555555555556</c:v>
                </c:pt>
                <c:pt idx="5">
                  <c:v>7.1066666666666665</c:v>
                </c:pt>
                <c:pt idx="6">
                  <c:v>6.53</c:v>
                </c:pt>
                <c:pt idx="7">
                  <c:v>4.1950000000000003</c:v>
                </c:pt>
                <c:pt idx="8">
                  <c:v>5.7249999999999996</c:v>
                </c:pt>
                <c:pt idx="9">
                  <c:v>7.1066666666666665</c:v>
                </c:pt>
                <c:pt idx="10">
                  <c:v>6.53</c:v>
                </c:pt>
                <c:pt idx="11">
                  <c:v>4.1950000000000003</c:v>
                </c:pt>
                <c:pt idx="12">
                  <c:v>4.5083333333333337</c:v>
                </c:pt>
                <c:pt idx="13">
                  <c:v>2.2566666666666664</c:v>
                </c:pt>
                <c:pt idx="14">
                  <c:v>1.2958333333333332</c:v>
                </c:pt>
                <c:pt idx="15">
                  <c:v>2.2716666666666665</c:v>
                </c:pt>
                <c:pt idx="16">
                  <c:v>3.625</c:v>
                </c:pt>
              </c:numCache>
            </c:numRef>
          </c:val>
        </c:ser>
        <c:ser>
          <c:idx val="0"/>
          <c:order val="1"/>
          <c:tx>
            <c:strRef>
              <c:f>浮遊塵!$GH$81</c:f>
              <c:strCache>
                <c:ptCount val="1"/>
                <c:pt idx="0">
                  <c:v>浮遊じん</c:v>
                </c:pt>
              </c:strCache>
            </c:strRef>
          </c:tx>
          <c:spPr>
            <a:pattFill prst="smCheck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浮遊塵!$GG$83:$GG$99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浮遊塵!$GH$83:$GH$99</c:f>
              <c:numCache>
                <c:formatCode>0.00;"△ "0.00</c:formatCode>
                <c:ptCount val="17"/>
                <c:pt idx="0">
                  <c:v>3.3703703703703707</c:v>
                </c:pt>
                <c:pt idx="1">
                  <c:v>2.966049382716049</c:v>
                </c:pt>
                <c:pt idx="2">
                  <c:v>2.0956790123456788</c:v>
                </c:pt>
                <c:pt idx="3">
                  <c:v>2.808641975308642</c:v>
                </c:pt>
                <c:pt idx="4">
                  <c:v>2.8611111111111112</c:v>
                </c:pt>
                <c:pt idx="5">
                  <c:v>3.2356902356902357</c:v>
                </c:pt>
                <c:pt idx="6">
                  <c:v>2.8483164983164979</c:v>
                </c:pt>
                <c:pt idx="7">
                  <c:v>3.4158333333333335</c:v>
                </c:pt>
                <c:pt idx="8">
                  <c:v>2.9933333333333341</c:v>
                </c:pt>
                <c:pt idx="9">
                  <c:v>2.8216666666666668</c:v>
                </c:pt>
                <c:pt idx="10">
                  <c:v>2.6989166666666669</c:v>
                </c:pt>
                <c:pt idx="11">
                  <c:v>3.5591666666666661</c:v>
                </c:pt>
                <c:pt idx="12">
                  <c:v>4.125</c:v>
                </c:pt>
                <c:pt idx="13">
                  <c:v>4.4749999999999996</c:v>
                </c:pt>
                <c:pt idx="14">
                  <c:v>4.3583333333333334</c:v>
                </c:pt>
                <c:pt idx="15">
                  <c:v>3.0391666666666666</c:v>
                </c:pt>
                <c:pt idx="16">
                  <c:v>3.4566666666666666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40"/>
        <c:axId val="157212032"/>
        <c:axId val="157222016"/>
      </c:barChart>
      <c:lineChart>
        <c:grouping val="standard"/>
        <c:varyColors val="0"/>
        <c:ser>
          <c:idx val="1"/>
          <c:order val="2"/>
          <c:tx>
            <c:strRef>
              <c:f>浮遊塵!$GI$81</c:f>
              <c:strCache>
                <c:ptCount val="1"/>
                <c:pt idx="0">
                  <c:v>降下物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浮遊塵!$GG$83:$GG$99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浮遊塵!$GI$83:$GI$99</c:f>
              <c:numCache>
                <c:formatCode>0.0;"△ "0.0</c:formatCode>
                <c:ptCount val="17"/>
                <c:pt idx="0">
                  <c:v>131.69753086419755</c:v>
                </c:pt>
                <c:pt idx="1">
                  <c:v>125.58641975308643</c:v>
                </c:pt>
                <c:pt idx="2">
                  <c:v>104.38271604938272</c:v>
                </c:pt>
                <c:pt idx="3">
                  <c:v>168.15432098765436</c:v>
                </c:pt>
                <c:pt idx="4">
                  <c:v>163.80471380471383</c:v>
                </c:pt>
                <c:pt idx="5">
                  <c:v>121.5432098765432</c:v>
                </c:pt>
                <c:pt idx="6">
                  <c:v>166.23179012345679</c:v>
                </c:pt>
                <c:pt idx="7">
                  <c:v>136.91666666666669</c:v>
                </c:pt>
                <c:pt idx="8">
                  <c:v>111.99166666666666</c:v>
                </c:pt>
                <c:pt idx="9">
                  <c:v>116.425</c:v>
                </c:pt>
                <c:pt idx="10">
                  <c:v>125.61666666666667</c:v>
                </c:pt>
                <c:pt idx="11">
                  <c:v>135.85833333333332</c:v>
                </c:pt>
                <c:pt idx="12">
                  <c:v>126.13333333333337</c:v>
                </c:pt>
                <c:pt idx="13">
                  <c:v>121.08333333333337</c:v>
                </c:pt>
                <c:pt idx="14">
                  <c:v>115.10833333333333</c:v>
                </c:pt>
                <c:pt idx="15">
                  <c:v>111.99166666666667</c:v>
                </c:pt>
                <c:pt idx="16">
                  <c:v>90.575000000000003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浮遊塵!$GK$81</c:f>
              <c:strCache>
                <c:ptCount val="1"/>
                <c:pt idx="0">
                  <c:v>降水量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cat>
            <c:numRef>
              <c:f>浮遊塵!$GG$83:$GG$99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浮遊塵!$GK$83:$GK$99</c:f>
              <c:numCache>
                <c:formatCode>0.0;"△ "0.0</c:formatCode>
                <c:ptCount val="17"/>
                <c:pt idx="0">
                  <c:v>83</c:v>
                </c:pt>
                <c:pt idx="1">
                  <c:v>106.08333333333333</c:v>
                </c:pt>
                <c:pt idx="2">
                  <c:v>84.916666666666671</c:v>
                </c:pt>
                <c:pt idx="3">
                  <c:v>85.958333333333329</c:v>
                </c:pt>
                <c:pt idx="4">
                  <c:v>102.83333333333333</c:v>
                </c:pt>
                <c:pt idx="5">
                  <c:v>124.83333333333333</c:v>
                </c:pt>
                <c:pt idx="6">
                  <c:v>86.875</c:v>
                </c:pt>
                <c:pt idx="7">
                  <c:v>114.83333333333333</c:v>
                </c:pt>
                <c:pt idx="8">
                  <c:v>103</c:v>
                </c:pt>
                <c:pt idx="9">
                  <c:v>124.83333333333333</c:v>
                </c:pt>
                <c:pt idx="10">
                  <c:v>86.875</c:v>
                </c:pt>
                <c:pt idx="11">
                  <c:v>114.83333333333333</c:v>
                </c:pt>
                <c:pt idx="12">
                  <c:v>82.708333333333329</c:v>
                </c:pt>
                <c:pt idx="13">
                  <c:v>83.291666666666671</c:v>
                </c:pt>
                <c:pt idx="14">
                  <c:v>87.875</c:v>
                </c:pt>
                <c:pt idx="15">
                  <c:v>113.41666666666667</c:v>
                </c:pt>
                <c:pt idx="16">
                  <c:v>127.95833333333333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浮遊塵!$GL$81</c:f>
              <c:strCache>
                <c:ptCount val="1"/>
                <c:pt idx="0">
                  <c:v>黒点数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浮遊塵!$GG$83:$GG$99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浮遊塵!$GL$83:$GL$99</c:f>
              <c:numCache>
                <c:formatCode>0.0_ </c:formatCode>
                <c:ptCount val="17"/>
                <c:pt idx="0">
                  <c:v>116.27500000000001</c:v>
                </c:pt>
                <c:pt idx="1">
                  <c:v>66.633333333333312</c:v>
                </c:pt>
                <c:pt idx="2">
                  <c:v>45.85</c:v>
                </c:pt>
                <c:pt idx="3">
                  <c:v>17.941666666666666</c:v>
                </c:pt>
                <c:pt idx="4">
                  <c:v>13.4</c:v>
                </c:pt>
                <c:pt idx="5">
                  <c:v>29.225000000000001</c:v>
                </c:pt>
                <c:pt idx="6">
                  <c:v>100</c:v>
                </c:pt>
                <c:pt idx="7">
                  <c:v>157.79166666666669</c:v>
                </c:pt>
                <c:pt idx="8">
                  <c:v>142.29166666666669</c:v>
                </c:pt>
                <c:pt idx="9">
                  <c:v>145.78333333333333</c:v>
                </c:pt>
                <c:pt idx="10">
                  <c:v>94.483333333333334</c:v>
                </c:pt>
                <c:pt idx="11">
                  <c:v>54.733333333333327</c:v>
                </c:pt>
                <c:pt idx="12">
                  <c:v>29.866666666666664</c:v>
                </c:pt>
                <c:pt idx="13">
                  <c:v>17.5</c:v>
                </c:pt>
                <c:pt idx="14">
                  <c:v>8.625</c:v>
                </c:pt>
                <c:pt idx="15">
                  <c:v>21.483333333333334</c:v>
                </c:pt>
                <c:pt idx="16">
                  <c:v>62.022222222222211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08576"/>
        <c:axId val="157210112"/>
      </c:lineChart>
      <c:catAx>
        <c:axId val="157208576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2101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572101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Bq/m2　mm　個</a:t>
                </a:r>
              </a:p>
            </c:rich>
          </c:tx>
          <c:layout>
            <c:manualLayout>
              <c:xMode val="edge"/>
              <c:yMode val="edge"/>
              <c:x val="2.5641128192309293E-2"/>
              <c:y val="2.1406727828746176E-2"/>
            </c:manualLayout>
          </c:layout>
          <c:overlay val="0"/>
          <c:spPr>
            <a:noFill/>
            <a:ln w="25400">
              <a:noFill/>
            </a:ln>
          </c:spPr>
        </c:title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208576"/>
        <c:crosses val="autoZero"/>
        <c:crossBetween val="between"/>
      </c:valAx>
      <c:catAx>
        <c:axId val="157212032"/>
        <c:scaling>
          <c:orientation val="minMax"/>
        </c:scaling>
        <c:delete val="1"/>
        <c:axPos val="b"/>
        <c:numFmt formatCode="0_);[Red]\(0\)" sourceLinked="1"/>
        <c:majorTickMark val="out"/>
        <c:minorTickMark val="none"/>
        <c:tickLblPos val="nextTo"/>
        <c:crossAx val="157222016"/>
        <c:crosses val="autoZero"/>
        <c:auto val="0"/>
        <c:lblAlgn val="ctr"/>
        <c:lblOffset val="100"/>
        <c:noMultiLvlLbl val="0"/>
      </c:catAx>
      <c:valAx>
        <c:axId val="157222016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47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mBq/m3　　g/m2</a:t>
                </a:r>
              </a:p>
            </c:rich>
          </c:tx>
          <c:layout>
            <c:manualLayout>
              <c:xMode val="edge"/>
              <c:yMode val="edge"/>
              <c:x val="0.84021164021164019"/>
              <c:y val="2.752293577981651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21203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652493438320211"/>
          <c:y val="2.4464831804281346E-2"/>
          <c:w val="0.54416097987751533"/>
          <c:h val="0.146789311886472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図21-2浮遊じん・降下物の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Ｂｅ等の経月変動と太陽黒点数(女川)</a:t>
            </a:r>
          </a:p>
        </c:rich>
      </c:tx>
      <c:layout>
        <c:manualLayout>
          <c:xMode val="edge"/>
          <c:yMode val="edge"/>
          <c:x val="0.11730200937997504"/>
          <c:y val="0.854169166354205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63929618768329"/>
          <c:y val="0.11011936767394344"/>
          <c:w val="0.82111436950146632"/>
          <c:h val="0.6458352104120466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浮遊塵!$GG$104</c:f>
              <c:strCache>
                <c:ptCount val="1"/>
                <c:pt idx="0">
                  <c:v>蒸発残さ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浮遊塵!$GH$103:$GS$103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浮遊塵!$GH$104:$GS$104</c:f>
              <c:numCache>
                <c:formatCode>0.00;"△ "0.00</c:formatCode>
                <c:ptCount val="12"/>
                <c:pt idx="0">
                  <c:v>4.1338461538461537</c:v>
                </c:pt>
                <c:pt idx="1">
                  <c:v>5.2361538461538455</c:v>
                </c:pt>
                <c:pt idx="2">
                  <c:v>6.07</c:v>
                </c:pt>
                <c:pt idx="3">
                  <c:v>6.8392857142857144</c:v>
                </c:pt>
                <c:pt idx="4">
                  <c:v>5.2157142857142862</c:v>
                </c:pt>
                <c:pt idx="5">
                  <c:v>3.3614285714285717</c:v>
                </c:pt>
                <c:pt idx="6">
                  <c:v>5.047142857142858</c:v>
                </c:pt>
                <c:pt idx="7">
                  <c:v>5.112857142857143</c:v>
                </c:pt>
                <c:pt idx="8">
                  <c:v>3.9771428571428578</c:v>
                </c:pt>
                <c:pt idx="9">
                  <c:v>3.584285714285715</c:v>
                </c:pt>
                <c:pt idx="10">
                  <c:v>4.6007142857142851</c:v>
                </c:pt>
                <c:pt idx="11">
                  <c:v>2.605</c:v>
                </c:pt>
              </c:numCache>
            </c:numRef>
          </c:val>
        </c:ser>
        <c:ser>
          <c:idx val="0"/>
          <c:order val="1"/>
          <c:tx>
            <c:strRef>
              <c:f>浮遊塵!$GG$105</c:f>
              <c:strCache>
                <c:ptCount val="1"/>
                <c:pt idx="0">
                  <c:v>浮遊じん</c:v>
                </c:pt>
              </c:strCache>
            </c:strRef>
          </c:tx>
          <c:spPr>
            <a:pattFill prst="smCheck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浮遊塵!$GH$103:$GS$103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浮遊塵!$GH$105:$GS$105</c:f>
              <c:numCache>
                <c:formatCode>0.0;"△ "0.0</c:formatCode>
                <c:ptCount val="12"/>
                <c:pt idx="0">
                  <c:v>3.1047654320987652</c:v>
                </c:pt>
                <c:pt idx="1">
                  <c:v>3.6499238683127566</c:v>
                </c:pt>
                <c:pt idx="2">
                  <c:v>4.2136975308641977</c:v>
                </c:pt>
                <c:pt idx="3">
                  <c:v>4.1592427983539109</c:v>
                </c:pt>
                <c:pt idx="4">
                  <c:v>3.6427037037037033</c:v>
                </c:pt>
                <c:pt idx="5">
                  <c:v>2.3076255144032918</c:v>
                </c:pt>
                <c:pt idx="6">
                  <c:v>1.5328971193415639</c:v>
                </c:pt>
                <c:pt idx="7">
                  <c:v>1.9568453159041392</c:v>
                </c:pt>
                <c:pt idx="8">
                  <c:v>3.334213991769547</c:v>
                </c:pt>
                <c:pt idx="9">
                  <c:v>4.3278662551440332</c:v>
                </c:pt>
                <c:pt idx="10">
                  <c:v>3.8342222222222233</c:v>
                </c:pt>
                <c:pt idx="11">
                  <c:v>3.2429053497942388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40"/>
        <c:axId val="157267456"/>
        <c:axId val="157268992"/>
      </c:barChart>
      <c:lineChart>
        <c:grouping val="standard"/>
        <c:varyColors val="0"/>
        <c:ser>
          <c:idx val="1"/>
          <c:order val="2"/>
          <c:tx>
            <c:strRef>
              <c:f>浮遊塵!$GG$106</c:f>
              <c:strCache>
                <c:ptCount val="1"/>
                <c:pt idx="0">
                  <c:v>降下物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浮遊塵!$GH$103:$GS$103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浮遊塵!$GH$106:$GS$106</c:f>
              <c:numCache>
                <c:formatCode>0.00;"△ "0.00</c:formatCode>
                <c:ptCount val="12"/>
                <c:pt idx="0">
                  <c:v>60.375925925925927</c:v>
                </c:pt>
                <c:pt idx="1">
                  <c:v>83.438065843621402</c:v>
                </c:pt>
                <c:pt idx="2">
                  <c:v>136.30823045267491</c:v>
                </c:pt>
                <c:pt idx="3">
                  <c:v>188.53965141612201</c:v>
                </c:pt>
                <c:pt idx="4">
                  <c:v>157.7380658436214</c:v>
                </c:pt>
                <c:pt idx="5">
                  <c:v>202.61111111111111</c:v>
                </c:pt>
                <c:pt idx="6">
                  <c:v>112.55761316872429</c:v>
                </c:pt>
                <c:pt idx="7">
                  <c:v>98.13374485596708</c:v>
                </c:pt>
                <c:pt idx="8">
                  <c:v>202.68744855967077</c:v>
                </c:pt>
                <c:pt idx="9">
                  <c:v>151.71872427983539</c:v>
                </c:pt>
                <c:pt idx="10">
                  <c:v>98.859876543209879</c:v>
                </c:pt>
                <c:pt idx="11">
                  <c:v>51.556172839506175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浮遊塵!$GG$107</c:f>
              <c:strCache>
                <c:ptCount val="1"/>
                <c:pt idx="0">
                  <c:v>降水量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cat>
            <c:strRef>
              <c:f>浮遊塵!$GH$103:$GS$103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浮遊塵!$GH$107:$GS$107</c:f>
              <c:numCache>
                <c:formatCode>0.0;"△ "0.0</c:formatCode>
                <c:ptCount val="12"/>
                <c:pt idx="0">
                  <c:v>31.666666666666668</c:v>
                </c:pt>
                <c:pt idx="1">
                  <c:v>55.194444444444443</c:v>
                </c:pt>
                <c:pt idx="2">
                  <c:v>90.777777777777771</c:v>
                </c:pt>
                <c:pt idx="3">
                  <c:v>104.77777777777777</c:v>
                </c:pt>
                <c:pt idx="4">
                  <c:v>97.194444444444443</c:v>
                </c:pt>
                <c:pt idx="5">
                  <c:v>144.72222222222223</c:v>
                </c:pt>
                <c:pt idx="6">
                  <c:v>147.47222222222223</c:v>
                </c:pt>
                <c:pt idx="7">
                  <c:v>124.38888888888889</c:v>
                </c:pt>
                <c:pt idx="8">
                  <c:v>206.41666666666666</c:v>
                </c:pt>
                <c:pt idx="9">
                  <c:v>134.16666666666666</c:v>
                </c:pt>
                <c:pt idx="10">
                  <c:v>77.833333333333329</c:v>
                </c:pt>
                <c:pt idx="11">
                  <c:v>24.75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浮遊塵!$GG$108</c:f>
              <c:strCache>
                <c:ptCount val="1"/>
                <c:pt idx="0">
                  <c:v>黒点数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浮遊塵!$GH$103:$GS$103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浮遊塵!$GH$108:$GS$108</c:f>
              <c:numCache>
                <c:formatCode>0.0_ </c:formatCode>
                <c:ptCount val="12"/>
                <c:pt idx="0">
                  <c:v>68.047058823529426</c:v>
                </c:pt>
                <c:pt idx="1">
                  <c:v>71.435294117647047</c:v>
                </c:pt>
                <c:pt idx="2">
                  <c:v>67.8</c:v>
                </c:pt>
                <c:pt idx="3">
                  <c:v>65.376470588235293</c:v>
                </c:pt>
                <c:pt idx="4">
                  <c:v>60.688235294117639</c:v>
                </c:pt>
                <c:pt idx="5">
                  <c:v>65.71764705882353</c:v>
                </c:pt>
                <c:pt idx="6">
                  <c:v>67.605882352941194</c:v>
                </c:pt>
                <c:pt idx="7">
                  <c:v>70.2</c:v>
                </c:pt>
                <c:pt idx="8">
                  <c:v>61.358823529411758</c:v>
                </c:pt>
                <c:pt idx="9">
                  <c:v>67.818749999999994</c:v>
                </c:pt>
                <c:pt idx="10">
                  <c:v>60.90625</c:v>
                </c:pt>
                <c:pt idx="11">
                  <c:v>66.956249999999997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63744"/>
        <c:axId val="157265280"/>
      </c:lineChart>
      <c:catAx>
        <c:axId val="157263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265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2652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Bq/m2　mm　個</a:t>
                </a:r>
              </a:p>
            </c:rich>
          </c:tx>
          <c:layout>
            <c:manualLayout>
              <c:xMode val="edge"/>
              <c:yMode val="edge"/>
              <c:x val="2.0527860246977322E-2"/>
              <c:y val="1.4880952380952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263744"/>
        <c:crosses val="autoZero"/>
        <c:crossBetween val="between"/>
      </c:valAx>
      <c:catAx>
        <c:axId val="157267456"/>
        <c:scaling>
          <c:orientation val="minMax"/>
        </c:scaling>
        <c:delete val="1"/>
        <c:axPos val="b"/>
        <c:majorTickMark val="out"/>
        <c:minorTickMark val="none"/>
        <c:tickLblPos val="nextTo"/>
        <c:crossAx val="157268992"/>
        <c:crosses val="autoZero"/>
        <c:auto val="0"/>
        <c:lblAlgn val="ctr"/>
        <c:lblOffset val="100"/>
        <c:noMultiLvlLbl val="0"/>
      </c:catAx>
      <c:valAx>
        <c:axId val="15726899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47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mBq/m3　　g/m2</a:t>
                </a:r>
              </a:p>
            </c:rich>
          </c:tx>
          <c:layout>
            <c:manualLayout>
              <c:xMode val="edge"/>
              <c:yMode val="edge"/>
              <c:x val="0.83497267759562843"/>
              <c:y val="1.48809523809523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267456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287405877543995"/>
          <c:y val="6.2500312460942384E-2"/>
          <c:w val="0.55425222666838769"/>
          <c:h val="0.136905074365704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図11-1　 降水中</a:t>
            </a:r>
            <a:r>
              <a:rPr lang="ja-JP" altLang="en-US" sz="1200" b="0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Ｂｅ平均濃度の経月変動</a:t>
            </a:r>
          </a:p>
          <a:p>
            <a:pPr>
              <a:defRPr sz="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0.13519828203292769"/>
          <c:y val="0.8525098521976788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329227781758323E-2"/>
          <c:y val="4.1298054071182679E-2"/>
          <c:w val="0.91301815183184554"/>
          <c:h val="0.7494639550424294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浮遊塵!$FM$83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浮遊塵!$FN$83:$FY$83</c:f>
              <c:numCache>
                <c:formatCode>0.0</c:formatCode>
                <c:ptCount val="12"/>
                <c:pt idx="0">
                  <c:v>240</c:v>
                </c:pt>
                <c:pt idx="1">
                  <c:v>67.973856209150327</c:v>
                </c:pt>
                <c:pt idx="2">
                  <c:v>10.407407407407408</c:v>
                </c:pt>
                <c:pt idx="3">
                  <c:v>11.348963642541625</c:v>
                </c:pt>
                <c:pt idx="4">
                  <c:v>16.872427983539097</c:v>
                </c:pt>
                <c:pt idx="5">
                  <c:v>13.267886360255838</c:v>
                </c:pt>
                <c:pt idx="6">
                  <c:v>21.341621341621341</c:v>
                </c:pt>
                <c:pt idx="7">
                  <c:v>14.341085271317828</c:v>
                </c:pt>
                <c:pt idx="8">
                  <c:v>11.540694299314989</c:v>
                </c:pt>
                <c:pt idx="9">
                  <c:v>30.283224400871461</c:v>
                </c:pt>
                <c:pt idx="10">
                  <c:v>18.546365914786968</c:v>
                </c:pt>
                <c:pt idx="11">
                  <c:v>45.67901234567902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浮遊塵!$FM$84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浮遊塵!$FN$84:$FY$84</c:f>
              <c:numCache>
                <c:formatCode>0.0</c:formatCode>
                <c:ptCount val="12"/>
                <c:pt idx="0">
                  <c:v>34.370370370370374</c:v>
                </c:pt>
                <c:pt idx="1">
                  <c:v>12.803532008830024</c:v>
                </c:pt>
                <c:pt idx="2">
                  <c:v>11.138750690989498</c:v>
                </c:pt>
                <c:pt idx="3">
                  <c:v>24.087396749267253</c:v>
                </c:pt>
                <c:pt idx="4">
                  <c:v>19.8805256869773</c:v>
                </c:pt>
                <c:pt idx="5">
                  <c:v>15.005446623093681</c:v>
                </c:pt>
                <c:pt idx="6">
                  <c:v>6.739404735396719</c:v>
                </c:pt>
                <c:pt idx="7">
                  <c:v>7.377295995182175</c:v>
                </c:pt>
                <c:pt idx="8">
                  <c:v>4.7760015788434975</c:v>
                </c:pt>
                <c:pt idx="9">
                  <c:v>32.748538011695906</c:v>
                </c:pt>
                <c:pt idx="10">
                  <c:v>17.321080478975219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浮遊塵!$FM$85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浮遊塵!$FN$85:$FY$85</c:f>
              <c:numCache>
                <c:formatCode>0.0</c:formatCode>
                <c:ptCount val="12"/>
                <c:pt idx="0">
                  <c:v>15.602836879432623</c:v>
                </c:pt>
                <c:pt idx="1">
                  <c:v>17.283950617283949</c:v>
                </c:pt>
                <c:pt idx="2">
                  <c:v>21.76638176638177</c:v>
                </c:pt>
                <c:pt idx="3">
                  <c:v>11.288416075650119</c:v>
                </c:pt>
                <c:pt idx="4">
                  <c:v>17.05349794238683</c:v>
                </c:pt>
                <c:pt idx="5">
                  <c:v>22.962962962962962</c:v>
                </c:pt>
                <c:pt idx="6">
                  <c:v>5.248297624979239</c:v>
                </c:pt>
                <c:pt idx="7">
                  <c:v>22.988505747126439</c:v>
                </c:pt>
                <c:pt idx="8">
                  <c:v>3.9795114263199367</c:v>
                </c:pt>
                <c:pt idx="9">
                  <c:v>13.086419753086421</c:v>
                </c:pt>
                <c:pt idx="10">
                  <c:v>17.948717948717949</c:v>
                </c:pt>
                <c:pt idx="11">
                  <c:v>14.30976430976431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浮遊塵!$FM$86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浮遊塵!$FN$86:$FY$86</c:f>
              <c:numCache>
                <c:formatCode>0.0</c:formatCode>
                <c:ptCount val="12"/>
                <c:pt idx="0">
                  <c:v>83.333333333333343</c:v>
                </c:pt>
                <c:pt idx="1">
                  <c:v>15.817901234567902</c:v>
                </c:pt>
                <c:pt idx="2">
                  <c:v>15.947157348431233</c:v>
                </c:pt>
                <c:pt idx="3">
                  <c:v>30.76341647770219</c:v>
                </c:pt>
                <c:pt idx="4">
                  <c:v>28.129970461258807</c:v>
                </c:pt>
                <c:pt idx="5">
                  <c:v>23.948220064724918</c:v>
                </c:pt>
                <c:pt idx="6">
                  <c:v>8.5305522128626823</c:v>
                </c:pt>
                <c:pt idx="7">
                  <c:v>2.2004357298474946</c:v>
                </c:pt>
                <c:pt idx="8">
                  <c:v>19.282168766704849</c:v>
                </c:pt>
                <c:pt idx="9">
                  <c:v>23.447908339994669</c:v>
                </c:pt>
                <c:pt idx="10">
                  <c:v>16.717106211269634</c:v>
                </c:pt>
                <c:pt idx="11">
                  <c:v>87.654320987654316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浮遊塵!$FM$87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浮遊塵!$FN$87:$FY$87</c:f>
              <c:numCache>
                <c:formatCode>0.0</c:formatCode>
                <c:ptCount val="12"/>
                <c:pt idx="0">
                  <c:v>8.0423280423280428</c:v>
                </c:pt>
                <c:pt idx="1">
                  <c:v>25.925925925925924</c:v>
                </c:pt>
                <c:pt idx="2">
                  <c:v>32.442067736185379</c:v>
                </c:pt>
                <c:pt idx="4">
                  <c:v>21.971971971971968</c:v>
                </c:pt>
                <c:pt idx="5">
                  <c:v>29.672695951765718</c:v>
                </c:pt>
                <c:pt idx="6">
                  <c:v>9.2592592592592595</c:v>
                </c:pt>
                <c:pt idx="7">
                  <c:v>11.723027375201287</c:v>
                </c:pt>
                <c:pt idx="8">
                  <c:v>12.202243737513447</c:v>
                </c:pt>
                <c:pt idx="9">
                  <c:v>17.18898385565052</c:v>
                </c:pt>
                <c:pt idx="10">
                  <c:v>2.9285099052540913</c:v>
                </c:pt>
                <c:pt idx="11">
                  <c:v>68.292682926829272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浮遊塵!$FM$88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浮遊塵!$FN$88:$FY$88</c:f>
              <c:numCache>
                <c:formatCode>0.0</c:formatCode>
                <c:ptCount val="12"/>
                <c:pt idx="0">
                  <c:v>128.88888888888889</c:v>
                </c:pt>
                <c:pt idx="1">
                  <c:v>8.1750143926309722</c:v>
                </c:pt>
                <c:pt idx="2">
                  <c:v>44.444444444444443</c:v>
                </c:pt>
                <c:pt idx="3">
                  <c:v>21.101774042950513</c:v>
                </c:pt>
                <c:pt idx="4">
                  <c:v>16.597048175995543</c:v>
                </c:pt>
                <c:pt idx="5">
                  <c:v>18.656974731741084</c:v>
                </c:pt>
                <c:pt idx="6">
                  <c:v>6.5288544358311809</c:v>
                </c:pt>
                <c:pt idx="7">
                  <c:v>8.8107291944222403</c:v>
                </c:pt>
                <c:pt idx="8">
                  <c:v>7.3258579680598022</c:v>
                </c:pt>
                <c:pt idx="9">
                  <c:v>1.7799094058086864</c:v>
                </c:pt>
                <c:pt idx="10">
                  <c:v>19.645732689210949</c:v>
                </c:pt>
                <c:pt idx="11">
                  <c:v>7.6252723311546848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浮遊塵!$FM$89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浮遊塵!$FN$89:$FY$89</c:f>
              <c:numCache>
                <c:formatCode>0.0</c:formatCode>
                <c:ptCount val="12"/>
                <c:pt idx="0">
                  <c:v>10.903037869330003</c:v>
                </c:pt>
                <c:pt idx="1">
                  <c:v>375.92592592592598</c:v>
                </c:pt>
                <c:pt idx="2">
                  <c:v>11.818560133166873</c:v>
                </c:pt>
                <c:pt idx="3">
                  <c:v>13.471810089020773</c:v>
                </c:pt>
                <c:pt idx="4">
                  <c:v>17.261410788381745</c:v>
                </c:pt>
                <c:pt idx="5">
                  <c:v>21.045751633986928</c:v>
                </c:pt>
                <c:pt idx="6">
                  <c:v>52.53012048192771</c:v>
                </c:pt>
                <c:pt idx="7">
                  <c:v>15.934959349593496</c:v>
                </c:pt>
                <c:pt idx="8">
                  <c:v>56.666666666666671</c:v>
                </c:pt>
                <c:pt idx="9">
                  <c:v>7.1557377049180326</c:v>
                </c:pt>
                <c:pt idx="10">
                  <c:v>23.449999999999996</c:v>
                </c:pt>
                <c:pt idx="11">
                  <c:v>12.705882352941178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浮遊塵!$FM$90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浮遊塵!$FN$90:$FY$90</c:f>
              <c:numCache>
                <c:formatCode>0.0</c:formatCode>
                <c:ptCount val="12"/>
                <c:pt idx="0">
                  <c:v>39.666666666666671</c:v>
                </c:pt>
                <c:pt idx="1">
                  <c:v>16.729559748427675</c:v>
                </c:pt>
                <c:pt idx="2">
                  <c:v>9.4536082474226806</c:v>
                </c:pt>
                <c:pt idx="3">
                  <c:v>51.401869158878512</c:v>
                </c:pt>
                <c:pt idx="4">
                  <c:v>14.610778443113773</c:v>
                </c:pt>
                <c:pt idx="5">
                  <c:v>17.258064516129032</c:v>
                </c:pt>
                <c:pt idx="6">
                  <c:v>3.5778251599147124</c:v>
                </c:pt>
                <c:pt idx="7">
                  <c:v>7.1917808219178081</c:v>
                </c:pt>
                <c:pt idx="8">
                  <c:v>5.1820128479657388</c:v>
                </c:pt>
                <c:pt idx="9">
                  <c:v>13.504273504273506</c:v>
                </c:pt>
                <c:pt idx="10">
                  <c:v>4.7234042553191493</c:v>
                </c:pt>
                <c:pt idx="11">
                  <c:v>14.34375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浮遊塵!$FM$91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浮遊塵!$FN$91:$FY$91</c:f>
              <c:numCache>
                <c:formatCode>0.0</c:formatCode>
                <c:ptCount val="12"/>
                <c:pt idx="0">
                  <c:v>19.040000000000003</c:v>
                </c:pt>
                <c:pt idx="1">
                  <c:v>13.677419354838708</c:v>
                </c:pt>
                <c:pt idx="2">
                  <c:v>13.5625</c:v>
                </c:pt>
                <c:pt idx="3">
                  <c:v>14.545454545454547</c:v>
                </c:pt>
                <c:pt idx="4">
                  <c:v>12.378378378378379</c:v>
                </c:pt>
                <c:pt idx="5">
                  <c:v>16.279069767441861</c:v>
                </c:pt>
                <c:pt idx="6">
                  <c:v>4.6104651162790695</c:v>
                </c:pt>
                <c:pt idx="7">
                  <c:v>7.8086956521739124</c:v>
                </c:pt>
                <c:pt idx="8">
                  <c:v>11.037344398340249</c:v>
                </c:pt>
                <c:pt idx="9">
                  <c:v>8.4102564102564106</c:v>
                </c:pt>
                <c:pt idx="10">
                  <c:v>11.229235880398672</c:v>
                </c:pt>
                <c:pt idx="11">
                  <c:v>21.756097560975611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浮遊塵!$FM$92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浮遊塵!$FN$92:$FY$92</c:f>
              <c:numCache>
                <c:formatCode>0.0</c:formatCode>
                <c:ptCount val="12"/>
                <c:pt idx="0">
                  <c:v>54.6</c:v>
                </c:pt>
                <c:pt idx="1">
                  <c:v>15.751295336787566</c:v>
                </c:pt>
                <c:pt idx="2">
                  <c:v>21.175000000000001</c:v>
                </c:pt>
                <c:pt idx="3">
                  <c:v>10.470588235294118</c:v>
                </c:pt>
                <c:pt idx="4">
                  <c:v>21.654135338345863</c:v>
                </c:pt>
                <c:pt idx="5">
                  <c:v>11.682242990654206</c:v>
                </c:pt>
                <c:pt idx="6">
                  <c:v>7.3023255813953494</c:v>
                </c:pt>
                <c:pt idx="7">
                  <c:v>4.2541966426858515</c:v>
                </c:pt>
                <c:pt idx="8">
                  <c:v>5.6880733944954134</c:v>
                </c:pt>
                <c:pt idx="9">
                  <c:v>7.971223021582734</c:v>
                </c:pt>
                <c:pt idx="10">
                  <c:v>17.608695652173914</c:v>
                </c:pt>
                <c:pt idx="11">
                  <c:v>12.676470588235293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浮遊塵!$FM$93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浮遊塵!$FN$93:$FY$93</c:f>
              <c:numCache>
                <c:formatCode>0.0</c:formatCode>
                <c:ptCount val="12"/>
                <c:pt idx="0">
                  <c:v>12.764044943820224</c:v>
                </c:pt>
                <c:pt idx="1">
                  <c:v>69.5</c:v>
                </c:pt>
                <c:pt idx="2">
                  <c:v>13.857677902621724</c:v>
                </c:pt>
                <c:pt idx="3">
                  <c:v>14.183976261127595</c:v>
                </c:pt>
                <c:pt idx="4">
                  <c:v>19.1701244813278</c:v>
                </c:pt>
                <c:pt idx="5">
                  <c:v>11.633986928104576</c:v>
                </c:pt>
                <c:pt idx="6">
                  <c:v>10.192771084337348</c:v>
                </c:pt>
                <c:pt idx="7">
                  <c:v>10.56910569105691</c:v>
                </c:pt>
                <c:pt idx="8">
                  <c:v>13.622222222222222</c:v>
                </c:pt>
                <c:pt idx="9">
                  <c:v>20.245901639344265</c:v>
                </c:pt>
                <c:pt idx="10">
                  <c:v>13.475</c:v>
                </c:pt>
                <c:pt idx="11">
                  <c:v>13.294117647058826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浮遊塵!$FM$94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浮遊塵!$FN$94:$FY$94</c:f>
              <c:numCache>
                <c:formatCode>0.0</c:formatCode>
                <c:ptCount val="12"/>
                <c:pt idx="0">
                  <c:v>26.5</c:v>
                </c:pt>
                <c:pt idx="1">
                  <c:v>14.465408805031446</c:v>
                </c:pt>
                <c:pt idx="2">
                  <c:v>15.360824742268042</c:v>
                </c:pt>
                <c:pt idx="3">
                  <c:v>14.299065420560748</c:v>
                </c:pt>
                <c:pt idx="4">
                  <c:v>12.814371257485032</c:v>
                </c:pt>
                <c:pt idx="5">
                  <c:v>8.387096774193548</c:v>
                </c:pt>
                <c:pt idx="6">
                  <c:v>6.6098081023454158</c:v>
                </c:pt>
                <c:pt idx="7">
                  <c:v>7.5342465753424657</c:v>
                </c:pt>
                <c:pt idx="8">
                  <c:v>10.44967880085653</c:v>
                </c:pt>
                <c:pt idx="9">
                  <c:v>15.47008547008547</c:v>
                </c:pt>
                <c:pt idx="10">
                  <c:v>18.212765957446809</c:v>
                </c:pt>
                <c:pt idx="11">
                  <c:v>4.9375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浮遊塵!$FM$95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浮遊塵!$FN$95:$FY$95</c:f>
              <c:numCache>
                <c:formatCode>0.0</c:formatCode>
                <c:ptCount val="12"/>
                <c:pt idx="0">
                  <c:v>23.155555555555555</c:v>
                </c:pt>
                <c:pt idx="1">
                  <c:v>11.296296296296296</c:v>
                </c:pt>
                <c:pt idx="2">
                  <c:v>8.7929515418502202</c:v>
                </c:pt>
                <c:pt idx="3">
                  <c:v>51.393939393939398</c:v>
                </c:pt>
                <c:pt idx="4">
                  <c:v>15.263157894736842</c:v>
                </c:pt>
                <c:pt idx="5">
                  <c:v>17.804878048780488</c:v>
                </c:pt>
                <c:pt idx="6">
                  <c:v>9.0754716981132084</c:v>
                </c:pt>
                <c:pt idx="7">
                  <c:v>22.400000000000002</c:v>
                </c:pt>
                <c:pt idx="8">
                  <c:v>14.597402597402597</c:v>
                </c:pt>
                <c:pt idx="9">
                  <c:v>17.024793388429753</c:v>
                </c:pt>
                <c:pt idx="10">
                  <c:v>11.414634146341463</c:v>
                </c:pt>
                <c:pt idx="11">
                  <c:v>17.600000000000001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浮遊塵!$FM$96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浮遊塵!$FN$96:$FY$96</c:f>
              <c:numCache>
                <c:formatCode>0.0</c:formatCode>
                <c:ptCount val="12"/>
                <c:pt idx="0">
                  <c:v>12.434782608695654</c:v>
                </c:pt>
                <c:pt idx="1">
                  <c:v>8.5370370370370381</c:v>
                </c:pt>
                <c:pt idx="2">
                  <c:v>17.709251101321584</c:v>
                </c:pt>
                <c:pt idx="3">
                  <c:v>56.103896103896105</c:v>
                </c:pt>
                <c:pt idx="4">
                  <c:v>20.401606425702813</c:v>
                </c:pt>
                <c:pt idx="5">
                  <c:v>12.771084337349397</c:v>
                </c:pt>
                <c:pt idx="6">
                  <c:v>8.1333333333333329</c:v>
                </c:pt>
                <c:pt idx="7">
                  <c:v>5.9817629179331311</c:v>
                </c:pt>
                <c:pt idx="8">
                  <c:v>10.709219858156029</c:v>
                </c:pt>
                <c:pt idx="9">
                  <c:v>19.96875</c:v>
                </c:pt>
                <c:pt idx="10">
                  <c:v>16.148936170212767</c:v>
                </c:pt>
                <c:pt idx="11">
                  <c:v>59.818181818181813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浮遊塵!$FM$97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浮遊塵!$FN$97:$FY$97</c:f>
              <c:numCache>
                <c:formatCode>0.0</c:formatCode>
                <c:ptCount val="12"/>
                <c:pt idx="0">
                  <c:v>17.785714285714285</c:v>
                </c:pt>
                <c:pt idx="1">
                  <c:v>27.545454545454543</c:v>
                </c:pt>
                <c:pt idx="2">
                  <c:v>14.933333333333334</c:v>
                </c:pt>
                <c:pt idx="3">
                  <c:v>28.101265822784811</c:v>
                </c:pt>
                <c:pt idx="4">
                  <c:v>14.308300395256916</c:v>
                </c:pt>
                <c:pt idx="5">
                  <c:v>14.299999999999999</c:v>
                </c:pt>
                <c:pt idx="6">
                  <c:v>7.0074626865671643</c:v>
                </c:pt>
                <c:pt idx="7">
                  <c:v>12.787096774193547</c:v>
                </c:pt>
                <c:pt idx="8">
                  <c:v>8.6319845857418116</c:v>
                </c:pt>
                <c:pt idx="9">
                  <c:v>22.754716981132074</c:v>
                </c:pt>
                <c:pt idx="10">
                  <c:v>8.6444444444444439</c:v>
                </c:pt>
                <c:pt idx="11">
                  <c:v>43.076923076923073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浮遊塵!$FM$98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浮遊塵!$FN$98:$FY$98</c:f>
              <c:numCache>
                <c:formatCode>0.0</c:formatCode>
                <c:ptCount val="12"/>
                <c:pt idx="0">
                  <c:v>3.0950226244343892</c:v>
                </c:pt>
                <c:pt idx="1">
                  <c:v>7.276190476190477</c:v>
                </c:pt>
                <c:pt idx="2">
                  <c:v>15.219512195121951</c:v>
                </c:pt>
                <c:pt idx="3">
                  <c:v>14.296296296296296</c:v>
                </c:pt>
                <c:pt idx="4">
                  <c:v>11.621621621621621</c:v>
                </c:pt>
                <c:pt idx="5">
                  <c:v>7.9672578444747613</c:v>
                </c:pt>
                <c:pt idx="6">
                  <c:v>10.248175182481752</c:v>
                </c:pt>
                <c:pt idx="7">
                  <c:v>26.363636363636363</c:v>
                </c:pt>
                <c:pt idx="8">
                  <c:v>9.4190871369294609</c:v>
                </c:pt>
                <c:pt idx="9">
                  <c:v>20.233333333333334</c:v>
                </c:pt>
                <c:pt idx="10">
                  <c:v>12.383900928792571</c:v>
                </c:pt>
                <c:pt idx="11">
                  <c:v>9.7936507936507944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浮遊塵!$FM$99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浮遊塵!$FN$99:$FY$99</c:f>
              <c:numCache>
                <c:formatCode>0.0</c:formatCode>
                <c:ptCount val="12"/>
                <c:pt idx="0">
                  <c:v>10.257668711656439</c:v>
                </c:pt>
                <c:pt idx="1">
                  <c:v>12.872483221476511</c:v>
                </c:pt>
                <c:pt idx="2">
                  <c:v>19.68253968253968</c:v>
                </c:pt>
                <c:pt idx="3">
                  <c:v>11.152073732718895</c:v>
                </c:pt>
                <c:pt idx="4">
                  <c:v>7.8350515463917523</c:v>
                </c:pt>
                <c:pt idx="5">
                  <c:v>6.6926070038910499</c:v>
                </c:pt>
                <c:pt idx="6">
                  <c:v>5.7953216374269001</c:v>
                </c:pt>
                <c:pt idx="7">
                  <c:v>2.9132947976878616</c:v>
                </c:pt>
                <c:pt idx="8">
                  <c:v>10.969696969696969</c:v>
                </c:pt>
                <c:pt idx="9">
                  <c:v>3.9270072992700733</c:v>
                </c:pt>
                <c:pt idx="10">
                  <c:v>14.040816326530612</c:v>
                </c:pt>
                <c:pt idx="11">
                  <c:v>26.580645161290324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21568"/>
        <c:axId val="157423488"/>
      </c:lineChart>
      <c:catAx>
        <c:axId val="157421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423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423488"/>
        <c:scaling>
          <c:orientation val="minMax"/>
          <c:max val="16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42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2447680403585917"/>
          <c:y val="0.16814221231195658"/>
          <c:w val="0.46620145209121588"/>
          <c:h val="0.2713873597658699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32128"/>
        <c:axId val="199272704"/>
      </c:scatterChart>
      <c:valAx>
        <c:axId val="19923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272704"/>
        <c:crosses val="autoZero"/>
        <c:crossBetween val="midCat"/>
      </c:valAx>
      <c:valAx>
        <c:axId val="1992727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2321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図11-3　降水中</a:t>
            </a:r>
            <a:r>
              <a:rPr lang="ja-JP" altLang="en-US" sz="1200" b="0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Ｂｅの平均濃度の経年変動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(女川局S57～)</a:t>
            </a:r>
          </a:p>
        </c:rich>
      </c:tx>
      <c:layout>
        <c:manualLayout>
          <c:xMode val="edge"/>
          <c:yMode val="edge"/>
          <c:x val="9.3240344956880383E-2"/>
          <c:y val="0.8463855421686746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073117914616913E-2"/>
          <c:y val="4.2168674698795178E-2"/>
          <c:w val="0.8330268906813767"/>
          <c:h val="0.7115331471061898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浮遊塵!$FN$82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浮遊塵!$FN$83:$FN$99</c:f>
              <c:numCache>
                <c:formatCode>0.0</c:formatCode>
                <c:ptCount val="17"/>
                <c:pt idx="0">
                  <c:v>240</c:v>
                </c:pt>
                <c:pt idx="1">
                  <c:v>34.370370370370374</c:v>
                </c:pt>
                <c:pt idx="2">
                  <c:v>15.602836879432623</c:v>
                </c:pt>
                <c:pt idx="3">
                  <c:v>83.333333333333343</c:v>
                </c:pt>
                <c:pt idx="4">
                  <c:v>8.0423280423280428</c:v>
                </c:pt>
                <c:pt idx="5">
                  <c:v>128.88888888888889</c:v>
                </c:pt>
                <c:pt idx="6">
                  <c:v>10.903037869330003</c:v>
                </c:pt>
                <c:pt idx="7">
                  <c:v>39.666666666666671</c:v>
                </c:pt>
                <c:pt idx="8">
                  <c:v>19.040000000000003</c:v>
                </c:pt>
                <c:pt idx="9">
                  <c:v>54.6</c:v>
                </c:pt>
                <c:pt idx="10">
                  <c:v>12.764044943820224</c:v>
                </c:pt>
                <c:pt idx="11">
                  <c:v>26.5</c:v>
                </c:pt>
                <c:pt idx="12">
                  <c:v>23.155555555555555</c:v>
                </c:pt>
                <c:pt idx="13">
                  <c:v>12.434782608695654</c:v>
                </c:pt>
                <c:pt idx="14">
                  <c:v>17.785714285714285</c:v>
                </c:pt>
                <c:pt idx="15">
                  <c:v>3.0950226244343892</c:v>
                </c:pt>
                <c:pt idx="16">
                  <c:v>10.257668711656439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浮遊塵!$FO$82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浮遊塵!$FO$83:$FO$99</c:f>
              <c:numCache>
                <c:formatCode>0.0</c:formatCode>
                <c:ptCount val="17"/>
                <c:pt idx="0">
                  <c:v>67.973856209150327</c:v>
                </c:pt>
                <c:pt idx="1">
                  <c:v>12.803532008830024</c:v>
                </c:pt>
                <c:pt idx="2">
                  <c:v>17.283950617283949</c:v>
                </c:pt>
                <c:pt idx="3">
                  <c:v>15.817901234567902</c:v>
                </c:pt>
                <c:pt idx="4">
                  <c:v>25.925925925925924</c:v>
                </c:pt>
                <c:pt idx="5">
                  <c:v>8.1750143926309722</c:v>
                </c:pt>
                <c:pt idx="6">
                  <c:v>375.92592592592598</c:v>
                </c:pt>
                <c:pt idx="7">
                  <c:v>16.729559748427675</c:v>
                </c:pt>
                <c:pt idx="8">
                  <c:v>13.677419354838708</c:v>
                </c:pt>
                <c:pt idx="9">
                  <c:v>15.751295336787566</c:v>
                </c:pt>
                <c:pt idx="10">
                  <c:v>69.5</c:v>
                </c:pt>
                <c:pt idx="11">
                  <c:v>14.465408805031446</c:v>
                </c:pt>
                <c:pt idx="12">
                  <c:v>11.296296296296296</c:v>
                </c:pt>
                <c:pt idx="13">
                  <c:v>8.5370370370370381</c:v>
                </c:pt>
                <c:pt idx="14">
                  <c:v>27.545454545454543</c:v>
                </c:pt>
                <c:pt idx="15">
                  <c:v>7.276190476190477</c:v>
                </c:pt>
                <c:pt idx="16">
                  <c:v>12.872483221476511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浮遊塵!$FP$82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浮遊塵!$FP$83:$FP$99</c:f>
              <c:numCache>
                <c:formatCode>0.0</c:formatCode>
                <c:ptCount val="17"/>
                <c:pt idx="0">
                  <c:v>10.407407407407408</c:v>
                </c:pt>
                <c:pt idx="1">
                  <c:v>11.138750690989498</c:v>
                </c:pt>
                <c:pt idx="2">
                  <c:v>21.76638176638177</c:v>
                </c:pt>
                <c:pt idx="3">
                  <c:v>15.947157348431233</c:v>
                </c:pt>
                <c:pt idx="4">
                  <c:v>32.442067736185379</c:v>
                </c:pt>
                <c:pt idx="5">
                  <c:v>44.444444444444443</c:v>
                </c:pt>
                <c:pt idx="6">
                  <c:v>11.818560133166873</c:v>
                </c:pt>
                <c:pt idx="7">
                  <c:v>9.4536082474226806</c:v>
                </c:pt>
                <c:pt idx="8">
                  <c:v>13.5625</c:v>
                </c:pt>
                <c:pt idx="9">
                  <c:v>21.175000000000001</c:v>
                </c:pt>
                <c:pt idx="10">
                  <c:v>13.857677902621724</c:v>
                </c:pt>
                <c:pt idx="11">
                  <c:v>15.360824742268042</c:v>
                </c:pt>
                <c:pt idx="12">
                  <c:v>8.7929515418502202</c:v>
                </c:pt>
                <c:pt idx="13">
                  <c:v>17.709251101321584</c:v>
                </c:pt>
                <c:pt idx="14">
                  <c:v>14.933333333333334</c:v>
                </c:pt>
                <c:pt idx="15">
                  <c:v>15.219512195121951</c:v>
                </c:pt>
                <c:pt idx="16">
                  <c:v>19.68253968253968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浮遊塵!$FQ$82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浮遊塵!$FQ$83:$FQ$99</c:f>
              <c:numCache>
                <c:formatCode>0.0</c:formatCode>
                <c:ptCount val="17"/>
                <c:pt idx="0">
                  <c:v>11.348963642541625</c:v>
                </c:pt>
                <c:pt idx="1">
                  <c:v>24.087396749267253</c:v>
                </c:pt>
                <c:pt idx="2">
                  <c:v>11.288416075650119</c:v>
                </c:pt>
                <c:pt idx="3">
                  <c:v>30.76341647770219</c:v>
                </c:pt>
                <c:pt idx="5">
                  <c:v>21.101774042950513</c:v>
                </c:pt>
                <c:pt idx="6">
                  <c:v>13.471810089020773</c:v>
                </c:pt>
                <c:pt idx="7">
                  <c:v>51.401869158878512</c:v>
                </c:pt>
                <c:pt idx="8">
                  <c:v>14.545454545454547</c:v>
                </c:pt>
                <c:pt idx="9">
                  <c:v>10.470588235294118</c:v>
                </c:pt>
                <c:pt idx="10">
                  <c:v>14.183976261127595</c:v>
                </c:pt>
                <c:pt idx="11">
                  <c:v>14.299065420560748</c:v>
                </c:pt>
                <c:pt idx="12">
                  <c:v>51.393939393939398</c:v>
                </c:pt>
                <c:pt idx="13">
                  <c:v>56.103896103896105</c:v>
                </c:pt>
                <c:pt idx="14">
                  <c:v>28.101265822784811</c:v>
                </c:pt>
                <c:pt idx="15">
                  <c:v>14.296296296296296</c:v>
                </c:pt>
                <c:pt idx="16">
                  <c:v>11.152073732718895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浮遊塵!$FR$82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浮遊塵!$FR$83:$FR$99</c:f>
              <c:numCache>
                <c:formatCode>0.0</c:formatCode>
                <c:ptCount val="17"/>
                <c:pt idx="0">
                  <c:v>16.872427983539097</c:v>
                </c:pt>
                <c:pt idx="1">
                  <c:v>19.8805256869773</c:v>
                </c:pt>
                <c:pt idx="2">
                  <c:v>17.05349794238683</c:v>
                </c:pt>
                <c:pt idx="3">
                  <c:v>28.129970461258807</c:v>
                </c:pt>
                <c:pt idx="4">
                  <c:v>21.971971971971968</c:v>
                </c:pt>
                <c:pt idx="5">
                  <c:v>16.597048175995543</c:v>
                </c:pt>
                <c:pt idx="6">
                  <c:v>17.261410788381745</c:v>
                </c:pt>
                <c:pt idx="7">
                  <c:v>14.610778443113773</c:v>
                </c:pt>
                <c:pt idx="8">
                  <c:v>12.378378378378379</c:v>
                </c:pt>
                <c:pt idx="9">
                  <c:v>21.654135338345863</c:v>
                </c:pt>
                <c:pt idx="10">
                  <c:v>19.1701244813278</c:v>
                </c:pt>
                <c:pt idx="11">
                  <c:v>12.814371257485032</c:v>
                </c:pt>
                <c:pt idx="12">
                  <c:v>15.263157894736842</c:v>
                </c:pt>
                <c:pt idx="13">
                  <c:v>20.401606425702813</c:v>
                </c:pt>
                <c:pt idx="14">
                  <c:v>14.308300395256916</c:v>
                </c:pt>
                <c:pt idx="15">
                  <c:v>11.621621621621621</c:v>
                </c:pt>
                <c:pt idx="16">
                  <c:v>7.8350515463917523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浮遊塵!$FS$82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浮遊塵!$FS$83:$FS$99</c:f>
              <c:numCache>
                <c:formatCode>0.0</c:formatCode>
                <c:ptCount val="17"/>
                <c:pt idx="0">
                  <c:v>13.267886360255838</c:v>
                </c:pt>
                <c:pt idx="1">
                  <c:v>15.005446623093681</c:v>
                </c:pt>
                <c:pt idx="2">
                  <c:v>22.962962962962962</c:v>
                </c:pt>
                <c:pt idx="3">
                  <c:v>23.948220064724918</c:v>
                </c:pt>
                <c:pt idx="4">
                  <c:v>29.672695951765718</c:v>
                </c:pt>
                <c:pt idx="5">
                  <c:v>18.656974731741084</c:v>
                </c:pt>
                <c:pt idx="6">
                  <c:v>21.045751633986928</c:v>
                </c:pt>
                <c:pt idx="7">
                  <c:v>17.258064516129032</c:v>
                </c:pt>
                <c:pt idx="8">
                  <c:v>16.279069767441861</c:v>
                </c:pt>
                <c:pt idx="9">
                  <c:v>11.682242990654206</c:v>
                </c:pt>
                <c:pt idx="10">
                  <c:v>11.633986928104576</c:v>
                </c:pt>
                <c:pt idx="11">
                  <c:v>8.387096774193548</c:v>
                </c:pt>
                <c:pt idx="12">
                  <c:v>17.804878048780488</c:v>
                </c:pt>
                <c:pt idx="13">
                  <c:v>12.771084337349397</c:v>
                </c:pt>
                <c:pt idx="14">
                  <c:v>14.299999999999999</c:v>
                </c:pt>
                <c:pt idx="15">
                  <c:v>7.9672578444747613</c:v>
                </c:pt>
                <c:pt idx="16">
                  <c:v>6.6926070038910499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浮遊塵!$FT$82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浮遊塵!$FT$83:$FT$99</c:f>
              <c:numCache>
                <c:formatCode>0.0</c:formatCode>
                <c:ptCount val="17"/>
                <c:pt idx="0">
                  <c:v>21.341621341621341</c:v>
                </c:pt>
                <c:pt idx="1">
                  <c:v>6.739404735396719</c:v>
                </c:pt>
                <c:pt idx="2">
                  <c:v>5.248297624979239</c:v>
                </c:pt>
                <c:pt idx="3">
                  <c:v>8.5305522128626823</c:v>
                </c:pt>
                <c:pt idx="4">
                  <c:v>9.2592592592592595</c:v>
                </c:pt>
                <c:pt idx="5">
                  <c:v>6.5288544358311809</c:v>
                </c:pt>
                <c:pt idx="6">
                  <c:v>52.53012048192771</c:v>
                </c:pt>
                <c:pt idx="7">
                  <c:v>3.5778251599147124</c:v>
                </c:pt>
                <c:pt idx="8">
                  <c:v>4.6104651162790695</c:v>
                </c:pt>
                <c:pt idx="9">
                  <c:v>7.3023255813953494</c:v>
                </c:pt>
                <c:pt idx="10">
                  <c:v>10.192771084337348</c:v>
                </c:pt>
                <c:pt idx="11">
                  <c:v>6.6098081023454158</c:v>
                </c:pt>
                <c:pt idx="12">
                  <c:v>9.0754716981132084</c:v>
                </c:pt>
                <c:pt idx="13">
                  <c:v>8.1333333333333329</c:v>
                </c:pt>
                <c:pt idx="14">
                  <c:v>7.0074626865671643</c:v>
                </c:pt>
                <c:pt idx="15">
                  <c:v>10.248175182481752</c:v>
                </c:pt>
                <c:pt idx="16">
                  <c:v>5.7953216374269001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浮遊塵!$FU$82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浮遊塵!$FU$83:$FU$99</c:f>
              <c:numCache>
                <c:formatCode>0.0</c:formatCode>
                <c:ptCount val="17"/>
                <c:pt idx="0">
                  <c:v>14.341085271317828</c:v>
                </c:pt>
                <c:pt idx="1">
                  <c:v>7.377295995182175</c:v>
                </c:pt>
                <c:pt idx="2">
                  <c:v>22.988505747126439</c:v>
                </c:pt>
                <c:pt idx="3">
                  <c:v>2.2004357298474946</c:v>
                </c:pt>
                <c:pt idx="4">
                  <c:v>11.723027375201287</c:v>
                </c:pt>
                <c:pt idx="5">
                  <c:v>8.8107291944222403</c:v>
                </c:pt>
                <c:pt idx="6">
                  <c:v>15.934959349593496</c:v>
                </c:pt>
                <c:pt idx="7">
                  <c:v>7.1917808219178081</c:v>
                </c:pt>
                <c:pt idx="8">
                  <c:v>7.8086956521739124</c:v>
                </c:pt>
                <c:pt idx="9">
                  <c:v>4.2541966426858515</c:v>
                </c:pt>
                <c:pt idx="10">
                  <c:v>10.56910569105691</c:v>
                </c:pt>
                <c:pt idx="11">
                  <c:v>7.5342465753424657</c:v>
                </c:pt>
                <c:pt idx="12">
                  <c:v>22.400000000000002</c:v>
                </c:pt>
                <c:pt idx="13">
                  <c:v>5.9817629179331311</c:v>
                </c:pt>
                <c:pt idx="14">
                  <c:v>12.787096774193547</c:v>
                </c:pt>
                <c:pt idx="15">
                  <c:v>26.363636363636363</c:v>
                </c:pt>
                <c:pt idx="16">
                  <c:v>2.9132947976878616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浮遊塵!$FV$82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浮遊塵!$FV$83:$FV$99</c:f>
              <c:numCache>
                <c:formatCode>0.0</c:formatCode>
                <c:ptCount val="17"/>
                <c:pt idx="0">
                  <c:v>11.540694299314989</c:v>
                </c:pt>
                <c:pt idx="1">
                  <c:v>4.7760015788434975</c:v>
                </c:pt>
                <c:pt idx="2">
                  <c:v>3.9795114263199367</c:v>
                </c:pt>
                <c:pt idx="3">
                  <c:v>19.282168766704849</c:v>
                </c:pt>
                <c:pt idx="4">
                  <c:v>12.202243737513447</c:v>
                </c:pt>
                <c:pt idx="5">
                  <c:v>7.3258579680598022</c:v>
                </c:pt>
                <c:pt idx="6">
                  <c:v>56.666666666666671</c:v>
                </c:pt>
                <c:pt idx="7">
                  <c:v>5.1820128479657388</c:v>
                </c:pt>
                <c:pt idx="8">
                  <c:v>11.037344398340249</c:v>
                </c:pt>
                <c:pt idx="9">
                  <c:v>5.6880733944954134</c:v>
                </c:pt>
                <c:pt idx="10">
                  <c:v>13.622222222222222</c:v>
                </c:pt>
                <c:pt idx="11">
                  <c:v>10.44967880085653</c:v>
                </c:pt>
                <c:pt idx="12">
                  <c:v>14.597402597402597</c:v>
                </c:pt>
                <c:pt idx="13">
                  <c:v>10.709219858156029</c:v>
                </c:pt>
                <c:pt idx="14">
                  <c:v>8.6319845857418116</c:v>
                </c:pt>
                <c:pt idx="15">
                  <c:v>9.4190871369294609</c:v>
                </c:pt>
                <c:pt idx="16">
                  <c:v>10.969696969696969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浮遊塵!$FW$82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浮遊塵!$FW$83:$FW$99</c:f>
              <c:numCache>
                <c:formatCode>0.0</c:formatCode>
                <c:ptCount val="17"/>
                <c:pt idx="0">
                  <c:v>30.283224400871461</c:v>
                </c:pt>
                <c:pt idx="1">
                  <c:v>32.748538011695906</c:v>
                </c:pt>
                <c:pt idx="2">
                  <c:v>13.086419753086421</c:v>
                </c:pt>
                <c:pt idx="3">
                  <c:v>23.447908339994669</c:v>
                </c:pt>
                <c:pt idx="4">
                  <c:v>17.18898385565052</c:v>
                </c:pt>
                <c:pt idx="5">
                  <c:v>1.7799094058086864</c:v>
                </c:pt>
                <c:pt idx="6">
                  <c:v>7.1557377049180326</c:v>
                </c:pt>
                <c:pt idx="7">
                  <c:v>13.504273504273506</c:v>
                </c:pt>
                <c:pt idx="8">
                  <c:v>8.4102564102564106</c:v>
                </c:pt>
                <c:pt idx="9">
                  <c:v>7.971223021582734</c:v>
                </c:pt>
                <c:pt idx="10">
                  <c:v>20.245901639344265</c:v>
                </c:pt>
                <c:pt idx="11">
                  <c:v>15.47008547008547</c:v>
                </c:pt>
                <c:pt idx="12">
                  <c:v>17.024793388429753</c:v>
                </c:pt>
                <c:pt idx="13">
                  <c:v>19.96875</c:v>
                </c:pt>
                <c:pt idx="14">
                  <c:v>22.754716981132074</c:v>
                </c:pt>
                <c:pt idx="15">
                  <c:v>20.233333333333334</c:v>
                </c:pt>
                <c:pt idx="16">
                  <c:v>3.9270072992700733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浮遊塵!$FX$82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浮遊塵!$FX$83:$FX$99</c:f>
              <c:numCache>
                <c:formatCode>0.0</c:formatCode>
                <c:ptCount val="17"/>
                <c:pt idx="0">
                  <c:v>18.546365914786968</c:v>
                </c:pt>
                <c:pt idx="1">
                  <c:v>17.321080478975219</c:v>
                </c:pt>
                <c:pt idx="2">
                  <c:v>17.948717948717949</c:v>
                </c:pt>
                <c:pt idx="3">
                  <c:v>16.717106211269634</c:v>
                </c:pt>
                <c:pt idx="4">
                  <c:v>2.9285099052540913</c:v>
                </c:pt>
                <c:pt idx="5">
                  <c:v>19.645732689210949</c:v>
                </c:pt>
                <c:pt idx="6">
                  <c:v>23.449999999999996</c:v>
                </c:pt>
                <c:pt idx="7">
                  <c:v>4.7234042553191493</c:v>
                </c:pt>
                <c:pt idx="8">
                  <c:v>11.229235880398672</c:v>
                </c:pt>
                <c:pt idx="9">
                  <c:v>17.608695652173914</c:v>
                </c:pt>
                <c:pt idx="10">
                  <c:v>13.475</c:v>
                </c:pt>
                <c:pt idx="11">
                  <c:v>18.212765957446809</c:v>
                </c:pt>
                <c:pt idx="12">
                  <c:v>11.414634146341463</c:v>
                </c:pt>
                <c:pt idx="13">
                  <c:v>16.148936170212767</c:v>
                </c:pt>
                <c:pt idx="14">
                  <c:v>8.6444444444444439</c:v>
                </c:pt>
                <c:pt idx="15">
                  <c:v>12.383900928792571</c:v>
                </c:pt>
                <c:pt idx="16">
                  <c:v>14.040816326530612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浮遊塵!$FY$82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浮遊塵!$FY$83:$FY$99</c:f>
              <c:numCache>
                <c:formatCode>0.0</c:formatCode>
                <c:ptCount val="17"/>
                <c:pt idx="0">
                  <c:v>45.67901234567902</c:v>
                </c:pt>
                <c:pt idx="2">
                  <c:v>14.30976430976431</c:v>
                </c:pt>
                <c:pt idx="3">
                  <c:v>87.654320987654316</c:v>
                </c:pt>
                <c:pt idx="4">
                  <c:v>68.292682926829272</c:v>
                </c:pt>
                <c:pt idx="5">
                  <c:v>7.6252723311546848</c:v>
                </c:pt>
                <c:pt idx="6">
                  <c:v>12.705882352941178</c:v>
                </c:pt>
                <c:pt idx="7">
                  <c:v>14.34375</c:v>
                </c:pt>
                <c:pt idx="8">
                  <c:v>21.756097560975611</c:v>
                </c:pt>
                <c:pt idx="9">
                  <c:v>12.676470588235293</c:v>
                </c:pt>
                <c:pt idx="10">
                  <c:v>13.294117647058826</c:v>
                </c:pt>
                <c:pt idx="11">
                  <c:v>4.9375</c:v>
                </c:pt>
                <c:pt idx="12">
                  <c:v>17.600000000000001</c:v>
                </c:pt>
                <c:pt idx="13">
                  <c:v>59.818181818181813</c:v>
                </c:pt>
                <c:pt idx="14">
                  <c:v>43.076923076923073</c:v>
                </c:pt>
                <c:pt idx="15">
                  <c:v>9.7936507936507944</c:v>
                </c:pt>
                <c:pt idx="16">
                  <c:v>26.580645161290324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73408"/>
        <c:axId val="157487872"/>
      </c:lineChart>
      <c:catAx>
        <c:axId val="157473408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487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487872"/>
        <c:scaling>
          <c:orientation val="minMax"/>
          <c:max val="16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47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216988785492729"/>
          <c:y val="0.19879518072289157"/>
          <c:w val="0.15850836827214776"/>
          <c:h val="0.542168674698795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図11-4降水中</a:t>
            </a:r>
            <a:r>
              <a:rPr lang="ja-JP" altLang="en-US" sz="1200" b="0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Ｂｅ平均濃度の</a:t>
            </a:r>
          </a:p>
          <a:p>
            <a:pPr>
              <a:defRPr sz="3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経年変動(女川局S57～)</a:t>
            </a:r>
          </a:p>
        </c:rich>
      </c:tx>
      <c:layout>
        <c:manualLayout>
          <c:xMode val="edge"/>
          <c:yMode val="edge"/>
          <c:x val="0.1771779527559055"/>
          <c:y val="0.8486659345623339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11746057813843"/>
          <c:y val="4.7477813598000504E-2"/>
          <c:w val="0.87087342481179852"/>
          <c:h val="0.70623247727025751"/>
        </c:manualLayout>
      </c:layout>
      <c:lineChart>
        <c:grouping val="standard"/>
        <c:varyColors val="0"/>
        <c:ser>
          <c:idx val="0"/>
          <c:order val="0"/>
          <c:tx>
            <c:strRef>
              <c:f>浮遊塵!$GB$82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浮遊塵!$GB$83:$GB$99</c:f>
              <c:numCache>
                <c:formatCode>0.0</c:formatCode>
                <c:ptCount val="17"/>
                <c:pt idx="0">
                  <c:v>41.80021209804049</c:v>
                </c:pt>
                <c:pt idx="1">
                  <c:v>16.931667539056512</c:v>
                </c:pt>
                <c:pt idx="2">
                  <c:v>15.293271921174382</c:v>
                </c:pt>
                <c:pt idx="3">
                  <c:v>29.647707597362672</c:v>
                </c:pt>
                <c:pt idx="4">
                  <c:v>21.786336062534989</c:v>
                </c:pt>
                <c:pt idx="5">
                  <c:v>24.131708391761581</c:v>
                </c:pt>
                <c:pt idx="6">
                  <c:v>51.572488582988285</c:v>
                </c:pt>
                <c:pt idx="7">
                  <c:v>16.470299447502438</c:v>
                </c:pt>
                <c:pt idx="8">
                  <c:v>12.861243088711449</c:v>
                </c:pt>
                <c:pt idx="9">
                  <c:v>15.902853898470859</c:v>
                </c:pt>
                <c:pt idx="10">
                  <c:v>18.542410733418453</c:v>
                </c:pt>
                <c:pt idx="11">
                  <c:v>12.920070992134626</c:v>
                </c:pt>
                <c:pt idx="12">
                  <c:v>18.318256713453817</c:v>
                </c:pt>
                <c:pt idx="13">
                  <c:v>20.726486809318306</c:v>
                </c:pt>
                <c:pt idx="14">
                  <c:v>18.323058077628833</c:v>
                </c:pt>
                <c:pt idx="15">
                  <c:v>12.326473733080313</c:v>
                </c:pt>
                <c:pt idx="16">
                  <c:v>11.059933840881422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浮遊塵!$GD$82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浮遊塵!$GD$83:$GD$99</c:f>
              <c:numCache>
                <c:formatCode>0.0</c:formatCode>
                <c:ptCount val="17"/>
                <c:pt idx="0">
                  <c:v>106.53260793637146</c:v>
                </c:pt>
                <c:pt idx="1">
                  <c:v>26.989360030411071</c:v>
                </c:pt>
                <c:pt idx="2">
                  <c:v>21.508571197002759</c:v>
                </c:pt>
                <c:pt idx="3">
                  <c:v>56.907875111811649</c:v>
                </c:pt>
                <c:pt idx="4">
                  <c:v>39.873497048194068</c:v>
                </c:pt>
                <c:pt idx="5">
                  <c:v>58.977385464413643</c:v>
                </c:pt>
                <c:pt idx="6">
                  <c:v>154.95683819697371</c:v>
                </c:pt>
                <c:pt idx="7">
                  <c:v>31.063905963982975</c:v>
                </c:pt>
                <c:pt idx="8">
                  <c:v>17.653372553604608</c:v>
                </c:pt>
                <c:pt idx="9">
                  <c:v>29.373091034293189</c:v>
                </c:pt>
                <c:pt idx="10">
                  <c:v>34.870723777470594</c:v>
                </c:pt>
                <c:pt idx="11">
                  <c:v>18.862112778155801</c:v>
                </c:pt>
                <c:pt idx="12">
                  <c:v>29.731248517472196</c:v>
                </c:pt>
                <c:pt idx="13">
                  <c:v>38.735127683872918</c:v>
                </c:pt>
                <c:pt idx="14">
                  <c:v>28.782606381744333</c:v>
                </c:pt>
                <c:pt idx="15">
                  <c:v>18.514626473651646</c:v>
                </c:pt>
                <c:pt idx="16">
                  <c:v>17.818826896753368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浮遊塵!$GE$82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浮遊塵!$FM$83:$FM$99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浮遊塵!$GE$83:$GE$99</c:f>
              <c:numCache>
                <c:formatCode>0.0</c:formatCode>
                <c:ptCount val="17"/>
                <c:pt idx="0">
                  <c:v>-22.932183740290483</c:v>
                </c:pt>
                <c:pt idx="1">
                  <c:v>6.8739750477019523</c:v>
                </c:pt>
                <c:pt idx="2">
                  <c:v>9.0779726453460032</c:v>
                </c:pt>
                <c:pt idx="3">
                  <c:v>2.387540082913695</c:v>
                </c:pt>
                <c:pt idx="4">
                  <c:v>3.699175076875914</c:v>
                </c:pt>
                <c:pt idx="5">
                  <c:v>-10.713968680890485</c:v>
                </c:pt>
                <c:pt idx="6">
                  <c:v>-51.81186103099715</c:v>
                </c:pt>
                <c:pt idx="7">
                  <c:v>1.876692931021898</c:v>
                </c:pt>
                <c:pt idx="8">
                  <c:v>8.0691136238182892</c:v>
                </c:pt>
                <c:pt idx="9">
                  <c:v>2.4326167626485269</c:v>
                </c:pt>
                <c:pt idx="10">
                  <c:v>2.2140976893663122</c:v>
                </c:pt>
                <c:pt idx="11">
                  <c:v>6.9780292061134519</c:v>
                </c:pt>
                <c:pt idx="12">
                  <c:v>6.9052649094354361</c:v>
                </c:pt>
                <c:pt idx="13">
                  <c:v>2.7178459347636945</c:v>
                </c:pt>
                <c:pt idx="14">
                  <c:v>7.8635097735133321</c:v>
                </c:pt>
                <c:pt idx="15">
                  <c:v>6.1383209925089783</c:v>
                </c:pt>
                <c:pt idx="16">
                  <c:v>4.3010407850094774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7518464"/>
        <c:axId val="157532544"/>
      </c:lineChart>
      <c:catAx>
        <c:axId val="157518464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5325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5753254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518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図11-2降水中</a:t>
            </a:r>
            <a:r>
              <a:rPr lang="ja-JP" altLang="en-US" sz="1200" b="0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Ｂｅ平均濃度の</a:t>
            </a:r>
          </a:p>
          <a:p>
            <a:pPr>
              <a:defRPr sz="4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経月変動(女川局S57～)</a:t>
            </a:r>
          </a:p>
        </c:rich>
      </c:tx>
      <c:layout>
        <c:manualLayout>
          <c:xMode val="edge"/>
          <c:yMode val="edge"/>
          <c:x val="0.15902166466479825"/>
          <c:y val="0.848943866910895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26641122661992"/>
          <c:y val="4.2296134901539634E-2"/>
          <c:w val="0.86850412277846301"/>
          <c:h val="0.73414005579100938"/>
        </c:manualLayout>
      </c:layout>
      <c:lineChart>
        <c:grouping val="standard"/>
        <c:varyColors val="0"/>
        <c:ser>
          <c:idx val="0"/>
          <c:order val="0"/>
          <c:tx>
            <c:strRef>
              <c:f>浮遊塵!$FM$103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浮遊塵!$FN$103:$FY$103</c:f>
              <c:numCache>
                <c:formatCode>0.0</c:formatCode>
                <c:ptCount val="12"/>
                <c:pt idx="0">
                  <c:v>43.555308869425083</c:v>
                </c:pt>
                <c:pt idx="1">
                  <c:v>42.444544184462075</c:v>
                </c:pt>
                <c:pt idx="2">
                  <c:v>17.512468721969757</c:v>
                </c:pt>
                <c:pt idx="3">
                  <c:v>23.625637628005215</c:v>
                </c:pt>
                <c:pt idx="4">
                  <c:v>16.930845811345417</c:v>
                </c:pt>
                <c:pt idx="5">
                  <c:v>15.843307443502946</c:v>
                </c:pt>
                <c:pt idx="6">
                  <c:v>10.748886451416022</c:v>
                </c:pt>
                <c:pt idx="7">
                  <c:v>11.245873817606988</c:v>
                </c:pt>
                <c:pt idx="8">
                  <c:v>12.710580426778247</c:v>
                </c:pt>
                <c:pt idx="9">
                  <c:v>16.18829779527843</c:v>
                </c:pt>
                <c:pt idx="10">
                  <c:v>14.378785112345598</c:v>
                </c:pt>
                <c:pt idx="11">
                  <c:v>28.759016993771162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浮遊塵!$FM$105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浮遊塵!$FN$105:$FY$105</c:f>
              <c:numCache>
                <c:formatCode>0.0</c:formatCode>
                <c:ptCount val="12"/>
                <c:pt idx="0">
                  <c:v>103.46109087284157</c:v>
                </c:pt>
                <c:pt idx="1">
                  <c:v>130.37166906474249</c:v>
                </c:pt>
                <c:pt idx="2">
                  <c:v>26.51570834741328</c:v>
                </c:pt>
                <c:pt idx="3">
                  <c:v>39.448158466820914</c:v>
                </c:pt>
                <c:pt idx="4">
                  <c:v>21.692518423209386</c:v>
                </c:pt>
                <c:pt idx="5">
                  <c:v>21.988442570910443</c:v>
                </c:pt>
                <c:pt idx="6">
                  <c:v>22.194440151540448</c:v>
                </c:pt>
                <c:pt idx="7">
                  <c:v>18.388386053605664</c:v>
                </c:pt>
                <c:pt idx="8">
                  <c:v>24.694781442627399</c:v>
                </c:pt>
                <c:pt idx="9">
                  <c:v>24.857335540230942</c:v>
                </c:pt>
                <c:pt idx="10">
                  <c:v>19.760264633833938</c:v>
                </c:pt>
                <c:pt idx="11">
                  <c:v>53.540351548635456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浮遊塵!$FM$106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浮遊塵!$FN$82:$FY$82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浮遊塵!$FN$106:$FY$106</c:f>
              <c:numCache>
                <c:formatCode>0.0</c:formatCode>
                <c:ptCount val="12"/>
                <c:pt idx="0">
                  <c:v>-16.350473133991393</c:v>
                </c:pt>
                <c:pt idx="1">
                  <c:v>-45.482580695818342</c:v>
                </c:pt>
                <c:pt idx="2">
                  <c:v>8.5092290965262354</c:v>
                </c:pt>
                <c:pt idx="3">
                  <c:v>7.8031167891895201</c:v>
                </c:pt>
                <c:pt idx="4">
                  <c:v>12.169173199481449</c:v>
                </c:pt>
                <c:pt idx="5">
                  <c:v>9.6981723160954498</c:v>
                </c:pt>
                <c:pt idx="6">
                  <c:v>-0.69666724870840646</c:v>
                </c:pt>
                <c:pt idx="7">
                  <c:v>4.1033615816083113</c:v>
                </c:pt>
                <c:pt idx="8">
                  <c:v>0.72637941092909486</c:v>
                </c:pt>
                <c:pt idx="9">
                  <c:v>7.5192600503259204</c:v>
                </c:pt>
                <c:pt idx="10">
                  <c:v>8.997305590857259</c:v>
                </c:pt>
                <c:pt idx="11">
                  <c:v>3.9776824389068679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7829376"/>
        <c:axId val="157843456"/>
      </c:lineChart>
      <c:catAx>
        <c:axId val="157829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843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7843456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7829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図17-1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Ｋの月変動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(原セ屋上S57～)</a:t>
            </a:r>
          </a:p>
        </c:rich>
      </c:tx>
      <c:layout>
        <c:manualLayout>
          <c:xMode val="edge"/>
          <c:yMode val="edge"/>
          <c:x val="0.16587683608957621"/>
          <c:y val="0.84735464141748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20379146919433E-2"/>
          <c:y val="4.9844388399254036E-2"/>
          <c:w val="0.72748815165876779"/>
          <c:h val="0.68536034048974304"/>
        </c:manualLayout>
      </c:layout>
      <c:lineChart>
        <c:grouping val="standard"/>
        <c:varyColors val="0"/>
        <c:ser>
          <c:idx val="0"/>
          <c:order val="0"/>
          <c:tx>
            <c:strRef>
              <c:f>浮遊塵!$CG$4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浮遊塵!$CH$4:$CS$4</c:f>
              <c:numCache>
                <c:formatCode>0.00;"△ "0.00</c:formatCode>
                <c:ptCount val="12"/>
                <c:pt idx="0">
                  <c:v>10</c:v>
                </c:pt>
                <c:pt idx="1">
                  <c:v>5.4074074074074074</c:v>
                </c:pt>
                <c:pt idx="2">
                  <c:v>10.74074074074074</c:v>
                </c:pt>
                <c:pt idx="3">
                  <c:v>7.7777777777777777</c:v>
                </c:pt>
                <c:pt idx="4">
                  <c:v>4.4074074074074074</c:v>
                </c:pt>
                <c:pt idx="5">
                  <c:v>4.333333333333333</c:v>
                </c:pt>
                <c:pt idx="6">
                  <c:v>2.1851851851851851</c:v>
                </c:pt>
                <c:pt idx="7">
                  <c:v>3.5555555555555554</c:v>
                </c:pt>
                <c:pt idx="8">
                  <c:v>4</c:v>
                </c:pt>
                <c:pt idx="9">
                  <c:v>3.7037037037037037</c:v>
                </c:pt>
                <c:pt idx="10">
                  <c:v>3.5185185185185186</c:v>
                </c:pt>
                <c:pt idx="11">
                  <c:v>2.2222222222222223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浮遊塵!$CG$5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浮遊塵!$CH$5:$CS$5</c:f>
              <c:numCache>
                <c:formatCode>0.00;"△ "0.00</c:formatCode>
                <c:ptCount val="12"/>
                <c:pt idx="0">
                  <c:v>7.4074074074074074</c:v>
                </c:pt>
                <c:pt idx="1">
                  <c:v>8.518518518518519</c:v>
                </c:pt>
                <c:pt idx="2">
                  <c:v>10.37037037037037</c:v>
                </c:pt>
                <c:pt idx="3">
                  <c:v>6.666666666666667</c:v>
                </c:pt>
                <c:pt idx="4">
                  <c:v>6.2962962962962967</c:v>
                </c:pt>
                <c:pt idx="5">
                  <c:v>3.9629629629629628</c:v>
                </c:pt>
                <c:pt idx="6">
                  <c:v>2.7777777777777777</c:v>
                </c:pt>
                <c:pt idx="7">
                  <c:v>3.5925925925925926</c:v>
                </c:pt>
                <c:pt idx="8">
                  <c:v>2.5555555555555554</c:v>
                </c:pt>
                <c:pt idx="9">
                  <c:v>2.9629629629629628</c:v>
                </c:pt>
                <c:pt idx="10">
                  <c:v>3.8888888888888888</c:v>
                </c:pt>
                <c:pt idx="11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浮遊塵!$CG$6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浮遊塵!$CH$6:$CS$6</c:f>
              <c:numCache>
                <c:formatCode>0.00;"△ "0.00</c:formatCode>
                <c:ptCount val="12"/>
                <c:pt idx="0">
                  <c:v>9.6296296296296298</c:v>
                </c:pt>
                <c:pt idx="1">
                  <c:v>4.7777777777777777</c:v>
                </c:pt>
                <c:pt idx="2">
                  <c:v>10.37037037037037</c:v>
                </c:pt>
                <c:pt idx="3">
                  <c:v>5.4814814814814818</c:v>
                </c:pt>
                <c:pt idx="4">
                  <c:v>3.4814814814814814</c:v>
                </c:pt>
                <c:pt idx="5">
                  <c:v>6.2962962962962967</c:v>
                </c:pt>
                <c:pt idx="6">
                  <c:v>2.6296296296296298</c:v>
                </c:pt>
                <c:pt idx="7">
                  <c:v>7.7777777777777777</c:v>
                </c:pt>
                <c:pt idx="8">
                  <c:v>3.9629629629629628</c:v>
                </c:pt>
                <c:pt idx="9">
                  <c:v>3.4814814814814814</c:v>
                </c:pt>
                <c:pt idx="10">
                  <c:v>4.7407407407407405</c:v>
                </c:pt>
                <c:pt idx="11">
                  <c:v>3.9629629629629628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浮遊塵!$CG$7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浮遊塵!$CH$7:$CS$7</c:f>
              <c:numCache>
                <c:formatCode>0.00;"△ "0.00</c:formatCode>
                <c:ptCount val="12"/>
                <c:pt idx="0">
                  <c:v>11.111111111111111</c:v>
                </c:pt>
                <c:pt idx="1">
                  <c:v>10</c:v>
                </c:pt>
                <c:pt idx="2">
                  <c:v>4.9259259259259256</c:v>
                </c:pt>
                <c:pt idx="3">
                  <c:v>5.1851851851851851</c:v>
                </c:pt>
                <c:pt idx="4">
                  <c:v>2.7777777777777777</c:v>
                </c:pt>
                <c:pt idx="5">
                  <c:v>3.074074074074074</c:v>
                </c:pt>
                <c:pt idx="6">
                  <c:v>2.6666666666666665</c:v>
                </c:pt>
                <c:pt idx="7">
                  <c:v>1.8148148148148149</c:v>
                </c:pt>
                <c:pt idx="8">
                  <c:v>1.4444444444444444</c:v>
                </c:pt>
                <c:pt idx="9">
                  <c:v>0.88888888888888884</c:v>
                </c:pt>
                <c:pt idx="10">
                  <c:v>2.074074074074074</c:v>
                </c:pt>
                <c:pt idx="11">
                  <c:v>3.0370370370370372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浮遊塵!$CG$8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浮遊塵!$CH$8:$CS$8</c:f>
              <c:numCache>
                <c:formatCode>0.00;"△ "0.00</c:formatCode>
                <c:ptCount val="12"/>
                <c:pt idx="0">
                  <c:v>4.7037037037037033</c:v>
                </c:pt>
                <c:pt idx="1">
                  <c:v>3.7037037037037037</c:v>
                </c:pt>
                <c:pt idx="2">
                  <c:v>7.4074074074074074</c:v>
                </c:pt>
                <c:pt idx="4">
                  <c:v>4.8148148148148149</c:v>
                </c:pt>
                <c:pt idx="6">
                  <c:v>1.7037037037037037</c:v>
                </c:pt>
                <c:pt idx="7">
                  <c:v>2.8148148148148149</c:v>
                </c:pt>
                <c:pt idx="8">
                  <c:v>1.8148148148148149</c:v>
                </c:pt>
                <c:pt idx="9">
                  <c:v>2.4444444444444446</c:v>
                </c:pt>
                <c:pt idx="10">
                  <c:v>4.7407407407407405</c:v>
                </c:pt>
                <c:pt idx="11">
                  <c:v>3.6666666666666665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浮遊塵!$CG$9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浮遊塵!$CH$9:$CS$9</c:f>
              <c:numCache>
                <c:formatCode>0.00;"△ "0.00</c:formatCode>
                <c:ptCount val="12"/>
                <c:pt idx="0">
                  <c:v>4.4814814814814818</c:v>
                </c:pt>
                <c:pt idx="1">
                  <c:v>4.3703703703703702</c:v>
                </c:pt>
                <c:pt idx="2">
                  <c:v>7.4074074074074074</c:v>
                </c:pt>
                <c:pt idx="3">
                  <c:v>11.481481481481481</c:v>
                </c:pt>
                <c:pt idx="4">
                  <c:v>3.9629629629629628</c:v>
                </c:pt>
                <c:pt idx="5">
                  <c:v>1.6296296296296295</c:v>
                </c:pt>
                <c:pt idx="6">
                  <c:v>2.2222222222222223</c:v>
                </c:pt>
                <c:pt idx="7">
                  <c:v>1.9259259259259258</c:v>
                </c:pt>
                <c:pt idx="8">
                  <c:v>2.5185185185185186</c:v>
                </c:pt>
                <c:pt idx="9">
                  <c:v>1.6296296296296295</c:v>
                </c:pt>
                <c:pt idx="10">
                  <c:v>4.5925925925925926</c:v>
                </c:pt>
                <c:pt idx="11">
                  <c:v>3.8888888888888888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浮遊塵!$CG$10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浮遊塵!$CH$10:$CS$10</c:f>
              <c:numCache>
                <c:formatCode>0.00;"△ "0.00</c:formatCode>
                <c:ptCount val="12"/>
                <c:pt idx="0">
                  <c:v>3.5185185185185186</c:v>
                </c:pt>
                <c:pt idx="1">
                  <c:v>10.37037037037037</c:v>
                </c:pt>
                <c:pt idx="2">
                  <c:v>7.7777777777777777</c:v>
                </c:pt>
                <c:pt idx="3">
                  <c:v>3.9</c:v>
                </c:pt>
                <c:pt idx="4">
                  <c:v>5</c:v>
                </c:pt>
                <c:pt idx="5">
                  <c:v>2.2000000000000002</c:v>
                </c:pt>
                <c:pt idx="6">
                  <c:v>2</c:v>
                </c:pt>
                <c:pt idx="7">
                  <c:v>3.5</c:v>
                </c:pt>
                <c:pt idx="8">
                  <c:v>2.2000000000000002</c:v>
                </c:pt>
                <c:pt idx="9">
                  <c:v>2.7</c:v>
                </c:pt>
                <c:pt idx="10">
                  <c:v>3.2</c:v>
                </c:pt>
                <c:pt idx="11">
                  <c:v>5.0999999999999996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浮遊塵!$CG$11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浮遊塵!$CH$11:$CS$11</c:f>
              <c:numCache>
                <c:formatCode>0.00;"△ "0.00</c:formatCode>
                <c:ptCount val="12"/>
                <c:pt idx="0">
                  <c:v>3.9</c:v>
                </c:pt>
                <c:pt idx="1">
                  <c:v>4.5</c:v>
                </c:pt>
                <c:pt idx="2">
                  <c:v>8.1999999999999993</c:v>
                </c:pt>
                <c:pt idx="3">
                  <c:v>5.3</c:v>
                </c:pt>
                <c:pt idx="4">
                  <c:v>3.1</c:v>
                </c:pt>
                <c:pt idx="5">
                  <c:v>1.9</c:v>
                </c:pt>
                <c:pt idx="6">
                  <c:v>2.2000000000000002</c:v>
                </c:pt>
                <c:pt idx="7">
                  <c:v>2.9</c:v>
                </c:pt>
                <c:pt idx="8">
                  <c:v>1.6</c:v>
                </c:pt>
                <c:pt idx="9">
                  <c:v>1.5</c:v>
                </c:pt>
                <c:pt idx="10">
                  <c:v>2.1</c:v>
                </c:pt>
                <c:pt idx="11">
                  <c:v>3.5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浮遊塵!$CG$12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浮遊塵!$CH$12:$CS$12</c:f>
              <c:numCache>
                <c:formatCode>0.00;"△ "0.00</c:formatCode>
                <c:ptCount val="12"/>
                <c:pt idx="0">
                  <c:v>1.8</c:v>
                </c:pt>
                <c:pt idx="1">
                  <c:v>2.2000000000000002</c:v>
                </c:pt>
                <c:pt idx="2">
                  <c:v>3.6</c:v>
                </c:pt>
                <c:pt idx="3">
                  <c:v>2.9</c:v>
                </c:pt>
                <c:pt idx="4">
                  <c:v>2.6</c:v>
                </c:pt>
                <c:pt idx="5">
                  <c:v>2.7</c:v>
                </c:pt>
                <c:pt idx="6">
                  <c:v>0.82</c:v>
                </c:pt>
                <c:pt idx="7">
                  <c:v>2.7</c:v>
                </c:pt>
                <c:pt idx="8">
                  <c:v>1</c:v>
                </c:pt>
                <c:pt idx="9">
                  <c:v>2.6</c:v>
                </c:pt>
                <c:pt idx="10">
                  <c:v>4.4000000000000004</c:v>
                </c:pt>
                <c:pt idx="11">
                  <c:v>1.8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浮遊塵!$CG$13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浮遊塵!$CH$13:$CS$13</c:f>
              <c:numCache>
                <c:formatCode>0.00;"△ "0.00</c:formatCode>
                <c:ptCount val="12"/>
                <c:pt idx="0">
                  <c:v>2</c:v>
                </c:pt>
                <c:pt idx="1">
                  <c:v>2.8</c:v>
                </c:pt>
                <c:pt idx="2">
                  <c:v>4.0999999999999996</c:v>
                </c:pt>
                <c:pt idx="3">
                  <c:v>3.7</c:v>
                </c:pt>
                <c:pt idx="4">
                  <c:v>3.7</c:v>
                </c:pt>
                <c:pt idx="5">
                  <c:v>1.6</c:v>
                </c:pt>
                <c:pt idx="6">
                  <c:v>2.8</c:v>
                </c:pt>
                <c:pt idx="7">
                  <c:v>2.4</c:v>
                </c:pt>
                <c:pt idx="8">
                  <c:v>2.5</c:v>
                </c:pt>
                <c:pt idx="9">
                  <c:v>3.1</c:v>
                </c:pt>
                <c:pt idx="10">
                  <c:v>0.85</c:v>
                </c:pt>
                <c:pt idx="11">
                  <c:v>0.63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浮遊塵!$CG$14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浮遊塵!$CH$14:$CS$14</c:f>
              <c:numCache>
                <c:formatCode>0.00;"△ "0.00</c:formatCode>
                <c:ptCount val="12"/>
                <c:pt idx="0">
                  <c:v>0.95</c:v>
                </c:pt>
                <c:pt idx="1">
                  <c:v>1.7</c:v>
                </c:pt>
                <c:pt idx="2">
                  <c:v>2</c:v>
                </c:pt>
                <c:pt idx="3">
                  <c:v>3.1</c:v>
                </c:pt>
                <c:pt idx="4">
                  <c:v>1.8</c:v>
                </c:pt>
                <c:pt idx="5">
                  <c:v>1.7</c:v>
                </c:pt>
                <c:pt idx="6">
                  <c:v>1.4</c:v>
                </c:pt>
                <c:pt idx="7">
                  <c:v>3</c:v>
                </c:pt>
                <c:pt idx="8">
                  <c:v>1.8</c:v>
                </c:pt>
                <c:pt idx="9">
                  <c:v>3.2</c:v>
                </c:pt>
                <c:pt idx="10">
                  <c:v>1.3</c:v>
                </c:pt>
                <c:pt idx="11">
                  <c:v>0.99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浮遊塵!$CG$15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浮遊塵!$CH$15:$CS$15</c:f>
              <c:numCache>
                <c:formatCode>0.00;"△ "0.00</c:formatCode>
                <c:ptCount val="12"/>
                <c:pt idx="0">
                  <c:v>2.1</c:v>
                </c:pt>
                <c:pt idx="1">
                  <c:v>1.6</c:v>
                </c:pt>
                <c:pt idx="2">
                  <c:v>2</c:v>
                </c:pt>
                <c:pt idx="3">
                  <c:v>3.7</c:v>
                </c:pt>
                <c:pt idx="4">
                  <c:v>2</c:v>
                </c:pt>
                <c:pt idx="5">
                  <c:v>1.3</c:v>
                </c:pt>
                <c:pt idx="6">
                  <c:v>1.1000000000000001</c:v>
                </c:pt>
                <c:pt idx="7">
                  <c:v>2.5</c:v>
                </c:pt>
                <c:pt idx="8">
                  <c:v>1.6</c:v>
                </c:pt>
                <c:pt idx="9">
                  <c:v>0.87</c:v>
                </c:pt>
                <c:pt idx="10">
                  <c:v>1.6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浮遊塵!$CG$16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浮遊塵!$CH$16:$CS$16</c:f>
              <c:numCache>
                <c:formatCode>0.00;"△ "0.00</c:formatCode>
                <c:ptCount val="12"/>
                <c:pt idx="0">
                  <c:v>0.59</c:v>
                </c:pt>
                <c:pt idx="1">
                  <c:v>0.75</c:v>
                </c:pt>
                <c:pt idx="2">
                  <c:v>1.6</c:v>
                </c:pt>
                <c:pt idx="3">
                  <c:v>3.3</c:v>
                </c:pt>
                <c:pt idx="4">
                  <c:v>1.9</c:v>
                </c:pt>
                <c:pt idx="5">
                  <c:v>2</c:v>
                </c:pt>
                <c:pt idx="6">
                  <c:v>1.4</c:v>
                </c:pt>
                <c:pt idx="7">
                  <c:v>2.1</c:v>
                </c:pt>
                <c:pt idx="8">
                  <c:v>2.6</c:v>
                </c:pt>
                <c:pt idx="9">
                  <c:v>1.1000000000000001</c:v>
                </c:pt>
                <c:pt idx="10">
                  <c:v>0.9</c:v>
                </c:pt>
                <c:pt idx="11">
                  <c:v>1.2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浮遊塵!$CG$17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浮遊塵!$CH$17:$CS$17</c:f>
              <c:numCache>
                <c:formatCode>0.00;"△ "0.00</c:formatCode>
                <c:ptCount val="12"/>
                <c:pt idx="0">
                  <c:v>0.59</c:v>
                </c:pt>
                <c:pt idx="1">
                  <c:v>0.52</c:v>
                </c:pt>
                <c:pt idx="2">
                  <c:v>3</c:v>
                </c:pt>
                <c:pt idx="3">
                  <c:v>1.6</c:v>
                </c:pt>
                <c:pt idx="4">
                  <c:v>2</c:v>
                </c:pt>
                <c:pt idx="5">
                  <c:v>0.56000000000000005</c:v>
                </c:pt>
                <c:pt idx="6">
                  <c:v>3.4</c:v>
                </c:pt>
                <c:pt idx="7">
                  <c:v>1.1000000000000001</c:v>
                </c:pt>
                <c:pt idx="8">
                  <c:v>1.2</c:v>
                </c:pt>
                <c:pt idx="9">
                  <c:v>1.2</c:v>
                </c:pt>
                <c:pt idx="10">
                  <c:v>1.6</c:v>
                </c:pt>
                <c:pt idx="11">
                  <c:v>1.6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浮遊塵!$CG$18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浮遊塵!$CH$18:$CS$18</c:f>
              <c:numCache>
                <c:formatCode>0.00;"△ "0.00</c:formatCode>
                <c:ptCount val="12"/>
                <c:pt idx="0">
                  <c:v>0.83</c:v>
                </c:pt>
                <c:pt idx="1">
                  <c:v>0.53</c:v>
                </c:pt>
                <c:pt idx="2">
                  <c:v>1.3</c:v>
                </c:pt>
                <c:pt idx="3">
                  <c:v>1.4</c:v>
                </c:pt>
                <c:pt idx="4">
                  <c:v>1.8</c:v>
                </c:pt>
                <c:pt idx="5">
                  <c:v>0.71</c:v>
                </c:pt>
                <c:pt idx="6">
                  <c:v>0.61</c:v>
                </c:pt>
                <c:pt idx="7">
                  <c:v>0.61</c:v>
                </c:pt>
                <c:pt idx="8">
                  <c:v>0.79</c:v>
                </c:pt>
                <c:pt idx="9">
                  <c:v>0.63</c:v>
                </c:pt>
                <c:pt idx="10">
                  <c:v>1.1000000000000001</c:v>
                </c:pt>
                <c:pt idx="11">
                  <c:v>0.97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浮遊塵!$CG$19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浮遊塵!$CH$19:$CS$19</c:f>
              <c:numCache>
                <c:formatCode>0.00;"△ "0.00</c:formatCode>
                <c:ptCount val="12"/>
                <c:pt idx="0">
                  <c:v>1.3</c:v>
                </c:pt>
                <c:pt idx="1">
                  <c:v>1.5</c:v>
                </c:pt>
                <c:pt idx="2">
                  <c:v>2.5</c:v>
                </c:pt>
                <c:pt idx="3">
                  <c:v>0.98</c:v>
                </c:pt>
                <c:pt idx="4">
                  <c:v>1.3</c:v>
                </c:pt>
                <c:pt idx="5">
                  <c:v>1.4</c:v>
                </c:pt>
                <c:pt idx="7">
                  <c:v>1</c:v>
                </c:pt>
                <c:pt idx="8">
                  <c:v>0.73</c:v>
                </c:pt>
                <c:pt idx="9">
                  <c:v>0.81</c:v>
                </c:pt>
                <c:pt idx="10">
                  <c:v>0.71</c:v>
                </c:pt>
                <c:pt idx="11">
                  <c:v>0.84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浮遊塵!$CG$20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浮遊塵!$CH$20:$CS$20</c:f>
              <c:numCache>
                <c:formatCode>0.00;"△ "0.00</c:formatCode>
                <c:ptCount val="12"/>
                <c:pt idx="0">
                  <c:v>1.6</c:v>
                </c:pt>
                <c:pt idx="1">
                  <c:v>0.79</c:v>
                </c:pt>
                <c:pt idx="2">
                  <c:v>2</c:v>
                </c:pt>
                <c:pt idx="3">
                  <c:v>1.5</c:v>
                </c:pt>
                <c:pt idx="4">
                  <c:v>1.3</c:v>
                </c:pt>
                <c:pt idx="5">
                  <c:v>0.93</c:v>
                </c:pt>
                <c:pt idx="7">
                  <c:v>0.77</c:v>
                </c:pt>
                <c:pt idx="8">
                  <c:v>1.7</c:v>
                </c:pt>
                <c:pt idx="9">
                  <c:v>0.67</c:v>
                </c:pt>
                <c:pt idx="10">
                  <c:v>0.75</c:v>
                </c:pt>
                <c:pt idx="11">
                  <c:v>0.84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027776"/>
        <c:axId val="158029696"/>
      </c:lineChart>
      <c:catAx>
        <c:axId val="158027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029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80296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0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753550729038038"/>
          <c:y val="1.8691588785046728E-2"/>
          <c:w val="0.17061608944126205"/>
          <c:h val="0.813086728644900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図17-3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(原セ屋上S57～)</a:t>
            </a:r>
          </a:p>
        </c:rich>
      </c:tx>
      <c:layout>
        <c:manualLayout>
          <c:xMode val="edge"/>
          <c:yMode val="edge"/>
          <c:x val="0.16507209326106964"/>
          <c:y val="0.85502958579881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378071473711625E-2"/>
          <c:y val="4.142011834319527E-2"/>
          <c:w val="0.78468991184060055"/>
          <c:h val="0.6982248520710059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浮遊塵!$CH$3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浮遊塵!$CH$4:$CH$20</c:f>
              <c:numCache>
                <c:formatCode>0.00;"△ "0.00</c:formatCode>
                <c:ptCount val="17"/>
                <c:pt idx="0">
                  <c:v>10</c:v>
                </c:pt>
                <c:pt idx="1">
                  <c:v>7.4074074074074074</c:v>
                </c:pt>
                <c:pt idx="2">
                  <c:v>9.6296296296296298</c:v>
                </c:pt>
                <c:pt idx="3">
                  <c:v>11.111111111111111</c:v>
                </c:pt>
                <c:pt idx="4">
                  <c:v>4.7037037037037033</c:v>
                </c:pt>
                <c:pt idx="5">
                  <c:v>4.4814814814814818</c:v>
                </c:pt>
                <c:pt idx="6">
                  <c:v>3.5185185185185186</c:v>
                </c:pt>
                <c:pt idx="7">
                  <c:v>3.9</c:v>
                </c:pt>
                <c:pt idx="8">
                  <c:v>1.8</c:v>
                </c:pt>
                <c:pt idx="9">
                  <c:v>2</c:v>
                </c:pt>
                <c:pt idx="10">
                  <c:v>0.95</c:v>
                </c:pt>
                <c:pt idx="11">
                  <c:v>2.1</c:v>
                </c:pt>
                <c:pt idx="12">
                  <c:v>0.59</c:v>
                </c:pt>
                <c:pt idx="13">
                  <c:v>0.59</c:v>
                </c:pt>
                <c:pt idx="14">
                  <c:v>0.83</c:v>
                </c:pt>
                <c:pt idx="15">
                  <c:v>1.3</c:v>
                </c:pt>
                <c:pt idx="16">
                  <c:v>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浮遊塵!$CI$3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浮遊塵!$CI$4:$CI$20</c:f>
              <c:numCache>
                <c:formatCode>0.00;"△ "0.00</c:formatCode>
                <c:ptCount val="17"/>
                <c:pt idx="0">
                  <c:v>5.4074074074074074</c:v>
                </c:pt>
                <c:pt idx="1">
                  <c:v>8.518518518518519</c:v>
                </c:pt>
                <c:pt idx="2">
                  <c:v>4.7777777777777777</c:v>
                </c:pt>
                <c:pt idx="3">
                  <c:v>10</c:v>
                </c:pt>
                <c:pt idx="4">
                  <c:v>3.7037037037037037</c:v>
                </c:pt>
                <c:pt idx="5">
                  <c:v>4.3703703703703702</c:v>
                </c:pt>
                <c:pt idx="6">
                  <c:v>10.37037037037037</c:v>
                </c:pt>
                <c:pt idx="7">
                  <c:v>4.5</c:v>
                </c:pt>
                <c:pt idx="8">
                  <c:v>2.2000000000000002</c:v>
                </c:pt>
                <c:pt idx="9">
                  <c:v>2.8</c:v>
                </c:pt>
                <c:pt idx="10">
                  <c:v>1.7</c:v>
                </c:pt>
                <c:pt idx="11">
                  <c:v>1.6</c:v>
                </c:pt>
                <c:pt idx="12">
                  <c:v>0.75</c:v>
                </c:pt>
                <c:pt idx="13">
                  <c:v>0.52</c:v>
                </c:pt>
                <c:pt idx="14">
                  <c:v>0.53</c:v>
                </c:pt>
                <c:pt idx="15">
                  <c:v>1.5</c:v>
                </c:pt>
                <c:pt idx="16">
                  <c:v>0.79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浮遊塵!$CJ$3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浮遊塵!$CJ$4:$CJ$20</c:f>
              <c:numCache>
                <c:formatCode>0.00;"△ "0.00</c:formatCode>
                <c:ptCount val="17"/>
                <c:pt idx="0">
                  <c:v>10.74074074074074</c:v>
                </c:pt>
                <c:pt idx="1">
                  <c:v>10.37037037037037</c:v>
                </c:pt>
                <c:pt idx="2">
                  <c:v>10.37037037037037</c:v>
                </c:pt>
                <c:pt idx="3">
                  <c:v>4.9259259259259256</c:v>
                </c:pt>
                <c:pt idx="4">
                  <c:v>7.4074074074074074</c:v>
                </c:pt>
                <c:pt idx="5">
                  <c:v>7.4074074074074074</c:v>
                </c:pt>
                <c:pt idx="6">
                  <c:v>7.7777777777777777</c:v>
                </c:pt>
                <c:pt idx="7">
                  <c:v>8.1999999999999993</c:v>
                </c:pt>
                <c:pt idx="8">
                  <c:v>3.6</c:v>
                </c:pt>
                <c:pt idx="9">
                  <c:v>4.0999999999999996</c:v>
                </c:pt>
                <c:pt idx="10">
                  <c:v>2</c:v>
                </c:pt>
                <c:pt idx="11">
                  <c:v>2</c:v>
                </c:pt>
                <c:pt idx="12">
                  <c:v>1.6</c:v>
                </c:pt>
                <c:pt idx="13">
                  <c:v>3</c:v>
                </c:pt>
                <c:pt idx="14">
                  <c:v>1.3</c:v>
                </c:pt>
                <c:pt idx="15">
                  <c:v>2.5</c:v>
                </c:pt>
                <c:pt idx="16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浮遊塵!$CK$3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浮遊塵!$CK$4:$CK$20</c:f>
              <c:numCache>
                <c:formatCode>0.00;"△ "0.00</c:formatCode>
                <c:ptCount val="17"/>
                <c:pt idx="0">
                  <c:v>7.7777777777777777</c:v>
                </c:pt>
                <c:pt idx="1">
                  <c:v>6.666666666666667</c:v>
                </c:pt>
                <c:pt idx="2">
                  <c:v>5.4814814814814818</c:v>
                </c:pt>
                <c:pt idx="3">
                  <c:v>5.1851851851851851</c:v>
                </c:pt>
                <c:pt idx="5">
                  <c:v>11.481481481481481</c:v>
                </c:pt>
                <c:pt idx="6">
                  <c:v>3.9</c:v>
                </c:pt>
                <c:pt idx="7">
                  <c:v>5.3</c:v>
                </c:pt>
                <c:pt idx="8">
                  <c:v>2.9</c:v>
                </c:pt>
                <c:pt idx="9">
                  <c:v>3.7</c:v>
                </c:pt>
                <c:pt idx="10">
                  <c:v>3.1</c:v>
                </c:pt>
                <c:pt idx="11">
                  <c:v>3.7</c:v>
                </c:pt>
                <c:pt idx="12">
                  <c:v>3.3</c:v>
                </c:pt>
                <c:pt idx="13">
                  <c:v>1.6</c:v>
                </c:pt>
                <c:pt idx="14">
                  <c:v>1.4</c:v>
                </c:pt>
                <c:pt idx="15">
                  <c:v>0.98</c:v>
                </c:pt>
                <c:pt idx="16">
                  <c:v>1.5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浮遊塵!$CL$3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浮遊塵!$CL$4:$CL$20</c:f>
              <c:numCache>
                <c:formatCode>0.00;"△ "0.00</c:formatCode>
                <c:ptCount val="17"/>
                <c:pt idx="0">
                  <c:v>4.4074074074074074</c:v>
                </c:pt>
                <c:pt idx="1">
                  <c:v>6.2962962962962967</c:v>
                </c:pt>
                <c:pt idx="2">
                  <c:v>3.4814814814814814</c:v>
                </c:pt>
                <c:pt idx="3">
                  <c:v>2.7777777777777777</c:v>
                </c:pt>
                <c:pt idx="4">
                  <c:v>4.8148148148148149</c:v>
                </c:pt>
                <c:pt idx="5">
                  <c:v>3.9629629629629628</c:v>
                </c:pt>
                <c:pt idx="6">
                  <c:v>5</c:v>
                </c:pt>
                <c:pt idx="7">
                  <c:v>3.1</c:v>
                </c:pt>
                <c:pt idx="8">
                  <c:v>2.6</c:v>
                </c:pt>
                <c:pt idx="9">
                  <c:v>3.7</c:v>
                </c:pt>
                <c:pt idx="10">
                  <c:v>1.8</c:v>
                </c:pt>
                <c:pt idx="11">
                  <c:v>2</c:v>
                </c:pt>
                <c:pt idx="12">
                  <c:v>1.9</c:v>
                </c:pt>
                <c:pt idx="13">
                  <c:v>2</c:v>
                </c:pt>
                <c:pt idx="14">
                  <c:v>1.8</c:v>
                </c:pt>
                <c:pt idx="15">
                  <c:v>1.3</c:v>
                </c:pt>
                <c:pt idx="16">
                  <c:v>1.3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浮遊塵!$CM$3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浮遊塵!$CM$4:$CM$20</c:f>
              <c:numCache>
                <c:formatCode>0.00;"△ "0.00</c:formatCode>
                <c:ptCount val="17"/>
                <c:pt idx="0">
                  <c:v>4.333333333333333</c:v>
                </c:pt>
                <c:pt idx="1">
                  <c:v>3.9629629629629628</c:v>
                </c:pt>
                <c:pt idx="2">
                  <c:v>6.2962962962962967</c:v>
                </c:pt>
                <c:pt idx="3">
                  <c:v>3.074074074074074</c:v>
                </c:pt>
                <c:pt idx="5">
                  <c:v>1.6296296296296295</c:v>
                </c:pt>
                <c:pt idx="6">
                  <c:v>2.2000000000000002</c:v>
                </c:pt>
                <c:pt idx="7">
                  <c:v>1.9</c:v>
                </c:pt>
                <c:pt idx="8">
                  <c:v>2.7</c:v>
                </c:pt>
                <c:pt idx="9">
                  <c:v>1.6</c:v>
                </c:pt>
                <c:pt idx="10">
                  <c:v>1.7</c:v>
                </c:pt>
                <c:pt idx="11">
                  <c:v>1.3</c:v>
                </c:pt>
                <c:pt idx="12">
                  <c:v>2</c:v>
                </c:pt>
                <c:pt idx="13">
                  <c:v>0.56000000000000005</c:v>
                </c:pt>
                <c:pt idx="14">
                  <c:v>0.71</c:v>
                </c:pt>
                <c:pt idx="15">
                  <c:v>1.4</c:v>
                </c:pt>
                <c:pt idx="16">
                  <c:v>0.93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浮遊塵!$CN$3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浮遊塵!$CN$4:$CN$20</c:f>
              <c:numCache>
                <c:formatCode>0.00;"△ "0.00</c:formatCode>
                <c:ptCount val="17"/>
                <c:pt idx="0">
                  <c:v>2.1851851851851851</c:v>
                </c:pt>
                <c:pt idx="1">
                  <c:v>2.7777777777777777</c:v>
                </c:pt>
                <c:pt idx="2">
                  <c:v>2.6296296296296298</c:v>
                </c:pt>
                <c:pt idx="3">
                  <c:v>2.6666666666666665</c:v>
                </c:pt>
                <c:pt idx="4">
                  <c:v>1.7037037037037037</c:v>
                </c:pt>
                <c:pt idx="5">
                  <c:v>2.2222222222222223</c:v>
                </c:pt>
                <c:pt idx="6">
                  <c:v>2</c:v>
                </c:pt>
                <c:pt idx="7">
                  <c:v>2.2000000000000002</c:v>
                </c:pt>
                <c:pt idx="8">
                  <c:v>0.82</c:v>
                </c:pt>
                <c:pt idx="9">
                  <c:v>2.8</c:v>
                </c:pt>
                <c:pt idx="10">
                  <c:v>1.4</c:v>
                </c:pt>
                <c:pt idx="11">
                  <c:v>1.1000000000000001</c:v>
                </c:pt>
                <c:pt idx="12">
                  <c:v>1.4</c:v>
                </c:pt>
                <c:pt idx="13">
                  <c:v>3.4</c:v>
                </c:pt>
                <c:pt idx="14">
                  <c:v>0.61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浮遊塵!$CO$3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浮遊塵!$CO$4:$CO$20</c:f>
              <c:numCache>
                <c:formatCode>0.00;"△ "0.00</c:formatCode>
                <c:ptCount val="17"/>
                <c:pt idx="0">
                  <c:v>3.5555555555555554</c:v>
                </c:pt>
                <c:pt idx="1">
                  <c:v>3.5925925925925926</c:v>
                </c:pt>
                <c:pt idx="2">
                  <c:v>7.7777777777777777</c:v>
                </c:pt>
                <c:pt idx="3">
                  <c:v>1.8148148148148149</c:v>
                </c:pt>
                <c:pt idx="4">
                  <c:v>2.8148148148148149</c:v>
                </c:pt>
                <c:pt idx="5">
                  <c:v>1.9259259259259258</c:v>
                </c:pt>
                <c:pt idx="6">
                  <c:v>3.5</c:v>
                </c:pt>
                <c:pt idx="7">
                  <c:v>2.9</c:v>
                </c:pt>
                <c:pt idx="8">
                  <c:v>2.7</c:v>
                </c:pt>
                <c:pt idx="9">
                  <c:v>2.4</c:v>
                </c:pt>
                <c:pt idx="10">
                  <c:v>3</c:v>
                </c:pt>
                <c:pt idx="11">
                  <c:v>2.5</c:v>
                </c:pt>
                <c:pt idx="12">
                  <c:v>2.1</c:v>
                </c:pt>
                <c:pt idx="13">
                  <c:v>1.1000000000000001</c:v>
                </c:pt>
                <c:pt idx="14">
                  <c:v>0.61</c:v>
                </c:pt>
                <c:pt idx="15">
                  <c:v>1</c:v>
                </c:pt>
                <c:pt idx="16">
                  <c:v>0.77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浮遊塵!$CP$3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浮遊塵!$CP$4:$CP$20</c:f>
              <c:numCache>
                <c:formatCode>0.00;"△ "0.00</c:formatCode>
                <c:ptCount val="17"/>
                <c:pt idx="0">
                  <c:v>4</c:v>
                </c:pt>
                <c:pt idx="1">
                  <c:v>2.5555555555555554</c:v>
                </c:pt>
                <c:pt idx="2">
                  <c:v>3.9629629629629628</c:v>
                </c:pt>
                <c:pt idx="3">
                  <c:v>1.4444444444444444</c:v>
                </c:pt>
                <c:pt idx="4">
                  <c:v>1.8148148148148149</c:v>
                </c:pt>
                <c:pt idx="5">
                  <c:v>2.5185185185185186</c:v>
                </c:pt>
                <c:pt idx="6">
                  <c:v>2.2000000000000002</c:v>
                </c:pt>
                <c:pt idx="7">
                  <c:v>1.6</c:v>
                </c:pt>
                <c:pt idx="8">
                  <c:v>1</c:v>
                </c:pt>
                <c:pt idx="9">
                  <c:v>2.5</c:v>
                </c:pt>
                <c:pt idx="10">
                  <c:v>1.8</c:v>
                </c:pt>
                <c:pt idx="11">
                  <c:v>1.6</c:v>
                </c:pt>
                <c:pt idx="12">
                  <c:v>2.6</c:v>
                </c:pt>
                <c:pt idx="13">
                  <c:v>1.2</c:v>
                </c:pt>
                <c:pt idx="14">
                  <c:v>0.79</c:v>
                </c:pt>
                <c:pt idx="15">
                  <c:v>0.73</c:v>
                </c:pt>
                <c:pt idx="16">
                  <c:v>1.7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浮遊塵!$CQ$3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浮遊塵!$CQ$4:$CQ$20</c:f>
              <c:numCache>
                <c:formatCode>0.00;"△ "0.00</c:formatCode>
                <c:ptCount val="17"/>
                <c:pt idx="0">
                  <c:v>3.7037037037037037</c:v>
                </c:pt>
                <c:pt idx="1">
                  <c:v>2.9629629629629628</c:v>
                </c:pt>
                <c:pt idx="2">
                  <c:v>3.4814814814814814</c:v>
                </c:pt>
                <c:pt idx="3">
                  <c:v>0.88888888888888884</c:v>
                </c:pt>
                <c:pt idx="4">
                  <c:v>2.4444444444444446</c:v>
                </c:pt>
                <c:pt idx="5">
                  <c:v>1.6296296296296295</c:v>
                </c:pt>
                <c:pt idx="6">
                  <c:v>2.7</c:v>
                </c:pt>
                <c:pt idx="7">
                  <c:v>1.5</c:v>
                </c:pt>
                <c:pt idx="8">
                  <c:v>2.6</c:v>
                </c:pt>
                <c:pt idx="9">
                  <c:v>3.1</c:v>
                </c:pt>
                <c:pt idx="10">
                  <c:v>3.2</c:v>
                </c:pt>
                <c:pt idx="11">
                  <c:v>0.87</c:v>
                </c:pt>
                <c:pt idx="12">
                  <c:v>1.1000000000000001</c:v>
                </c:pt>
                <c:pt idx="13">
                  <c:v>1.2</c:v>
                </c:pt>
                <c:pt idx="14">
                  <c:v>0.63</c:v>
                </c:pt>
                <c:pt idx="15">
                  <c:v>0.81</c:v>
                </c:pt>
                <c:pt idx="16">
                  <c:v>0.67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浮遊塵!$CR$3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浮遊塵!$CR$4:$CR$20</c:f>
              <c:numCache>
                <c:formatCode>0.00;"△ "0.00</c:formatCode>
                <c:ptCount val="17"/>
                <c:pt idx="0">
                  <c:v>3.5185185185185186</c:v>
                </c:pt>
                <c:pt idx="1">
                  <c:v>3.8888888888888888</c:v>
                </c:pt>
                <c:pt idx="2">
                  <c:v>4.7407407407407405</c:v>
                </c:pt>
                <c:pt idx="3">
                  <c:v>2.074074074074074</c:v>
                </c:pt>
                <c:pt idx="4">
                  <c:v>4.7407407407407405</c:v>
                </c:pt>
                <c:pt idx="5">
                  <c:v>4.5925925925925926</c:v>
                </c:pt>
                <c:pt idx="6">
                  <c:v>3.2</c:v>
                </c:pt>
                <c:pt idx="7">
                  <c:v>2.1</c:v>
                </c:pt>
                <c:pt idx="8">
                  <c:v>4.4000000000000004</c:v>
                </c:pt>
                <c:pt idx="9">
                  <c:v>0.85</c:v>
                </c:pt>
                <c:pt idx="10">
                  <c:v>1.3</c:v>
                </c:pt>
                <c:pt idx="11">
                  <c:v>1.6</c:v>
                </c:pt>
                <c:pt idx="12">
                  <c:v>0.9</c:v>
                </c:pt>
                <c:pt idx="13">
                  <c:v>1.6</c:v>
                </c:pt>
                <c:pt idx="14">
                  <c:v>1.1000000000000001</c:v>
                </c:pt>
                <c:pt idx="15">
                  <c:v>0.71</c:v>
                </c:pt>
                <c:pt idx="16">
                  <c:v>0.75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浮遊塵!$CS$3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浮遊塵!$CS$4:$CS$20</c:f>
              <c:numCache>
                <c:formatCode>0.00;"△ "0.00</c:formatCode>
                <c:ptCount val="17"/>
                <c:pt idx="0">
                  <c:v>2.2222222222222223</c:v>
                </c:pt>
                <c:pt idx="1">
                  <c:v>5</c:v>
                </c:pt>
                <c:pt idx="2">
                  <c:v>3.9629629629629628</c:v>
                </c:pt>
                <c:pt idx="3">
                  <c:v>3.0370370370370372</c:v>
                </c:pt>
                <c:pt idx="4">
                  <c:v>3.6666666666666665</c:v>
                </c:pt>
                <c:pt idx="5">
                  <c:v>3.8888888888888888</c:v>
                </c:pt>
                <c:pt idx="6">
                  <c:v>5.0999999999999996</c:v>
                </c:pt>
                <c:pt idx="7">
                  <c:v>3.5</c:v>
                </c:pt>
                <c:pt idx="8">
                  <c:v>1.8</c:v>
                </c:pt>
                <c:pt idx="9">
                  <c:v>0.63</c:v>
                </c:pt>
                <c:pt idx="10">
                  <c:v>0.99</c:v>
                </c:pt>
                <c:pt idx="12">
                  <c:v>1.2</c:v>
                </c:pt>
                <c:pt idx="13">
                  <c:v>1.6</c:v>
                </c:pt>
                <c:pt idx="14">
                  <c:v>0.97</c:v>
                </c:pt>
                <c:pt idx="15">
                  <c:v>0.84</c:v>
                </c:pt>
                <c:pt idx="16">
                  <c:v>0.84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01504"/>
        <c:axId val="158507776"/>
      </c:lineChart>
      <c:catAx>
        <c:axId val="158501504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507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85077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50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100589699014902"/>
          <c:y val="0.13905325443786981"/>
          <c:w val="0.17942611718989676"/>
          <c:h val="0.6745562130177513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図18-1　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Ｋの月変動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(保環セS57～)</a:t>
            </a:r>
          </a:p>
        </c:rich>
      </c:tx>
      <c:layout>
        <c:manualLayout>
          <c:xMode val="edge"/>
          <c:yMode val="edge"/>
          <c:x val="0.12441345595159384"/>
          <c:y val="0.8327868852459016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990734097010017E-2"/>
          <c:y val="5.2459016393442623E-2"/>
          <c:w val="0.75352285413653108"/>
          <c:h val="0.6950819672131147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浮遊塵!$DB$4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浮遊塵!$DC$4:$DN$4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浮遊塵!$DB$5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浮遊塵!$DC$5:$DN$5</c:f>
              <c:numCache>
                <c:formatCode>0.00;"△ "0.00</c:formatCode>
                <c:ptCount val="12"/>
                <c:pt idx="9">
                  <c:v>2.1851851851851851</c:v>
                </c:pt>
                <c:pt idx="10">
                  <c:v>3.1851851851851851</c:v>
                </c:pt>
                <c:pt idx="11">
                  <c:v>5.5555555555555554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浮遊塵!$DB$6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浮遊塵!$DC$6:$DN$6</c:f>
              <c:numCache>
                <c:formatCode>0.00;"△ "0.00</c:formatCode>
                <c:ptCount val="12"/>
                <c:pt idx="0">
                  <c:v>3.3703703703703702</c:v>
                </c:pt>
                <c:pt idx="1">
                  <c:v>3.6296296296296298</c:v>
                </c:pt>
                <c:pt idx="2">
                  <c:v>7.4074074074074074</c:v>
                </c:pt>
                <c:pt idx="3">
                  <c:v>5.5555555555555554</c:v>
                </c:pt>
                <c:pt idx="4">
                  <c:v>3.3333333333333335</c:v>
                </c:pt>
                <c:pt idx="5">
                  <c:v>6.2962962962962967</c:v>
                </c:pt>
                <c:pt idx="6">
                  <c:v>3.925925925925926</c:v>
                </c:pt>
                <c:pt idx="7">
                  <c:v>2.7777777777777777</c:v>
                </c:pt>
                <c:pt idx="8">
                  <c:v>2.7777777777777777</c:v>
                </c:pt>
                <c:pt idx="9">
                  <c:v>2.8148148148148149</c:v>
                </c:pt>
                <c:pt idx="10">
                  <c:v>2.3703703703703702</c:v>
                </c:pt>
                <c:pt idx="11">
                  <c:v>2.9629629629629628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浮遊塵!$DB$7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浮遊塵!$DC$7:$DN$7</c:f>
              <c:numCache>
                <c:formatCode>0.00;"△ "0.00</c:formatCode>
                <c:ptCount val="12"/>
                <c:pt idx="0">
                  <c:v>6</c:v>
                </c:pt>
                <c:pt idx="1">
                  <c:v>6.2962962962962967</c:v>
                </c:pt>
                <c:pt idx="2">
                  <c:v>4.0370370370370372</c:v>
                </c:pt>
                <c:pt idx="3">
                  <c:v>4.0740740740740744</c:v>
                </c:pt>
                <c:pt idx="4">
                  <c:v>2.925925925925926</c:v>
                </c:pt>
                <c:pt idx="5">
                  <c:v>1.4444444444444444</c:v>
                </c:pt>
                <c:pt idx="6">
                  <c:v>0.88888888888888884</c:v>
                </c:pt>
                <c:pt idx="7">
                  <c:v>2.5185185185185186</c:v>
                </c:pt>
                <c:pt idx="8">
                  <c:v>1.0740740740740742</c:v>
                </c:pt>
                <c:pt idx="9">
                  <c:v>3.074074074074074</c:v>
                </c:pt>
                <c:pt idx="10">
                  <c:v>1.9259259259259258</c:v>
                </c:pt>
                <c:pt idx="11">
                  <c:v>4.2592592592592595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浮遊塵!$DB$8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浮遊塵!$DC$8:$DN$8</c:f>
              <c:numCache>
                <c:formatCode>0.00;"△ "0.00</c:formatCode>
                <c:ptCount val="12"/>
                <c:pt idx="0">
                  <c:v>2.2592592592592591</c:v>
                </c:pt>
                <c:pt idx="1">
                  <c:v>2.7777777777777777</c:v>
                </c:pt>
                <c:pt idx="2">
                  <c:v>4.8148148148148149</c:v>
                </c:pt>
                <c:pt idx="4">
                  <c:v>7.7777777777777777</c:v>
                </c:pt>
                <c:pt idx="5">
                  <c:v>1.8148148148148149</c:v>
                </c:pt>
                <c:pt idx="6">
                  <c:v>1.7407407407407407</c:v>
                </c:pt>
                <c:pt idx="7">
                  <c:v>1.9259259259259258</c:v>
                </c:pt>
                <c:pt idx="8">
                  <c:v>2.2222222222222223</c:v>
                </c:pt>
                <c:pt idx="9">
                  <c:v>2.4444444444444446</c:v>
                </c:pt>
                <c:pt idx="10">
                  <c:v>2.1851851851851851</c:v>
                </c:pt>
                <c:pt idx="11">
                  <c:v>2.8888888888888888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浮遊塵!$DB$9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浮遊塵!$DC$9:$DN$9</c:f>
              <c:numCache>
                <c:formatCode>0.00;"△ "0.00</c:formatCode>
                <c:ptCount val="12"/>
                <c:pt idx="0">
                  <c:v>4.9259259259259256</c:v>
                </c:pt>
                <c:pt idx="1">
                  <c:v>6.666666666666667</c:v>
                </c:pt>
                <c:pt idx="2">
                  <c:v>7.0370370370370372</c:v>
                </c:pt>
                <c:pt idx="3">
                  <c:v>6.666666666666667</c:v>
                </c:pt>
                <c:pt idx="4">
                  <c:v>4.5185185185185182</c:v>
                </c:pt>
                <c:pt idx="5">
                  <c:v>2.5185185185185186</c:v>
                </c:pt>
                <c:pt idx="6">
                  <c:v>2.2592592592592591</c:v>
                </c:pt>
                <c:pt idx="7">
                  <c:v>2</c:v>
                </c:pt>
                <c:pt idx="8">
                  <c:v>1.5185185185185186</c:v>
                </c:pt>
                <c:pt idx="9">
                  <c:v>1.5925925925925926</c:v>
                </c:pt>
                <c:pt idx="10">
                  <c:v>5.5185185185185182</c:v>
                </c:pt>
                <c:pt idx="11">
                  <c:v>1.1111111111111112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浮遊塵!$DB$10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浮遊塵!$DC$10:$DN$10</c:f>
              <c:numCache>
                <c:formatCode>0.00;"△ "0.00</c:formatCode>
                <c:ptCount val="12"/>
                <c:pt idx="0">
                  <c:v>2.5555555555555554</c:v>
                </c:pt>
                <c:pt idx="1">
                  <c:v>4.2962962962962967</c:v>
                </c:pt>
                <c:pt idx="2">
                  <c:v>5.4814814814814818</c:v>
                </c:pt>
                <c:pt idx="3">
                  <c:v>7.4</c:v>
                </c:pt>
                <c:pt idx="4">
                  <c:v>3.8</c:v>
                </c:pt>
                <c:pt idx="5">
                  <c:v>2.8</c:v>
                </c:pt>
                <c:pt idx="6">
                  <c:v>0.92</c:v>
                </c:pt>
                <c:pt idx="7">
                  <c:v>1.9</c:v>
                </c:pt>
                <c:pt idx="8">
                  <c:v>1.9</c:v>
                </c:pt>
                <c:pt idx="9">
                  <c:v>2.1</c:v>
                </c:pt>
                <c:pt idx="10">
                  <c:v>2.1</c:v>
                </c:pt>
                <c:pt idx="11">
                  <c:v>3.4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浮遊塵!$DB$11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浮遊塵!$DC$11:$DN$11</c:f>
              <c:numCache>
                <c:formatCode>0.00;"△ "0.00</c:formatCode>
                <c:ptCount val="12"/>
                <c:pt idx="0">
                  <c:v>3.4</c:v>
                </c:pt>
                <c:pt idx="1">
                  <c:v>3.1</c:v>
                </c:pt>
                <c:pt idx="2">
                  <c:v>4.4000000000000004</c:v>
                </c:pt>
                <c:pt idx="3">
                  <c:v>3.2</c:v>
                </c:pt>
                <c:pt idx="4">
                  <c:v>2.4</c:v>
                </c:pt>
                <c:pt idx="5">
                  <c:v>3</c:v>
                </c:pt>
                <c:pt idx="6">
                  <c:v>2</c:v>
                </c:pt>
                <c:pt idx="7">
                  <c:v>1.8</c:v>
                </c:pt>
                <c:pt idx="8">
                  <c:v>1.3</c:v>
                </c:pt>
                <c:pt idx="9">
                  <c:v>1.6</c:v>
                </c:pt>
                <c:pt idx="10">
                  <c:v>1.5</c:v>
                </c:pt>
                <c:pt idx="11">
                  <c:v>1.7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浮遊塵!$DB$12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浮遊塵!$DC$12:$DN$12</c:f>
              <c:numCache>
                <c:formatCode>0.00;"△ "0.00</c:formatCode>
                <c:ptCount val="12"/>
                <c:pt idx="0">
                  <c:v>1.7</c:v>
                </c:pt>
                <c:pt idx="1">
                  <c:v>2.1</c:v>
                </c:pt>
                <c:pt idx="2">
                  <c:v>2.5</c:v>
                </c:pt>
                <c:pt idx="3">
                  <c:v>3.2</c:v>
                </c:pt>
                <c:pt idx="4">
                  <c:v>2.9</c:v>
                </c:pt>
                <c:pt idx="5">
                  <c:v>1.6</c:v>
                </c:pt>
                <c:pt idx="6">
                  <c:v>0.74</c:v>
                </c:pt>
                <c:pt idx="7">
                  <c:v>1.7</c:v>
                </c:pt>
                <c:pt idx="8">
                  <c:v>0.94</c:v>
                </c:pt>
                <c:pt idx="9">
                  <c:v>0.69</c:v>
                </c:pt>
                <c:pt idx="10">
                  <c:v>1.6</c:v>
                </c:pt>
                <c:pt idx="11">
                  <c:v>1.4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浮遊塵!$DB$13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浮遊塵!$DC$13:$DN$13</c:f>
              <c:numCache>
                <c:formatCode>0.00;"△ "0.00</c:formatCode>
                <c:ptCount val="12"/>
                <c:pt idx="0">
                  <c:v>0.79</c:v>
                </c:pt>
                <c:pt idx="1">
                  <c:v>1</c:v>
                </c:pt>
                <c:pt idx="2">
                  <c:v>3.5</c:v>
                </c:pt>
                <c:pt idx="3">
                  <c:v>1.5</c:v>
                </c:pt>
                <c:pt idx="4">
                  <c:v>1.7</c:v>
                </c:pt>
                <c:pt idx="5">
                  <c:v>1</c:v>
                </c:pt>
                <c:pt idx="6">
                  <c:v>0.56000000000000005</c:v>
                </c:pt>
                <c:pt idx="7">
                  <c:v>0.69</c:v>
                </c:pt>
                <c:pt idx="8">
                  <c:v>1.1000000000000001</c:v>
                </c:pt>
                <c:pt idx="10">
                  <c:v>0.7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浮遊塵!$DB$14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浮遊塵!$DC$14:$DN$14</c:f>
              <c:numCache>
                <c:formatCode>0.00;"△ "0.00</c:formatCode>
                <c:ptCount val="12"/>
                <c:pt idx="0">
                  <c:v>1.2</c:v>
                </c:pt>
                <c:pt idx="1">
                  <c:v>1.6</c:v>
                </c:pt>
                <c:pt idx="2">
                  <c:v>0.7</c:v>
                </c:pt>
                <c:pt idx="3">
                  <c:v>5.3</c:v>
                </c:pt>
                <c:pt idx="4">
                  <c:v>2.2000000000000002</c:v>
                </c:pt>
                <c:pt idx="5">
                  <c:v>0.73</c:v>
                </c:pt>
                <c:pt idx="6">
                  <c:v>2.8</c:v>
                </c:pt>
                <c:pt idx="7">
                  <c:v>1.1000000000000001</c:v>
                </c:pt>
                <c:pt idx="8">
                  <c:v>0.8</c:v>
                </c:pt>
                <c:pt idx="9">
                  <c:v>1.1000000000000001</c:v>
                </c:pt>
                <c:pt idx="10">
                  <c:v>0.52</c:v>
                </c:pt>
                <c:pt idx="11">
                  <c:v>1.2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浮遊塵!$DB$15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浮遊塵!$DC$15:$DN$15</c:f>
              <c:numCache>
                <c:formatCode>0.00;"△ "0.00</c:formatCode>
                <c:ptCount val="12"/>
                <c:pt idx="0">
                  <c:v>0.93</c:v>
                </c:pt>
                <c:pt idx="1">
                  <c:v>1.5</c:v>
                </c:pt>
                <c:pt idx="2">
                  <c:v>1.8</c:v>
                </c:pt>
                <c:pt idx="3">
                  <c:v>2.9</c:v>
                </c:pt>
                <c:pt idx="4">
                  <c:v>1.1000000000000001</c:v>
                </c:pt>
                <c:pt idx="5">
                  <c:v>1.3</c:v>
                </c:pt>
                <c:pt idx="6">
                  <c:v>0.86</c:v>
                </c:pt>
                <c:pt idx="7">
                  <c:v>0.82</c:v>
                </c:pt>
                <c:pt idx="8">
                  <c:v>1.6</c:v>
                </c:pt>
                <c:pt idx="9">
                  <c:v>0.56999999999999995</c:v>
                </c:pt>
                <c:pt idx="10">
                  <c:v>0.99</c:v>
                </c:pt>
                <c:pt idx="11">
                  <c:v>1.3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浮遊塵!$DB$16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浮遊塵!$DC$16:$DN$16</c:f>
              <c:numCache>
                <c:formatCode>0.00;"△ "0.00</c:formatCode>
                <c:ptCount val="12"/>
                <c:pt idx="0">
                  <c:v>0.67</c:v>
                </c:pt>
                <c:pt idx="1">
                  <c:v>4.0999999999999996</c:v>
                </c:pt>
                <c:pt idx="2">
                  <c:v>3.6</c:v>
                </c:pt>
                <c:pt idx="3">
                  <c:v>3.9</c:v>
                </c:pt>
                <c:pt idx="4">
                  <c:v>2.5</c:v>
                </c:pt>
                <c:pt idx="5">
                  <c:v>1.2</c:v>
                </c:pt>
                <c:pt idx="6">
                  <c:v>2.8</c:v>
                </c:pt>
                <c:pt idx="7">
                  <c:v>1.6</c:v>
                </c:pt>
                <c:pt idx="8">
                  <c:v>1</c:v>
                </c:pt>
                <c:pt idx="9">
                  <c:v>0.41</c:v>
                </c:pt>
                <c:pt idx="10">
                  <c:v>1.7</c:v>
                </c:pt>
                <c:pt idx="11">
                  <c:v>3.4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浮遊塵!$DB$17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浮遊塵!$DC$17:$DN$17</c:f>
              <c:numCache>
                <c:formatCode>0.00;"△ "0.00</c:formatCode>
                <c:ptCount val="12"/>
                <c:pt idx="0">
                  <c:v>0.77</c:v>
                </c:pt>
                <c:pt idx="1">
                  <c:v>0.94</c:v>
                </c:pt>
                <c:pt idx="2">
                  <c:v>2.1</c:v>
                </c:pt>
                <c:pt idx="3">
                  <c:v>1.2</c:v>
                </c:pt>
                <c:pt idx="4">
                  <c:v>1.9</c:v>
                </c:pt>
                <c:pt idx="5">
                  <c:v>1</c:v>
                </c:pt>
                <c:pt idx="6">
                  <c:v>0.75</c:v>
                </c:pt>
                <c:pt idx="7">
                  <c:v>2.2000000000000002</c:v>
                </c:pt>
                <c:pt idx="8">
                  <c:v>1.1000000000000001</c:v>
                </c:pt>
                <c:pt idx="9">
                  <c:v>0.43</c:v>
                </c:pt>
                <c:pt idx="10">
                  <c:v>1.3</c:v>
                </c:pt>
                <c:pt idx="11">
                  <c:v>3.8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浮遊塵!$DB$18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浮遊塵!$DC$18:$DN$18</c:f>
              <c:numCache>
                <c:formatCode>0.00;"△ "0.00</c:formatCode>
                <c:ptCount val="12"/>
                <c:pt idx="0">
                  <c:v>0.9</c:v>
                </c:pt>
                <c:pt idx="1">
                  <c:v>0.91</c:v>
                </c:pt>
                <c:pt idx="2">
                  <c:v>2.2999999999999998</c:v>
                </c:pt>
                <c:pt idx="3">
                  <c:v>2.5</c:v>
                </c:pt>
                <c:pt idx="4">
                  <c:v>4.8</c:v>
                </c:pt>
                <c:pt idx="5">
                  <c:v>3.5</c:v>
                </c:pt>
                <c:pt idx="6">
                  <c:v>1.3</c:v>
                </c:pt>
                <c:pt idx="7">
                  <c:v>1.4</c:v>
                </c:pt>
                <c:pt idx="8">
                  <c:v>0.71</c:v>
                </c:pt>
                <c:pt idx="9">
                  <c:v>0.72</c:v>
                </c:pt>
                <c:pt idx="10">
                  <c:v>0.64</c:v>
                </c:pt>
                <c:pt idx="11">
                  <c:v>1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浮遊塵!$DB$19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浮遊塵!$DC$19:$DN$19</c:f>
              <c:numCache>
                <c:formatCode>0.00;"△ "0.00</c:formatCode>
                <c:ptCount val="12"/>
                <c:pt idx="0">
                  <c:v>1.4</c:v>
                </c:pt>
                <c:pt idx="1">
                  <c:v>3.1</c:v>
                </c:pt>
                <c:pt idx="2">
                  <c:v>5.7</c:v>
                </c:pt>
                <c:pt idx="3">
                  <c:v>1.1000000000000001</c:v>
                </c:pt>
                <c:pt idx="4">
                  <c:v>3.5</c:v>
                </c:pt>
                <c:pt idx="5">
                  <c:v>0.78</c:v>
                </c:pt>
                <c:pt idx="9">
                  <c:v>1.5</c:v>
                </c:pt>
                <c:pt idx="10">
                  <c:v>1.5</c:v>
                </c:pt>
                <c:pt idx="11">
                  <c:v>0.73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浮遊塵!$DB$20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浮遊塵!$DC$20:$DN$20</c:f>
              <c:numCache>
                <c:formatCode>0.00;"△ "0.00</c:formatCode>
                <c:ptCount val="12"/>
                <c:pt idx="0">
                  <c:v>0.85</c:v>
                </c:pt>
                <c:pt idx="1">
                  <c:v>0.76</c:v>
                </c:pt>
                <c:pt idx="2">
                  <c:v>1.6</c:v>
                </c:pt>
                <c:pt idx="4">
                  <c:v>1.9</c:v>
                </c:pt>
                <c:pt idx="5">
                  <c:v>1.2</c:v>
                </c:pt>
                <c:pt idx="7">
                  <c:v>1.4</c:v>
                </c:pt>
                <c:pt idx="8">
                  <c:v>1.5</c:v>
                </c:pt>
                <c:pt idx="9">
                  <c:v>0.89</c:v>
                </c:pt>
                <c:pt idx="10">
                  <c:v>5.5</c:v>
                </c:pt>
                <c:pt idx="11">
                  <c:v>0.73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717056"/>
        <c:axId val="158718976"/>
      </c:lineChart>
      <c:catAx>
        <c:axId val="158717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718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87189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71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5560430900336"/>
          <c:y val="1.6393442622950821E-2"/>
          <c:w val="0.17605684785585007"/>
          <c:h val="0.8163934426229507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図18-3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(保環セS57～)</a:t>
            </a:r>
          </a:p>
        </c:rich>
      </c:tx>
      <c:layout>
        <c:manualLayout>
          <c:xMode val="edge"/>
          <c:yMode val="edge"/>
          <c:x val="0.169856767904012"/>
          <c:y val="0.8579734489710525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023987720529917E-2"/>
          <c:y val="4.3478383940171929E-2"/>
          <c:w val="0.80382869017817615"/>
          <c:h val="0.6811613483960269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浮遊塵!$DC$3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浮遊塵!$DC$4:$DC$20</c:f>
              <c:numCache>
                <c:formatCode>0.00;"△ "0.00</c:formatCode>
                <c:ptCount val="17"/>
                <c:pt idx="2">
                  <c:v>3.3703703703703702</c:v>
                </c:pt>
                <c:pt idx="3">
                  <c:v>6</c:v>
                </c:pt>
                <c:pt idx="4">
                  <c:v>2.2592592592592591</c:v>
                </c:pt>
                <c:pt idx="5">
                  <c:v>4.9259259259259256</c:v>
                </c:pt>
                <c:pt idx="6">
                  <c:v>2.5555555555555554</c:v>
                </c:pt>
                <c:pt idx="7">
                  <c:v>3.4</c:v>
                </c:pt>
                <c:pt idx="8">
                  <c:v>1.7</c:v>
                </c:pt>
                <c:pt idx="9">
                  <c:v>0.79</c:v>
                </c:pt>
                <c:pt idx="10">
                  <c:v>1.2</c:v>
                </c:pt>
                <c:pt idx="11">
                  <c:v>0.93</c:v>
                </c:pt>
                <c:pt idx="12">
                  <c:v>0.67</c:v>
                </c:pt>
                <c:pt idx="13">
                  <c:v>0.77</c:v>
                </c:pt>
                <c:pt idx="14">
                  <c:v>0.9</c:v>
                </c:pt>
                <c:pt idx="15">
                  <c:v>1.4</c:v>
                </c:pt>
                <c:pt idx="16">
                  <c:v>0.85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浮遊塵!$DD$3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浮遊塵!$DD$4:$DD$20</c:f>
              <c:numCache>
                <c:formatCode>0.00;"△ "0.00</c:formatCode>
                <c:ptCount val="17"/>
                <c:pt idx="2">
                  <c:v>3.6296296296296298</c:v>
                </c:pt>
                <c:pt idx="3">
                  <c:v>6.2962962962962967</c:v>
                </c:pt>
                <c:pt idx="4">
                  <c:v>2.7777777777777777</c:v>
                </c:pt>
                <c:pt idx="5">
                  <c:v>6.666666666666667</c:v>
                </c:pt>
                <c:pt idx="6">
                  <c:v>4.2962962962962967</c:v>
                </c:pt>
                <c:pt idx="7">
                  <c:v>3.1</c:v>
                </c:pt>
                <c:pt idx="8">
                  <c:v>2.1</c:v>
                </c:pt>
                <c:pt idx="9">
                  <c:v>1</c:v>
                </c:pt>
                <c:pt idx="10">
                  <c:v>1.6</c:v>
                </c:pt>
                <c:pt idx="11">
                  <c:v>1.5</c:v>
                </c:pt>
                <c:pt idx="12">
                  <c:v>4.0999999999999996</c:v>
                </c:pt>
                <c:pt idx="13">
                  <c:v>0.94</c:v>
                </c:pt>
                <c:pt idx="14">
                  <c:v>0.91</c:v>
                </c:pt>
                <c:pt idx="15">
                  <c:v>3.1</c:v>
                </c:pt>
                <c:pt idx="16">
                  <c:v>0.76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浮遊塵!$DE$3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浮遊塵!$DE$4:$DE$20</c:f>
              <c:numCache>
                <c:formatCode>0.00;"△ "0.00</c:formatCode>
                <c:ptCount val="17"/>
                <c:pt idx="2">
                  <c:v>7.4074074074074074</c:v>
                </c:pt>
                <c:pt idx="3">
                  <c:v>4.0370370370370372</c:v>
                </c:pt>
                <c:pt idx="4">
                  <c:v>4.8148148148148149</c:v>
                </c:pt>
                <c:pt idx="5">
                  <c:v>7.0370370370370372</c:v>
                </c:pt>
                <c:pt idx="6">
                  <c:v>5.4814814814814818</c:v>
                </c:pt>
                <c:pt idx="7">
                  <c:v>4.4000000000000004</c:v>
                </c:pt>
                <c:pt idx="8">
                  <c:v>2.5</c:v>
                </c:pt>
                <c:pt idx="9">
                  <c:v>3.5</c:v>
                </c:pt>
                <c:pt idx="10">
                  <c:v>0.7</c:v>
                </c:pt>
                <c:pt idx="11">
                  <c:v>1.8</c:v>
                </c:pt>
                <c:pt idx="12">
                  <c:v>3.6</c:v>
                </c:pt>
                <c:pt idx="13">
                  <c:v>2.1</c:v>
                </c:pt>
                <c:pt idx="14">
                  <c:v>2.2999999999999998</c:v>
                </c:pt>
                <c:pt idx="15">
                  <c:v>5.7</c:v>
                </c:pt>
                <c:pt idx="16">
                  <c:v>1.6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浮遊塵!$DF$3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浮遊塵!$DF$4:$DF$20</c:f>
              <c:numCache>
                <c:formatCode>0.00;"△ "0.00</c:formatCode>
                <c:ptCount val="17"/>
                <c:pt idx="2">
                  <c:v>5.5555555555555554</c:v>
                </c:pt>
                <c:pt idx="3">
                  <c:v>4.0740740740740744</c:v>
                </c:pt>
                <c:pt idx="5">
                  <c:v>6.666666666666667</c:v>
                </c:pt>
                <c:pt idx="6">
                  <c:v>7.4</c:v>
                </c:pt>
                <c:pt idx="7">
                  <c:v>3.2</c:v>
                </c:pt>
                <c:pt idx="8">
                  <c:v>3.2</c:v>
                </c:pt>
                <c:pt idx="9">
                  <c:v>1.5</c:v>
                </c:pt>
                <c:pt idx="10">
                  <c:v>5.3</c:v>
                </c:pt>
                <c:pt idx="11">
                  <c:v>2.9</c:v>
                </c:pt>
                <c:pt idx="12">
                  <c:v>3.9</c:v>
                </c:pt>
                <c:pt idx="13">
                  <c:v>1.2</c:v>
                </c:pt>
                <c:pt idx="14">
                  <c:v>2.5</c:v>
                </c:pt>
                <c:pt idx="15">
                  <c:v>1.1000000000000001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浮遊塵!$DG$3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浮遊塵!$DG$4:$DG$20</c:f>
              <c:numCache>
                <c:formatCode>0.00;"△ "0.00</c:formatCode>
                <c:ptCount val="17"/>
                <c:pt idx="2">
                  <c:v>3.3333333333333335</c:v>
                </c:pt>
                <c:pt idx="3">
                  <c:v>2.925925925925926</c:v>
                </c:pt>
                <c:pt idx="4">
                  <c:v>7.7777777777777777</c:v>
                </c:pt>
                <c:pt idx="5">
                  <c:v>4.5185185185185182</c:v>
                </c:pt>
                <c:pt idx="6">
                  <c:v>3.8</c:v>
                </c:pt>
                <c:pt idx="7">
                  <c:v>2.4</c:v>
                </c:pt>
                <c:pt idx="8">
                  <c:v>2.9</c:v>
                </c:pt>
                <c:pt idx="9">
                  <c:v>1.7</c:v>
                </c:pt>
                <c:pt idx="10">
                  <c:v>2.2000000000000002</c:v>
                </c:pt>
                <c:pt idx="11">
                  <c:v>1.1000000000000001</c:v>
                </c:pt>
                <c:pt idx="12">
                  <c:v>2.5</c:v>
                </c:pt>
                <c:pt idx="13">
                  <c:v>1.9</c:v>
                </c:pt>
                <c:pt idx="14">
                  <c:v>4.8</c:v>
                </c:pt>
                <c:pt idx="15">
                  <c:v>3.5</c:v>
                </c:pt>
                <c:pt idx="16">
                  <c:v>1.9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浮遊塵!$DH$3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浮遊塵!$DH$4:$DH$20</c:f>
              <c:numCache>
                <c:formatCode>0.00;"△ "0.00</c:formatCode>
                <c:ptCount val="17"/>
                <c:pt idx="2">
                  <c:v>6.2962962962962967</c:v>
                </c:pt>
                <c:pt idx="3">
                  <c:v>1.4444444444444444</c:v>
                </c:pt>
                <c:pt idx="4">
                  <c:v>1.8148148148148149</c:v>
                </c:pt>
                <c:pt idx="5">
                  <c:v>2.5185185185185186</c:v>
                </c:pt>
                <c:pt idx="6">
                  <c:v>2.8</c:v>
                </c:pt>
                <c:pt idx="7">
                  <c:v>3</c:v>
                </c:pt>
                <c:pt idx="8">
                  <c:v>1.6</c:v>
                </c:pt>
                <c:pt idx="9">
                  <c:v>1</c:v>
                </c:pt>
                <c:pt idx="10">
                  <c:v>0.73</c:v>
                </c:pt>
                <c:pt idx="11">
                  <c:v>1.3</c:v>
                </c:pt>
                <c:pt idx="12">
                  <c:v>1.2</c:v>
                </c:pt>
                <c:pt idx="13">
                  <c:v>1</c:v>
                </c:pt>
                <c:pt idx="14">
                  <c:v>3.5</c:v>
                </c:pt>
                <c:pt idx="15">
                  <c:v>0.78</c:v>
                </c:pt>
                <c:pt idx="16">
                  <c:v>1.2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浮遊塵!$DI$3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浮遊塵!$DI$4:$DI$20</c:f>
              <c:numCache>
                <c:formatCode>0.00;"△ "0.00</c:formatCode>
                <c:ptCount val="17"/>
                <c:pt idx="2">
                  <c:v>3.925925925925926</c:v>
                </c:pt>
                <c:pt idx="3">
                  <c:v>0.88888888888888884</c:v>
                </c:pt>
                <c:pt idx="4">
                  <c:v>1.7407407407407407</c:v>
                </c:pt>
                <c:pt idx="5">
                  <c:v>2.2592592592592591</c:v>
                </c:pt>
                <c:pt idx="6">
                  <c:v>0.92</c:v>
                </c:pt>
                <c:pt idx="7">
                  <c:v>2</c:v>
                </c:pt>
                <c:pt idx="8">
                  <c:v>0.74</c:v>
                </c:pt>
                <c:pt idx="9">
                  <c:v>0.56000000000000005</c:v>
                </c:pt>
                <c:pt idx="10">
                  <c:v>2.8</c:v>
                </c:pt>
                <c:pt idx="11">
                  <c:v>0.86</c:v>
                </c:pt>
                <c:pt idx="12">
                  <c:v>2.8</c:v>
                </c:pt>
                <c:pt idx="13">
                  <c:v>0.75</c:v>
                </c:pt>
                <c:pt idx="14">
                  <c:v>1.3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浮遊塵!$DJ$3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浮遊塵!$DJ$4:$DJ$20</c:f>
              <c:numCache>
                <c:formatCode>0.00;"△ "0.00</c:formatCode>
                <c:ptCount val="17"/>
                <c:pt idx="2">
                  <c:v>2.7777777777777777</c:v>
                </c:pt>
                <c:pt idx="3">
                  <c:v>2.5185185185185186</c:v>
                </c:pt>
                <c:pt idx="4">
                  <c:v>1.9259259259259258</c:v>
                </c:pt>
                <c:pt idx="5">
                  <c:v>2</c:v>
                </c:pt>
                <c:pt idx="6">
                  <c:v>1.9</c:v>
                </c:pt>
                <c:pt idx="7">
                  <c:v>1.8</c:v>
                </c:pt>
                <c:pt idx="8">
                  <c:v>1.7</c:v>
                </c:pt>
                <c:pt idx="9">
                  <c:v>0.69</c:v>
                </c:pt>
                <c:pt idx="10">
                  <c:v>1.1000000000000001</c:v>
                </c:pt>
                <c:pt idx="11">
                  <c:v>0.82</c:v>
                </c:pt>
                <c:pt idx="12">
                  <c:v>1.6</c:v>
                </c:pt>
                <c:pt idx="13">
                  <c:v>2.2000000000000002</c:v>
                </c:pt>
                <c:pt idx="14">
                  <c:v>1.4</c:v>
                </c:pt>
                <c:pt idx="16">
                  <c:v>1.4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浮遊塵!$DK$3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浮遊塵!$DK$4:$DK$20</c:f>
              <c:numCache>
                <c:formatCode>0.00;"△ "0.00</c:formatCode>
                <c:ptCount val="17"/>
                <c:pt idx="2">
                  <c:v>2.7777777777777777</c:v>
                </c:pt>
                <c:pt idx="3">
                  <c:v>1.0740740740740742</c:v>
                </c:pt>
                <c:pt idx="4">
                  <c:v>2.2222222222222223</c:v>
                </c:pt>
                <c:pt idx="5">
                  <c:v>1.5185185185185186</c:v>
                </c:pt>
                <c:pt idx="6">
                  <c:v>1.9</c:v>
                </c:pt>
                <c:pt idx="7">
                  <c:v>1.3</c:v>
                </c:pt>
                <c:pt idx="8">
                  <c:v>0.94</c:v>
                </c:pt>
                <c:pt idx="9">
                  <c:v>1.1000000000000001</c:v>
                </c:pt>
                <c:pt idx="10">
                  <c:v>0.8</c:v>
                </c:pt>
                <c:pt idx="11">
                  <c:v>1.6</c:v>
                </c:pt>
                <c:pt idx="12">
                  <c:v>1</c:v>
                </c:pt>
                <c:pt idx="13">
                  <c:v>1.1000000000000001</c:v>
                </c:pt>
                <c:pt idx="14">
                  <c:v>0.71</c:v>
                </c:pt>
                <c:pt idx="16">
                  <c:v>1.5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浮遊塵!$DL$3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浮遊塵!$DL$4:$DL$20</c:f>
              <c:numCache>
                <c:formatCode>0.00;"△ "0.00</c:formatCode>
                <c:ptCount val="17"/>
                <c:pt idx="1">
                  <c:v>2.1851851851851851</c:v>
                </c:pt>
                <c:pt idx="2">
                  <c:v>2.8148148148148149</c:v>
                </c:pt>
                <c:pt idx="3">
                  <c:v>3.074074074074074</c:v>
                </c:pt>
                <c:pt idx="4">
                  <c:v>2.4444444444444446</c:v>
                </c:pt>
                <c:pt idx="5">
                  <c:v>1.5925925925925926</c:v>
                </c:pt>
                <c:pt idx="6">
                  <c:v>2.1</c:v>
                </c:pt>
                <c:pt idx="7">
                  <c:v>1.6</c:v>
                </c:pt>
                <c:pt idx="8">
                  <c:v>0.69</c:v>
                </c:pt>
                <c:pt idx="10">
                  <c:v>1.1000000000000001</c:v>
                </c:pt>
                <c:pt idx="11">
                  <c:v>0.56999999999999995</c:v>
                </c:pt>
                <c:pt idx="12">
                  <c:v>0.41</c:v>
                </c:pt>
                <c:pt idx="13">
                  <c:v>0.43</c:v>
                </c:pt>
                <c:pt idx="14">
                  <c:v>0.72</c:v>
                </c:pt>
                <c:pt idx="15">
                  <c:v>1.5</c:v>
                </c:pt>
                <c:pt idx="16">
                  <c:v>0.89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浮遊塵!$DM$3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浮遊塵!$DM$4:$DM$20</c:f>
              <c:numCache>
                <c:formatCode>0.00;"△ "0.00</c:formatCode>
                <c:ptCount val="17"/>
                <c:pt idx="1">
                  <c:v>3.1851851851851851</c:v>
                </c:pt>
                <c:pt idx="2">
                  <c:v>2.3703703703703702</c:v>
                </c:pt>
                <c:pt idx="3">
                  <c:v>1.9259259259259258</c:v>
                </c:pt>
                <c:pt idx="4">
                  <c:v>2.1851851851851851</c:v>
                </c:pt>
                <c:pt idx="5">
                  <c:v>5.5185185185185182</c:v>
                </c:pt>
                <c:pt idx="6">
                  <c:v>2.1</c:v>
                </c:pt>
                <c:pt idx="7">
                  <c:v>1.5</c:v>
                </c:pt>
                <c:pt idx="8">
                  <c:v>1.6</c:v>
                </c:pt>
                <c:pt idx="9">
                  <c:v>0.7</c:v>
                </c:pt>
                <c:pt idx="10">
                  <c:v>0.52</c:v>
                </c:pt>
                <c:pt idx="11">
                  <c:v>0.99</c:v>
                </c:pt>
                <c:pt idx="12">
                  <c:v>1.7</c:v>
                </c:pt>
                <c:pt idx="13">
                  <c:v>1.3</c:v>
                </c:pt>
                <c:pt idx="14">
                  <c:v>0.64</c:v>
                </c:pt>
                <c:pt idx="15">
                  <c:v>1.5</c:v>
                </c:pt>
                <c:pt idx="16">
                  <c:v>5.5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浮遊塵!$DN$3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浮遊塵!$DN$4:$DN$20</c:f>
              <c:numCache>
                <c:formatCode>0.00;"△ "0.00</c:formatCode>
                <c:ptCount val="17"/>
                <c:pt idx="1">
                  <c:v>5.5555555555555554</c:v>
                </c:pt>
                <c:pt idx="2">
                  <c:v>2.9629629629629628</c:v>
                </c:pt>
                <c:pt idx="3">
                  <c:v>4.2592592592592595</c:v>
                </c:pt>
                <c:pt idx="4">
                  <c:v>2.8888888888888888</c:v>
                </c:pt>
                <c:pt idx="5">
                  <c:v>1.1111111111111112</c:v>
                </c:pt>
                <c:pt idx="6">
                  <c:v>3.4</c:v>
                </c:pt>
                <c:pt idx="7">
                  <c:v>1.7</c:v>
                </c:pt>
                <c:pt idx="8">
                  <c:v>1.4</c:v>
                </c:pt>
                <c:pt idx="10">
                  <c:v>1.2</c:v>
                </c:pt>
                <c:pt idx="11">
                  <c:v>1.3</c:v>
                </c:pt>
                <c:pt idx="12">
                  <c:v>3.4</c:v>
                </c:pt>
                <c:pt idx="13">
                  <c:v>3.8</c:v>
                </c:pt>
                <c:pt idx="14">
                  <c:v>1</c:v>
                </c:pt>
                <c:pt idx="15">
                  <c:v>0.73</c:v>
                </c:pt>
                <c:pt idx="16">
                  <c:v>0.73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96832"/>
        <c:axId val="159098752"/>
      </c:lineChart>
      <c:catAx>
        <c:axId val="159096832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098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90987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09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818290895456247"/>
          <c:y val="0.13913073909239604"/>
          <c:w val="0.1722491052254832"/>
          <c:h val="0.684059796873216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図17-2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</a:t>
            </a:r>
          </a:p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月変動(原セ屋上S57～)</a:t>
            </a:r>
          </a:p>
        </c:rich>
      </c:tx>
      <c:layout>
        <c:manualLayout>
          <c:xMode val="edge"/>
          <c:yMode val="edge"/>
          <c:x val="6.1452529914123269E-2"/>
          <c:y val="0.844938037808565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005697076991692E-2"/>
          <c:y val="4.4303865926414665E-2"/>
          <c:w val="0.90223586744373507"/>
          <c:h val="0.69303904556320084"/>
        </c:manualLayout>
      </c:layout>
      <c:lineChart>
        <c:grouping val="standard"/>
        <c:varyColors val="0"/>
        <c:ser>
          <c:idx val="0"/>
          <c:order val="0"/>
          <c:tx>
            <c:strRef>
              <c:f>浮遊塵!$CG$24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浮遊塵!$CH$24:$CS$24</c:f>
              <c:numCache>
                <c:formatCode>0.00;"△ "0.00</c:formatCode>
                <c:ptCount val="12"/>
                <c:pt idx="0">
                  <c:v>3.9124618736383447</c:v>
                </c:pt>
                <c:pt idx="1">
                  <c:v>3.7669498910675392</c:v>
                </c:pt>
                <c:pt idx="2">
                  <c:v>5.2529411764705864</c:v>
                </c:pt>
                <c:pt idx="3">
                  <c:v>4.2482870370370378</c:v>
                </c:pt>
                <c:pt idx="4">
                  <c:v>3.0729847494553373</c:v>
                </c:pt>
                <c:pt idx="5">
                  <c:v>2.2685185185185186</c:v>
                </c:pt>
                <c:pt idx="6">
                  <c:v>1.9943456790123455</c:v>
                </c:pt>
                <c:pt idx="7">
                  <c:v>2.5918518518518523</c:v>
                </c:pt>
                <c:pt idx="8">
                  <c:v>2.0009586056644886</c:v>
                </c:pt>
                <c:pt idx="9">
                  <c:v>1.9700653594771245</c:v>
                </c:pt>
                <c:pt idx="10">
                  <c:v>2.4744444444444444</c:v>
                </c:pt>
                <c:pt idx="11">
                  <c:v>2.452986111111112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浮遊塵!$CG$26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浮遊塵!$CH$26:$CS$26</c:f>
              <c:numCache>
                <c:formatCode>0.00;"△ "0.00</c:formatCode>
                <c:ptCount val="12"/>
                <c:pt idx="0">
                  <c:v>7.4375260067199553</c:v>
                </c:pt>
                <c:pt idx="1">
                  <c:v>6.9892735658470873</c:v>
                </c:pt>
                <c:pt idx="2">
                  <c:v>8.6475413943269483</c:v>
                </c:pt>
                <c:pt idx="3">
                  <c:v>6.9838404760583241</c:v>
                </c:pt>
                <c:pt idx="4">
                  <c:v>4.5261680513926033</c:v>
                </c:pt>
                <c:pt idx="5">
                  <c:v>3.7832375048924778</c:v>
                </c:pt>
                <c:pt idx="6">
                  <c:v>2.8010720612169857</c:v>
                </c:pt>
                <c:pt idx="7">
                  <c:v>4.2371599073216135</c:v>
                </c:pt>
                <c:pt idx="8">
                  <c:v>2.9559012390762538</c:v>
                </c:pt>
                <c:pt idx="9">
                  <c:v>3.0631553297205985</c:v>
                </c:pt>
                <c:pt idx="10">
                  <c:v>4.0233671474159385</c:v>
                </c:pt>
                <c:pt idx="11">
                  <c:v>4.0105416418235329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浮遊塵!$CG$27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浮遊塵!$CH$3:$CS$3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浮遊塵!$CH$27:$CS$27</c:f>
              <c:numCache>
                <c:formatCode>0.00;"△ "0.00</c:formatCode>
                <c:ptCount val="12"/>
                <c:pt idx="0">
                  <c:v>0.38739774055673415</c:v>
                </c:pt>
                <c:pt idx="1">
                  <c:v>0.54462621628799157</c:v>
                </c:pt>
                <c:pt idx="2">
                  <c:v>1.8583409586142245</c:v>
                </c:pt>
                <c:pt idx="3">
                  <c:v>1.512733598015751</c:v>
                </c:pt>
                <c:pt idx="4">
                  <c:v>1.6198014475180715</c:v>
                </c:pt>
                <c:pt idx="5">
                  <c:v>0.75379953214455919</c:v>
                </c:pt>
                <c:pt idx="6">
                  <c:v>1.1876192968077053</c:v>
                </c:pt>
                <c:pt idx="7">
                  <c:v>0.94654379638209152</c:v>
                </c:pt>
                <c:pt idx="8">
                  <c:v>1.0460159722527231</c:v>
                </c:pt>
                <c:pt idx="9">
                  <c:v>0.8769753892336507</c:v>
                </c:pt>
                <c:pt idx="10">
                  <c:v>0.92552174147295019</c:v>
                </c:pt>
                <c:pt idx="11">
                  <c:v>0.89543058039869061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9141888"/>
        <c:axId val="159143424"/>
      </c:lineChart>
      <c:catAx>
        <c:axId val="159141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143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91434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141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図17-4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</a:t>
            </a:r>
          </a:p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経年変動(原セ屋上S57～)</a:t>
            </a:r>
          </a:p>
        </c:rich>
      </c:tx>
      <c:layout>
        <c:manualLayout>
          <c:xMode val="edge"/>
          <c:yMode val="edge"/>
          <c:x val="4.395618212394109E-2"/>
          <c:y val="0.8558835880809015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64949407824042E-2"/>
          <c:y val="4.4117710417208203E-2"/>
          <c:w val="0.90110010986342859"/>
          <c:h val="0.67941274042500632"/>
        </c:manualLayout>
      </c:layout>
      <c:lineChart>
        <c:grouping val="standard"/>
        <c:varyColors val="0"/>
        <c:ser>
          <c:idx val="0"/>
          <c:order val="0"/>
          <c:tx>
            <c:strRef>
              <c:f>浮遊塵!$CV$3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浮遊塵!$CV$4:$CV$20</c:f>
              <c:numCache>
                <c:formatCode>0.00;"△ "0.00</c:formatCode>
                <c:ptCount val="17"/>
                <c:pt idx="0">
                  <c:v>5.1543209876543203</c:v>
                </c:pt>
                <c:pt idx="1">
                  <c:v>5.333333333333333</c:v>
                </c:pt>
                <c:pt idx="2">
                  <c:v>5.5493827160493829</c:v>
                </c:pt>
                <c:pt idx="3">
                  <c:v>4.083333333333333</c:v>
                </c:pt>
                <c:pt idx="4">
                  <c:v>3.7814814814814808</c:v>
                </c:pt>
                <c:pt idx="5">
                  <c:v>4.1759259259259247</c:v>
                </c:pt>
                <c:pt idx="6">
                  <c:v>4.2888888888888896</c:v>
                </c:pt>
                <c:pt idx="7">
                  <c:v>3.3916666666666671</c:v>
                </c:pt>
                <c:pt idx="8">
                  <c:v>2.4266666666666667</c:v>
                </c:pt>
                <c:pt idx="9">
                  <c:v>2.5150000000000001</c:v>
                </c:pt>
                <c:pt idx="10">
                  <c:v>1.9116666666666664</c:v>
                </c:pt>
                <c:pt idx="11">
                  <c:v>1.8518181818181823</c:v>
                </c:pt>
                <c:pt idx="12">
                  <c:v>1.62</c:v>
                </c:pt>
                <c:pt idx="13">
                  <c:v>1.5308333333333335</c:v>
                </c:pt>
                <c:pt idx="14">
                  <c:v>0.94000000000000028</c:v>
                </c:pt>
                <c:pt idx="15">
                  <c:v>1.1881818181818182</c:v>
                </c:pt>
                <c:pt idx="16">
                  <c:v>1.1681818181818182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浮遊塵!$CY$3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浮遊塵!$CY$4:$CY$20</c:f>
              <c:numCache>
                <c:formatCode>0.00;"△ "0.00</c:formatCode>
                <c:ptCount val="17"/>
                <c:pt idx="0">
                  <c:v>7.9979548391399886</c:v>
                </c:pt>
                <c:pt idx="1">
                  <c:v>7.8468458864713515</c:v>
                </c:pt>
                <c:pt idx="2">
                  <c:v>8.0499043393133896</c:v>
                </c:pt>
                <c:pt idx="3">
                  <c:v>7.3654738984391841</c:v>
                </c:pt>
                <c:pt idx="4">
                  <c:v>5.5107096757471528</c:v>
                </c:pt>
                <c:pt idx="5">
                  <c:v>7.0178178870923791</c:v>
                </c:pt>
                <c:pt idx="6">
                  <c:v>6.80001986424808</c:v>
                </c:pt>
                <c:pt idx="7">
                  <c:v>5.3149490566227424</c:v>
                </c:pt>
                <c:pt idx="8">
                  <c:v>3.4338168615986415</c:v>
                </c:pt>
                <c:pt idx="9">
                  <c:v>3.613209286230834</c:v>
                </c:pt>
                <c:pt idx="10">
                  <c:v>2.6972739399774399</c:v>
                </c:pt>
                <c:pt idx="11">
                  <c:v>2.6241758474345485</c:v>
                </c:pt>
                <c:pt idx="12">
                  <c:v>2.4215779891734011</c:v>
                </c:pt>
                <c:pt idx="13">
                  <c:v>2.4424099728414825</c:v>
                </c:pt>
                <c:pt idx="14">
                  <c:v>1.3304309972791137</c:v>
                </c:pt>
                <c:pt idx="15">
                  <c:v>1.7048600194215875</c:v>
                </c:pt>
                <c:pt idx="16">
                  <c:v>1.63484696969451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浮遊塵!$CZ$3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浮遊塵!$CG$4:$CG$20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浮遊塵!$CZ$4:$CZ$20</c:f>
              <c:numCache>
                <c:formatCode>0.00;"△ "0.00</c:formatCode>
                <c:ptCount val="17"/>
                <c:pt idx="0">
                  <c:v>2.3106871361686521</c:v>
                </c:pt>
                <c:pt idx="1">
                  <c:v>2.819820780195315</c:v>
                </c:pt>
                <c:pt idx="2">
                  <c:v>3.0488610927853772</c:v>
                </c:pt>
                <c:pt idx="3">
                  <c:v>0.80119276822748198</c:v>
                </c:pt>
                <c:pt idx="4">
                  <c:v>2.0522532872158084</c:v>
                </c:pt>
                <c:pt idx="5">
                  <c:v>1.3340339647594699</c:v>
                </c:pt>
                <c:pt idx="6">
                  <c:v>1.7777579135296993</c:v>
                </c:pt>
                <c:pt idx="7">
                  <c:v>1.4683842767105921</c:v>
                </c:pt>
                <c:pt idx="8">
                  <c:v>1.419516471734692</c:v>
                </c:pt>
                <c:pt idx="9">
                  <c:v>1.4167907137691662</c:v>
                </c:pt>
                <c:pt idx="10">
                  <c:v>1.1260593933558929</c:v>
                </c:pt>
                <c:pt idx="11">
                  <c:v>1.079460516201816</c:v>
                </c:pt>
                <c:pt idx="12">
                  <c:v>0.81842201082659938</c:v>
                </c:pt>
                <c:pt idx="13">
                  <c:v>0.61925669382518445</c:v>
                </c:pt>
                <c:pt idx="14">
                  <c:v>0.54956900272088693</c:v>
                </c:pt>
                <c:pt idx="15">
                  <c:v>0.67150361694204896</c:v>
                </c:pt>
                <c:pt idx="16">
                  <c:v>0.70151666666912638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9284224"/>
        <c:axId val="159290112"/>
      </c:lineChart>
      <c:catAx>
        <c:axId val="159284224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2901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59290112"/>
        <c:scaling>
          <c:orientation val="minMax"/>
          <c:max val="1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284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図18-2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</a:t>
            </a:r>
          </a:p>
          <a:p>
            <a:pPr>
              <a:defRPr sz="4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経月変動(保環セS57～)</a:t>
            </a:r>
          </a:p>
        </c:rich>
      </c:tx>
      <c:layout>
        <c:manualLayout>
          <c:xMode val="edge"/>
          <c:yMode val="edge"/>
          <c:x val="0.20285714285714287"/>
          <c:y val="0.8338997286356154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857142857142851E-2"/>
          <c:y val="4.7457705670196089E-2"/>
          <c:w val="0.89428571428571424"/>
          <c:h val="0.65423837102484605"/>
        </c:manualLayout>
      </c:layout>
      <c:lineChart>
        <c:grouping val="standard"/>
        <c:varyColors val="0"/>
        <c:ser>
          <c:idx val="0"/>
          <c:order val="0"/>
          <c:tx>
            <c:strRef>
              <c:f>浮遊塵!$DB$24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浮遊塵!$DC$24:$DN$24</c:f>
              <c:numCache>
                <c:formatCode>0.00;"△ "0.00</c:formatCode>
                <c:ptCount val="12"/>
                <c:pt idx="0">
                  <c:v>2.1147407407407406</c:v>
                </c:pt>
                <c:pt idx="1">
                  <c:v>2.851777777777778</c:v>
                </c:pt>
                <c:pt idx="2">
                  <c:v>3.7985185185185188</c:v>
                </c:pt>
                <c:pt idx="3">
                  <c:v>3.7304843304843303</c:v>
                </c:pt>
                <c:pt idx="4">
                  <c:v>3.1503703703703696</c:v>
                </c:pt>
                <c:pt idx="5">
                  <c:v>2.0122716049382721</c:v>
                </c:pt>
                <c:pt idx="6">
                  <c:v>1.6572934472934475</c:v>
                </c:pt>
                <c:pt idx="7">
                  <c:v>1.7023015873015872</c:v>
                </c:pt>
                <c:pt idx="8">
                  <c:v>1.3958994708994712</c:v>
                </c:pt>
                <c:pt idx="9">
                  <c:v>1.4747407407407409</c:v>
                </c:pt>
                <c:pt idx="10">
                  <c:v>2.0771990740740742</c:v>
                </c:pt>
                <c:pt idx="11">
                  <c:v>2.362518518518518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浮遊塵!$DB$26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浮遊塵!$DC$26:$DN$26</c:f>
              <c:numCache>
                <c:formatCode>0.00;"△ "0.00</c:formatCode>
                <c:ptCount val="12"/>
                <c:pt idx="0">
                  <c:v>3.7642132376107638</c:v>
                </c:pt>
                <c:pt idx="1">
                  <c:v>4.741334917585224</c:v>
                </c:pt>
                <c:pt idx="2">
                  <c:v>5.8124907785455378</c:v>
                </c:pt>
                <c:pt idx="3">
                  <c:v>5.7531073822929759</c:v>
                </c:pt>
                <c:pt idx="4">
                  <c:v>4.7983233937167817</c:v>
                </c:pt>
                <c:pt idx="5">
                  <c:v>3.4758533163430658</c:v>
                </c:pt>
                <c:pt idx="6">
                  <c:v>2.6985694331207477</c:v>
                </c:pt>
                <c:pt idx="7">
                  <c:v>2.298252402591249</c:v>
                </c:pt>
                <c:pt idx="8">
                  <c:v>1.9771487842378348</c:v>
                </c:pt>
                <c:pt idx="9">
                  <c:v>2.3583778741718162</c:v>
                </c:pt>
                <c:pt idx="10">
                  <c:v>3.5853179037919478</c:v>
                </c:pt>
                <c:pt idx="11">
                  <c:v>3.8565130955496123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浮遊塵!$DB$27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浮遊塵!$DC$3:$DN$3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浮遊塵!$DC$27:$DN$27</c:f>
              <c:numCache>
                <c:formatCode>0.00;"△ "0.00</c:formatCode>
                <c:ptCount val="12"/>
                <c:pt idx="0">
                  <c:v>0.46526824387071763</c:v>
                </c:pt>
                <c:pt idx="1">
                  <c:v>0.96222063797033153</c:v>
                </c:pt>
                <c:pt idx="2">
                  <c:v>1.7845462584915004</c:v>
                </c:pt>
                <c:pt idx="3">
                  <c:v>1.7078612786756846</c:v>
                </c:pt>
                <c:pt idx="4">
                  <c:v>1.5024173470239577</c:v>
                </c:pt>
                <c:pt idx="5">
                  <c:v>0.5486898935334783</c:v>
                </c:pt>
                <c:pt idx="6">
                  <c:v>0.61601746146614733</c:v>
                </c:pt>
                <c:pt idx="7">
                  <c:v>1.1063507720119257</c:v>
                </c:pt>
                <c:pt idx="8">
                  <c:v>0.81465015756110759</c:v>
                </c:pt>
                <c:pt idx="9">
                  <c:v>0.5911036073096656</c:v>
                </c:pt>
                <c:pt idx="10">
                  <c:v>0.56908024435620064</c:v>
                </c:pt>
                <c:pt idx="11">
                  <c:v>0.86852394148742396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59353472"/>
        <c:axId val="159363456"/>
      </c:lineChart>
      <c:catAx>
        <c:axId val="159353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363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9363456"/>
        <c:scaling>
          <c:orientation val="minMax"/>
          <c:max val="1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9353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37280"/>
        <c:axId val="211139200"/>
      </c:scatterChart>
      <c:valAx>
        <c:axId val="211137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139200"/>
        <c:crosses val="autoZero"/>
        <c:crossBetween val="midCat"/>
      </c:valAx>
      <c:valAx>
        <c:axId val="2111392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1372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図18-4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40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Ｋの</a:t>
            </a:r>
          </a:p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経年変動(保環セS57～)</a:t>
            </a:r>
          </a:p>
        </c:rich>
      </c:tx>
      <c:layout>
        <c:manualLayout>
          <c:xMode val="edge"/>
          <c:yMode val="edge"/>
          <c:x val="0.22222287028936197"/>
          <c:y val="0.8583356663750364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21312492522733E-2"/>
          <c:y val="3.888899438203771E-2"/>
          <c:w val="0.90598542664214587"/>
          <c:h val="0.65555733386863568"/>
        </c:manualLayout>
      </c:layout>
      <c:lineChart>
        <c:grouping val="standard"/>
        <c:varyColors val="0"/>
        <c:ser>
          <c:idx val="0"/>
          <c:order val="0"/>
          <c:tx>
            <c:strRef>
              <c:f>浮遊塵!$DQ$3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浮遊塵!$DQ$4:$DQ$20</c:f>
              <c:numCache>
                <c:formatCode>0.00;"△ "0.00</c:formatCode>
                <c:ptCount val="17"/>
                <c:pt idx="1">
                  <c:v>3.6419753086419751</c:v>
                </c:pt>
                <c:pt idx="2">
                  <c:v>3.9351851851851856</c:v>
                </c:pt>
                <c:pt idx="3">
                  <c:v>3.2098765432098766</c:v>
                </c:pt>
                <c:pt idx="4">
                  <c:v>2.9865319865319861</c:v>
                </c:pt>
                <c:pt idx="5">
                  <c:v>3.861111111111112</c:v>
                </c:pt>
                <c:pt idx="6">
                  <c:v>3.2211111111111115</c:v>
                </c:pt>
                <c:pt idx="7">
                  <c:v>2.4500000000000002</c:v>
                </c:pt>
                <c:pt idx="8">
                  <c:v>1.7558333333333336</c:v>
                </c:pt>
                <c:pt idx="9">
                  <c:v>1.254</c:v>
                </c:pt>
                <c:pt idx="10">
                  <c:v>1.6041666666666667</c:v>
                </c:pt>
                <c:pt idx="11">
                  <c:v>1.3058333333333334</c:v>
                </c:pt>
                <c:pt idx="12">
                  <c:v>2.2399999999999998</c:v>
                </c:pt>
                <c:pt idx="13">
                  <c:v>1.4574999999999998</c:v>
                </c:pt>
                <c:pt idx="14">
                  <c:v>1.7233333333333334</c:v>
                </c:pt>
                <c:pt idx="15">
                  <c:v>2.1455555555555552</c:v>
                </c:pt>
                <c:pt idx="16">
                  <c:v>1.6329999999999998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浮遊塵!$DT$3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浮遊塵!$DT$4:$DT$20</c:f>
              <c:numCache>
                <c:formatCode>0.00;"△ "0.00</c:formatCode>
                <c:ptCount val="17"/>
                <c:pt idx="1">
                  <c:v>5.3729698265516586</c:v>
                </c:pt>
                <c:pt idx="2">
                  <c:v>5.5408495724263105</c:v>
                </c:pt>
                <c:pt idx="3">
                  <c:v>4.997052412859901</c:v>
                </c:pt>
                <c:pt idx="4">
                  <c:v>4.7879392041223019</c:v>
                </c:pt>
                <c:pt idx="5">
                  <c:v>6.1208463924192378</c:v>
                </c:pt>
                <c:pt idx="6">
                  <c:v>5.03056567014875</c:v>
                </c:pt>
                <c:pt idx="7">
                  <c:v>3.4096400840466647</c:v>
                </c:pt>
                <c:pt idx="8">
                  <c:v>2.5582100112928399</c:v>
                </c:pt>
                <c:pt idx="9">
                  <c:v>2.1218607159113851</c:v>
                </c:pt>
                <c:pt idx="10">
                  <c:v>2.9418407561581876</c:v>
                </c:pt>
                <c:pt idx="11">
                  <c:v>1.9214993929546975</c:v>
                </c:pt>
                <c:pt idx="12">
                  <c:v>3.5516887102995409</c:v>
                </c:pt>
                <c:pt idx="13">
                  <c:v>2.3805495406777766</c:v>
                </c:pt>
                <c:pt idx="14">
                  <c:v>3.0345321833337531</c:v>
                </c:pt>
                <c:pt idx="15">
                  <c:v>3.7936841238953489</c:v>
                </c:pt>
                <c:pt idx="16">
                  <c:v>3.0483213219776077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浮遊塵!$DU$3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浮遊塵!$DB$4:$DB$20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浮遊塵!$DU$4:$DU$20</c:f>
              <c:numCache>
                <c:formatCode>0.00;"△ "0.00</c:formatCode>
                <c:ptCount val="17"/>
                <c:pt idx="1">
                  <c:v>1.9109807907322915</c:v>
                </c:pt>
                <c:pt idx="2">
                  <c:v>2.3295207979440606</c:v>
                </c:pt>
                <c:pt idx="3">
                  <c:v>1.4227006735598526</c:v>
                </c:pt>
                <c:pt idx="4">
                  <c:v>1.1851247689416704</c:v>
                </c:pt>
                <c:pt idx="5">
                  <c:v>1.6013758298029863</c:v>
                </c:pt>
                <c:pt idx="6">
                  <c:v>1.4116565520734725</c:v>
                </c:pt>
                <c:pt idx="7">
                  <c:v>1.4903599159533356</c:v>
                </c:pt>
                <c:pt idx="8">
                  <c:v>0.9534566553738274</c:v>
                </c:pt>
                <c:pt idx="9">
                  <c:v>0.38613928408861464</c:v>
                </c:pt>
                <c:pt idx="10">
                  <c:v>0.26649257717514585</c:v>
                </c:pt>
                <c:pt idx="11">
                  <c:v>0.6901672737119694</c:v>
                </c:pt>
                <c:pt idx="12">
                  <c:v>0.92831128970045862</c:v>
                </c:pt>
                <c:pt idx="13">
                  <c:v>0.5344504593222229</c:v>
                </c:pt>
                <c:pt idx="14">
                  <c:v>0.41213448333291347</c:v>
                </c:pt>
                <c:pt idx="15">
                  <c:v>0.49742698721576128</c:v>
                </c:pt>
                <c:pt idx="16">
                  <c:v>0.2176786780223916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194025344"/>
        <c:axId val="194026880"/>
      </c:lineChart>
      <c:catAx>
        <c:axId val="194025344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0268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4026880"/>
        <c:scaling>
          <c:orientation val="minMax"/>
          <c:max val="1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940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69248"/>
        <c:axId val="197671168"/>
      </c:scatterChart>
      <c:valAx>
        <c:axId val="19766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671168"/>
        <c:crosses val="autoZero"/>
        <c:crossBetween val="midCat"/>
      </c:valAx>
      <c:valAx>
        <c:axId val="1976711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6692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21088"/>
        <c:axId val="197735552"/>
      </c:scatterChart>
      <c:valAx>
        <c:axId val="197721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35552"/>
        <c:crosses val="autoZero"/>
        <c:crossBetween val="midCat"/>
      </c:valAx>
      <c:valAx>
        <c:axId val="1977355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210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769088"/>
        <c:axId val="197775360"/>
      </c:scatterChart>
      <c:valAx>
        <c:axId val="19776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75360"/>
        <c:crosses val="autoZero"/>
        <c:crossBetween val="midCat"/>
      </c:valAx>
      <c:valAx>
        <c:axId val="1977753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7690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09312"/>
        <c:axId val="198511232"/>
      </c:scatterChart>
      <c:valAx>
        <c:axId val="19850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511232"/>
        <c:crosses val="autoZero"/>
        <c:crossBetween val="midCat"/>
      </c:valAx>
      <c:valAx>
        <c:axId val="1985112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5093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548864"/>
        <c:axId val="198575616"/>
      </c:scatterChart>
      <c:valAx>
        <c:axId val="19854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575616"/>
        <c:crosses val="autoZero"/>
        <c:crossBetween val="midCat"/>
      </c:valAx>
      <c:valAx>
        <c:axId val="1985756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5488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13248"/>
        <c:axId val="198631808"/>
      </c:scatterChart>
      <c:valAx>
        <c:axId val="19861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631808"/>
        <c:crosses val="autoZero"/>
        <c:crossBetween val="midCat"/>
      </c:valAx>
      <c:valAx>
        <c:axId val="1986318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6132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26496"/>
        <c:axId val="199228416"/>
      </c:scatterChart>
      <c:valAx>
        <c:axId val="19922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228416"/>
        <c:crosses val="autoZero"/>
        <c:crossBetween val="midCat"/>
      </c:valAx>
      <c:valAx>
        <c:axId val="1992284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2264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41344"/>
        <c:axId val="208443264"/>
      </c:scatterChart>
      <c:valAx>
        <c:axId val="208441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8443264"/>
        <c:crosses val="autoZero"/>
        <c:crossBetween val="midCat"/>
      </c:valAx>
      <c:valAx>
        <c:axId val="2084432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84413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60832"/>
        <c:axId val="209163008"/>
      </c:scatterChart>
      <c:valAx>
        <c:axId val="209160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163008"/>
        <c:crosses val="autoZero"/>
        <c:crossBetween val="midCat"/>
      </c:valAx>
      <c:valAx>
        <c:axId val="2091630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1608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833664"/>
        <c:axId val="218835968"/>
      </c:scatterChart>
      <c:valAx>
        <c:axId val="21883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835968"/>
        <c:crosses val="autoZero"/>
        <c:crossBetween val="midCat"/>
      </c:valAx>
      <c:valAx>
        <c:axId val="2188359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8336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13632"/>
        <c:axId val="209415552"/>
      </c:scatterChart>
      <c:valAx>
        <c:axId val="209413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415552"/>
        <c:crosses val="autoZero"/>
        <c:crossBetween val="midCat"/>
      </c:valAx>
      <c:valAx>
        <c:axId val="2094155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4136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63040"/>
        <c:axId val="209864960"/>
      </c:scatterChart>
      <c:valAx>
        <c:axId val="20986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864960"/>
        <c:crosses val="autoZero"/>
        <c:crossBetween val="midCat"/>
      </c:valAx>
      <c:valAx>
        <c:axId val="2098649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8630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06688"/>
        <c:axId val="209986688"/>
      </c:scatterChart>
      <c:valAx>
        <c:axId val="209906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986688"/>
        <c:crosses val="autoZero"/>
        <c:crossBetween val="midCat"/>
      </c:valAx>
      <c:valAx>
        <c:axId val="2099866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9066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32512"/>
        <c:axId val="210186240"/>
      </c:scatterChart>
      <c:valAx>
        <c:axId val="21003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186240"/>
        <c:crosses val="autoZero"/>
        <c:crossBetween val="midCat"/>
      </c:valAx>
      <c:valAx>
        <c:axId val="2101862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0325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23872"/>
        <c:axId val="210225792"/>
      </c:scatterChart>
      <c:valAx>
        <c:axId val="210223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25792"/>
        <c:crosses val="autoZero"/>
        <c:crossBetween val="midCat"/>
      </c:valAx>
      <c:valAx>
        <c:axId val="2102257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2238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36768"/>
        <c:axId val="210338944"/>
      </c:scatterChart>
      <c:valAx>
        <c:axId val="2103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338944"/>
        <c:crosses val="autoZero"/>
        <c:crossBetween val="midCat"/>
      </c:valAx>
      <c:valAx>
        <c:axId val="2103389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3367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15840"/>
        <c:axId val="210522112"/>
      </c:scatterChart>
      <c:valAx>
        <c:axId val="21051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522112"/>
        <c:crosses val="autoZero"/>
        <c:crossBetween val="midCat"/>
      </c:valAx>
      <c:valAx>
        <c:axId val="2105221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5158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51552"/>
        <c:axId val="210553472"/>
      </c:scatterChart>
      <c:valAx>
        <c:axId val="210551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553472"/>
        <c:crosses val="autoZero"/>
        <c:crossBetween val="midCat"/>
      </c:valAx>
      <c:valAx>
        <c:axId val="2105534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5515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11584"/>
        <c:axId val="210617856"/>
      </c:scatterChart>
      <c:valAx>
        <c:axId val="210611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617856"/>
        <c:crosses val="autoZero"/>
        <c:crossBetween val="midCat"/>
      </c:valAx>
      <c:valAx>
        <c:axId val="2106178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6115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51392"/>
        <c:axId val="210665856"/>
      </c:scatterChart>
      <c:valAx>
        <c:axId val="210651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665856"/>
        <c:crosses val="autoZero"/>
        <c:crossBetween val="midCat"/>
      </c:valAx>
      <c:valAx>
        <c:axId val="2106658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6513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664576"/>
        <c:axId val="269925760"/>
      </c:scatterChart>
      <c:valAx>
        <c:axId val="26466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9925760"/>
        <c:crosses val="autoZero"/>
        <c:crossBetween val="midCat"/>
      </c:valAx>
      <c:valAx>
        <c:axId val="2699257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646645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07584"/>
        <c:axId val="210709504"/>
      </c:scatterChart>
      <c:valAx>
        <c:axId val="210707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709504"/>
        <c:crosses val="autoZero"/>
        <c:crossBetween val="midCat"/>
      </c:valAx>
      <c:valAx>
        <c:axId val="2107095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7075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76064"/>
        <c:axId val="210777984"/>
      </c:scatterChart>
      <c:valAx>
        <c:axId val="21077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777984"/>
        <c:crosses val="autoZero"/>
        <c:crossBetween val="midCat"/>
      </c:valAx>
      <c:valAx>
        <c:axId val="2107779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7760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浮遊塵!$X$3:$X$7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2.8148148148148149</c:v>
                </c:pt>
                <c:pt idx="2">
                  <c:v>3.2592592592592591</c:v>
                </c:pt>
                <c:pt idx="3">
                  <c:v>2.3333333333333335</c:v>
                </c:pt>
                <c:pt idx="4">
                  <c:v>3.1111111111111112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28288"/>
        <c:axId val="210834560"/>
      </c:scatterChart>
      <c:valAx>
        <c:axId val="2108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834560"/>
        <c:crosses val="autoZero"/>
        <c:crossBetween val="midCat"/>
      </c:valAx>
      <c:valAx>
        <c:axId val="2108345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8282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strRef>
              <c:f>浮遊塵!$X$3:$X$7</c:f>
              <c:strCache>
                <c:ptCount val="5"/>
                <c:pt idx="0">
                  <c:v>１月</c:v>
                </c:pt>
                <c:pt idx="1">
                  <c:v>2.81</c:v>
                </c:pt>
                <c:pt idx="2">
                  <c:v>3.26</c:v>
                </c:pt>
                <c:pt idx="3">
                  <c:v>2.33</c:v>
                </c:pt>
                <c:pt idx="4">
                  <c:v>3.11</c:v>
                </c:pt>
              </c:strCache>
            </c:str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84480"/>
        <c:axId val="211001344"/>
      </c:scatterChart>
      <c:valAx>
        <c:axId val="21088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塚浜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001344"/>
        <c:crosses val="autoZero"/>
        <c:crossBetween val="midCat"/>
      </c:valAx>
      <c:valAx>
        <c:axId val="2110013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08844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43072"/>
        <c:axId val="211044992"/>
      </c:scatterChart>
      <c:valAx>
        <c:axId val="211043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鮫ﾉ浦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044992"/>
        <c:crosses val="autoZero"/>
        <c:crossBetween val="midCat"/>
      </c:valAx>
      <c:valAx>
        <c:axId val="2110449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0430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図20-1　　蒸発残渣の月変動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(保環セS57～)</a:t>
            </a:r>
          </a:p>
        </c:rich>
      </c:tx>
      <c:layout>
        <c:manualLayout>
          <c:xMode val="edge"/>
          <c:yMode val="edge"/>
          <c:x val="8.9372214299984154E-2"/>
          <c:y val="0.8610284590559109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048474412350945E-2"/>
          <c:y val="4.2296134901539634E-2"/>
          <c:w val="0.73188578437732199"/>
          <c:h val="0.6948650733824368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浮遊塵!$ER$4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浮遊塵!$ES$4:$FD$4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浮遊塵!$ER$5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浮遊塵!$ES$5:$FD$5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浮遊塵!$ER$6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浮遊塵!$ES$6:$FD$6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3"/>
          <c:order val="3"/>
          <c:tx>
            <c:strRef>
              <c:f>浮遊塵!$ER$7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浮遊塵!$ES$7:$FD$7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4"/>
          <c:order val="4"/>
          <c:tx>
            <c:strRef>
              <c:f>浮遊塵!$ER$8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浮遊塵!$ES$8:$FD$8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5"/>
          <c:order val="5"/>
          <c:tx>
            <c:strRef>
              <c:f>浮遊塵!$ER$9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浮遊塵!$ES$9:$FD$9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6"/>
          <c:order val="6"/>
          <c:tx>
            <c:strRef>
              <c:f>浮遊塵!$ER$10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浮遊塵!$ES$10:$FD$10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7"/>
          <c:order val="7"/>
          <c:tx>
            <c:strRef>
              <c:f>浮遊塵!$ER$11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浮遊塵!$ES$11:$FD$11</c:f>
              <c:numCache>
                <c:formatCode>0.00;"△ "0.00</c:formatCode>
                <c:ptCount val="12"/>
              </c:numCache>
            </c:numRef>
          </c:val>
          <c:smooth val="0"/>
        </c:ser>
        <c:ser>
          <c:idx val="8"/>
          <c:order val="8"/>
          <c:tx>
            <c:strRef>
              <c:f>浮遊塵!$ER$12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浮遊塵!$ES$12:$FD$12</c:f>
              <c:numCache>
                <c:formatCode>0.00;"△ "0.00</c:formatCode>
                <c:ptCount val="12"/>
                <c:pt idx="0">
                  <c:v>5.16</c:v>
                </c:pt>
                <c:pt idx="1">
                  <c:v>4.2</c:v>
                </c:pt>
                <c:pt idx="2">
                  <c:v>7.34</c:v>
                </c:pt>
                <c:pt idx="3">
                  <c:v>8.4</c:v>
                </c:pt>
                <c:pt idx="4">
                  <c:v>5.0999999999999996</c:v>
                </c:pt>
                <c:pt idx="5">
                  <c:v>6.18</c:v>
                </c:pt>
                <c:pt idx="6">
                  <c:v>3.98</c:v>
                </c:pt>
                <c:pt idx="7">
                  <c:v>5.24</c:v>
                </c:pt>
                <c:pt idx="8">
                  <c:v>3.62</c:v>
                </c:pt>
                <c:pt idx="9">
                  <c:v>2.66</c:v>
                </c:pt>
                <c:pt idx="10">
                  <c:v>6.38</c:v>
                </c:pt>
                <c:pt idx="11">
                  <c:v>3.64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浮遊塵!$ER$13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浮遊塵!$ES$13:$FD$13</c:f>
              <c:numCache>
                <c:formatCode>0.00;"△ "0.00</c:formatCode>
                <c:ptCount val="12"/>
                <c:pt idx="0">
                  <c:v>3.52</c:v>
                </c:pt>
                <c:pt idx="1">
                  <c:v>5.52</c:v>
                </c:pt>
                <c:pt idx="2">
                  <c:v>11.52</c:v>
                </c:pt>
                <c:pt idx="3">
                  <c:v>7.18</c:v>
                </c:pt>
                <c:pt idx="4">
                  <c:v>6.24</c:v>
                </c:pt>
                <c:pt idx="5">
                  <c:v>4.12</c:v>
                </c:pt>
                <c:pt idx="6">
                  <c:v>3.86</c:v>
                </c:pt>
                <c:pt idx="7">
                  <c:v>3.06</c:v>
                </c:pt>
                <c:pt idx="8">
                  <c:v>3.56</c:v>
                </c:pt>
                <c:pt idx="9">
                  <c:v>2.56</c:v>
                </c:pt>
                <c:pt idx="10">
                  <c:v>3.18</c:v>
                </c:pt>
                <c:pt idx="11">
                  <c:v>4.5199999999999996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浮遊塵!$ER$14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浮遊塵!$ES$14:$FD$14</c:f>
              <c:numCache>
                <c:formatCode>0.00;"△ "0.00</c:formatCode>
                <c:ptCount val="12"/>
                <c:pt idx="0">
                  <c:v>6</c:v>
                </c:pt>
                <c:pt idx="1">
                  <c:v>10.220000000000001</c:v>
                </c:pt>
                <c:pt idx="2">
                  <c:v>3.94</c:v>
                </c:pt>
                <c:pt idx="3">
                  <c:v>13.48</c:v>
                </c:pt>
                <c:pt idx="4">
                  <c:v>7.04</c:v>
                </c:pt>
                <c:pt idx="5">
                  <c:v>3</c:v>
                </c:pt>
                <c:pt idx="6">
                  <c:v>16.940000000000001</c:v>
                </c:pt>
                <c:pt idx="7">
                  <c:v>4.0599999999999996</c:v>
                </c:pt>
                <c:pt idx="8">
                  <c:v>3.18</c:v>
                </c:pt>
                <c:pt idx="9">
                  <c:v>3.1</c:v>
                </c:pt>
                <c:pt idx="10">
                  <c:v>2.14</c:v>
                </c:pt>
                <c:pt idx="11">
                  <c:v>3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浮遊塵!$ER$15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浮遊塵!$ES$15:$FD$15</c:f>
              <c:numCache>
                <c:formatCode>0.00;"△ "0.00</c:formatCode>
                <c:ptCount val="12"/>
                <c:pt idx="0">
                  <c:v>3.18</c:v>
                </c:pt>
                <c:pt idx="1">
                  <c:v>5.32</c:v>
                </c:pt>
                <c:pt idx="2">
                  <c:v>4.88</c:v>
                </c:pt>
                <c:pt idx="3">
                  <c:v>7.58</c:v>
                </c:pt>
                <c:pt idx="4">
                  <c:v>5.0599999999999996</c:v>
                </c:pt>
                <c:pt idx="5">
                  <c:v>4.0199999999999996</c:v>
                </c:pt>
                <c:pt idx="6">
                  <c:v>3.74</c:v>
                </c:pt>
                <c:pt idx="7">
                  <c:v>3.5</c:v>
                </c:pt>
                <c:pt idx="8">
                  <c:v>3.58</c:v>
                </c:pt>
                <c:pt idx="9">
                  <c:v>2.56</c:v>
                </c:pt>
                <c:pt idx="10">
                  <c:v>3.1</c:v>
                </c:pt>
                <c:pt idx="11">
                  <c:v>3.34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浮遊塵!$ER$16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浮遊塵!$ES$16:$FD$16</c:f>
              <c:numCache>
                <c:formatCode>0.00;"△ "0.00</c:formatCode>
                <c:ptCount val="12"/>
                <c:pt idx="0">
                  <c:v>1.94</c:v>
                </c:pt>
                <c:pt idx="1">
                  <c:v>14.08</c:v>
                </c:pt>
                <c:pt idx="2">
                  <c:v>14.94</c:v>
                </c:pt>
                <c:pt idx="3">
                  <c:v>11.22</c:v>
                </c:pt>
                <c:pt idx="4">
                  <c:v>8.1199999999999992</c:v>
                </c:pt>
                <c:pt idx="5">
                  <c:v>4.34</c:v>
                </c:pt>
                <c:pt idx="6">
                  <c:v>5.76</c:v>
                </c:pt>
                <c:pt idx="7">
                  <c:v>3.86</c:v>
                </c:pt>
                <c:pt idx="8">
                  <c:v>4.46</c:v>
                </c:pt>
                <c:pt idx="9">
                  <c:v>1.8</c:v>
                </c:pt>
                <c:pt idx="10">
                  <c:v>3.9</c:v>
                </c:pt>
                <c:pt idx="11">
                  <c:v>8.8800000000000008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浮遊塵!$ER$17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浮遊塵!$ES$17:$FD$17</c:f>
              <c:numCache>
                <c:formatCode>0.00;"△ "0.00</c:formatCode>
                <c:ptCount val="12"/>
                <c:pt idx="0">
                  <c:v>2.64</c:v>
                </c:pt>
                <c:pt idx="1">
                  <c:v>3.18</c:v>
                </c:pt>
                <c:pt idx="2">
                  <c:v>7.26</c:v>
                </c:pt>
                <c:pt idx="3">
                  <c:v>1.54</c:v>
                </c:pt>
                <c:pt idx="4">
                  <c:v>1.58</c:v>
                </c:pt>
                <c:pt idx="5">
                  <c:v>1.77</c:v>
                </c:pt>
                <c:pt idx="6">
                  <c:v>1.1000000000000001</c:v>
                </c:pt>
                <c:pt idx="7">
                  <c:v>4.13</c:v>
                </c:pt>
                <c:pt idx="8">
                  <c:v>2.06</c:v>
                </c:pt>
                <c:pt idx="9">
                  <c:v>1.31</c:v>
                </c:pt>
                <c:pt idx="10">
                  <c:v>3.02</c:v>
                </c:pt>
                <c:pt idx="11">
                  <c:v>7.39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浮遊塵!$ER$18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浮遊塵!$ES$18:$FD$18</c:f>
              <c:numCache>
                <c:formatCode>0.00;"△ "0.00</c:formatCode>
                <c:ptCount val="12"/>
                <c:pt idx="0">
                  <c:v>1.41</c:v>
                </c:pt>
                <c:pt idx="1">
                  <c:v>1.45</c:v>
                </c:pt>
                <c:pt idx="2">
                  <c:v>3.78</c:v>
                </c:pt>
                <c:pt idx="3">
                  <c:v>4.57</c:v>
                </c:pt>
                <c:pt idx="4">
                  <c:v>6.62</c:v>
                </c:pt>
                <c:pt idx="5">
                  <c:v>4.5199999999999996</c:v>
                </c:pt>
                <c:pt idx="6">
                  <c:v>1.69</c:v>
                </c:pt>
                <c:pt idx="7">
                  <c:v>2.44</c:v>
                </c:pt>
                <c:pt idx="8">
                  <c:v>1.1299999999999999</c:v>
                </c:pt>
                <c:pt idx="9">
                  <c:v>1.19</c:v>
                </c:pt>
                <c:pt idx="10">
                  <c:v>1.4</c:v>
                </c:pt>
                <c:pt idx="11">
                  <c:v>1.66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浮遊塵!$ER$19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浮遊塵!$ES$19:$FD$19</c:f>
              <c:numCache>
                <c:formatCode>0.00;"△ "0.00</c:formatCode>
                <c:ptCount val="12"/>
                <c:pt idx="0">
                  <c:v>2.83</c:v>
                </c:pt>
                <c:pt idx="1">
                  <c:v>4.96</c:v>
                </c:pt>
                <c:pt idx="2">
                  <c:v>9.4700000000000006</c:v>
                </c:pt>
                <c:pt idx="3">
                  <c:v>4.0999999999999996</c:v>
                </c:pt>
                <c:pt idx="4">
                  <c:v>4.8</c:v>
                </c:pt>
                <c:pt idx="5">
                  <c:v>2.4</c:v>
                </c:pt>
                <c:pt idx="6">
                  <c:v>2.2000000000000002</c:v>
                </c:pt>
                <c:pt idx="7">
                  <c:v>2.1</c:v>
                </c:pt>
                <c:pt idx="8">
                  <c:v>2.1</c:v>
                </c:pt>
                <c:pt idx="9">
                  <c:v>2.2000000000000002</c:v>
                </c:pt>
                <c:pt idx="10">
                  <c:v>2.6</c:v>
                </c:pt>
                <c:pt idx="11">
                  <c:v>2.2000000000000002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浮遊塵!$ER$20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浮遊塵!$ES$20:$FD$20</c:f>
              <c:numCache>
                <c:formatCode>0.00;"△ "0.00</c:formatCode>
                <c:ptCount val="12"/>
                <c:pt idx="0">
                  <c:v>1.2</c:v>
                </c:pt>
                <c:pt idx="1">
                  <c:v>2.5</c:v>
                </c:pt>
                <c:pt idx="2">
                  <c:v>5.6</c:v>
                </c:pt>
                <c:pt idx="3">
                  <c:v>3</c:v>
                </c:pt>
                <c:pt idx="4">
                  <c:v>4.0999999999999996</c:v>
                </c:pt>
                <c:pt idx="5">
                  <c:v>3.1</c:v>
                </c:pt>
                <c:pt idx="6">
                  <c:v>3.1</c:v>
                </c:pt>
                <c:pt idx="7">
                  <c:v>3.6</c:v>
                </c:pt>
                <c:pt idx="8">
                  <c:v>3.7</c:v>
                </c:pt>
                <c:pt idx="9">
                  <c:v>2.6</c:v>
                </c:pt>
                <c:pt idx="10">
                  <c:v>5</c:v>
                </c:pt>
                <c:pt idx="11">
                  <c:v>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09216"/>
        <c:axId val="211481728"/>
      </c:lineChart>
      <c:catAx>
        <c:axId val="211209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1481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1481728"/>
        <c:scaling>
          <c:orientation val="minMax"/>
          <c:max val="2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1209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401175246794932"/>
          <c:y val="1.5105740181268883E-2"/>
          <c:w val="0.17391365449397567"/>
          <c:h val="0.80060549833083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図20-3　　蒸発残渣の年変動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(保環セS57～)</a:t>
            </a:r>
          </a:p>
        </c:rich>
      </c:tx>
      <c:layout>
        <c:manualLayout>
          <c:xMode val="edge"/>
          <c:yMode val="edge"/>
          <c:x val="9.1346257957964139E-2"/>
          <c:y val="0.8610284590559109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711538461538464E-2"/>
          <c:y val="4.5317287394506751E-2"/>
          <c:w val="0.77644230769230771"/>
          <c:h val="0.664653548452765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浮遊塵!$ES$3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浮遊塵!$ES$4:$ES$20</c:f>
              <c:numCache>
                <c:formatCode>0.00;"△ "0.00</c:formatCode>
                <c:ptCount val="17"/>
                <c:pt idx="8">
                  <c:v>5.16</c:v>
                </c:pt>
                <c:pt idx="9">
                  <c:v>3.52</c:v>
                </c:pt>
                <c:pt idx="10">
                  <c:v>6</c:v>
                </c:pt>
                <c:pt idx="11">
                  <c:v>3.18</c:v>
                </c:pt>
                <c:pt idx="12">
                  <c:v>1.94</c:v>
                </c:pt>
                <c:pt idx="13">
                  <c:v>2.64</c:v>
                </c:pt>
                <c:pt idx="14">
                  <c:v>1.41</c:v>
                </c:pt>
                <c:pt idx="15">
                  <c:v>2.83</c:v>
                </c:pt>
                <c:pt idx="16">
                  <c:v>1.2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浮遊塵!$ET$3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浮遊塵!$ET$4:$ET$20</c:f>
              <c:numCache>
                <c:formatCode>0.00;"△ "0.00</c:formatCode>
                <c:ptCount val="17"/>
                <c:pt idx="8">
                  <c:v>4.2</c:v>
                </c:pt>
                <c:pt idx="9">
                  <c:v>5.52</c:v>
                </c:pt>
                <c:pt idx="10">
                  <c:v>10.220000000000001</c:v>
                </c:pt>
                <c:pt idx="11">
                  <c:v>5.32</c:v>
                </c:pt>
                <c:pt idx="12">
                  <c:v>14.08</c:v>
                </c:pt>
                <c:pt idx="13">
                  <c:v>3.18</c:v>
                </c:pt>
                <c:pt idx="14">
                  <c:v>1.45</c:v>
                </c:pt>
                <c:pt idx="15">
                  <c:v>4.96</c:v>
                </c:pt>
                <c:pt idx="16">
                  <c:v>2.5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浮遊塵!$EU$3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浮遊塵!$EU$4:$EU$20</c:f>
              <c:numCache>
                <c:formatCode>0.00;"△ "0.00</c:formatCode>
                <c:ptCount val="17"/>
                <c:pt idx="8">
                  <c:v>7.34</c:v>
                </c:pt>
                <c:pt idx="9">
                  <c:v>11.52</c:v>
                </c:pt>
                <c:pt idx="10">
                  <c:v>3.94</c:v>
                </c:pt>
                <c:pt idx="11">
                  <c:v>4.88</c:v>
                </c:pt>
                <c:pt idx="12">
                  <c:v>14.94</c:v>
                </c:pt>
                <c:pt idx="13">
                  <c:v>7.26</c:v>
                </c:pt>
                <c:pt idx="14">
                  <c:v>3.78</c:v>
                </c:pt>
                <c:pt idx="15">
                  <c:v>9.4700000000000006</c:v>
                </c:pt>
                <c:pt idx="16">
                  <c:v>5.6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浮遊塵!$EV$3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浮遊塵!$EV$4:$EV$20</c:f>
              <c:numCache>
                <c:formatCode>0.00;"△ "0.00</c:formatCode>
                <c:ptCount val="17"/>
                <c:pt idx="8">
                  <c:v>8.4</c:v>
                </c:pt>
                <c:pt idx="9">
                  <c:v>7.18</c:v>
                </c:pt>
                <c:pt idx="10">
                  <c:v>13.48</c:v>
                </c:pt>
                <c:pt idx="11">
                  <c:v>7.58</c:v>
                </c:pt>
                <c:pt idx="12">
                  <c:v>11.22</c:v>
                </c:pt>
                <c:pt idx="13">
                  <c:v>1.54</c:v>
                </c:pt>
                <c:pt idx="14">
                  <c:v>4.57</c:v>
                </c:pt>
                <c:pt idx="15">
                  <c:v>4.0999999999999996</c:v>
                </c:pt>
                <c:pt idx="16">
                  <c:v>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浮遊塵!$EW$3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浮遊塵!$EW$4:$EW$20</c:f>
              <c:numCache>
                <c:formatCode>0.00;"△ "0.00</c:formatCode>
                <c:ptCount val="17"/>
                <c:pt idx="8">
                  <c:v>5.0999999999999996</c:v>
                </c:pt>
                <c:pt idx="9">
                  <c:v>6.24</c:v>
                </c:pt>
                <c:pt idx="10">
                  <c:v>7.04</c:v>
                </c:pt>
                <c:pt idx="11">
                  <c:v>5.0599999999999996</c:v>
                </c:pt>
                <c:pt idx="12">
                  <c:v>8.1199999999999992</c:v>
                </c:pt>
                <c:pt idx="13">
                  <c:v>1.58</c:v>
                </c:pt>
                <c:pt idx="14">
                  <c:v>6.62</c:v>
                </c:pt>
                <c:pt idx="15">
                  <c:v>4.8</c:v>
                </c:pt>
                <c:pt idx="16">
                  <c:v>4.0999999999999996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浮遊塵!$EX$3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浮遊塵!$EX$4:$EX$20</c:f>
              <c:numCache>
                <c:formatCode>0.00;"△ "0.00</c:formatCode>
                <c:ptCount val="17"/>
                <c:pt idx="8">
                  <c:v>6.18</c:v>
                </c:pt>
                <c:pt idx="9">
                  <c:v>4.12</c:v>
                </c:pt>
                <c:pt idx="10">
                  <c:v>3</c:v>
                </c:pt>
                <c:pt idx="11">
                  <c:v>4.0199999999999996</c:v>
                </c:pt>
                <c:pt idx="12">
                  <c:v>4.34</c:v>
                </c:pt>
                <c:pt idx="13">
                  <c:v>1.77</c:v>
                </c:pt>
                <c:pt idx="14">
                  <c:v>4.5199999999999996</c:v>
                </c:pt>
                <c:pt idx="15">
                  <c:v>2.4</c:v>
                </c:pt>
                <c:pt idx="16">
                  <c:v>3.1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浮遊塵!$EY$3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浮遊塵!$EY$4:$EY$20</c:f>
              <c:numCache>
                <c:formatCode>0.00;"△ "0.00</c:formatCode>
                <c:ptCount val="17"/>
                <c:pt idx="8">
                  <c:v>3.98</c:v>
                </c:pt>
                <c:pt idx="9">
                  <c:v>3.86</c:v>
                </c:pt>
                <c:pt idx="10">
                  <c:v>16.940000000000001</c:v>
                </c:pt>
                <c:pt idx="11">
                  <c:v>3.74</c:v>
                </c:pt>
                <c:pt idx="12">
                  <c:v>5.76</c:v>
                </c:pt>
                <c:pt idx="13">
                  <c:v>1.1000000000000001</c:v>
                </c:pt>
                <c:pt idx="14">
                  <c:v>1.69</c:v>
                </c:pt>
                <c:pt idx="15">
                  <c:v>2.2000000000000002</c:v>
                </c:pt>
                <c:pt idx="16">
                  <c:v>3.1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浮遊塵!$EZ$3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浮遊塵!$EZ$4:$EZ$20</c:f>
              <c:numCache>
                <c:formatCode>0.00;"△ "0.00</c:formatCode>
                <c:ptCount val="17"/>
                <c:pt idx="8">
                  <c:v>5.24</c:v>
                </c:pt>
                <c:pt idx="9">
                  <c:v>3.06</c:v>
                </c:pt>
                <c:pt idx="10">
                  <c:v>4.0599999999999996</c:v>
                </c:pt>
                <c:pt idx="11">
                  <c:v>3.5</c:v>
                </c:pt>
                <c:pt idx="12">
                  <c:v>3.86</c:v>
                </c:pt>
                <c:pt idx="13">
                  <c:v>4.13</c:v>
                </c:pt>
                <c:pt idx="14">
                  <c:v>2.44</c:v>
                </c:pt>
                <c:pt idx="15">
                  <c:v>2.1</c:v>
                </c:pt>
                <c:pt idx="16">
                  <c:v>3.6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浮遊塵!$FA$3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浮遊塵!$FA$4:$FA$20</c:f>
              <c:numCache>
                <c:formatCode>0.00;"△ "0.00</c:formatCode>
                <c:ptCount val="17"/>
                <c:pt idx="8">
                  <c:v>3.62</c:v>
                </c:pt>
                <c:pt idx="9">
                  <c:v>3.56</c:v>
                </c:pt>
                <c:pt idx="10">
                  <c:v>3.18</c:v>
                </c:pt>
                <c:pt idx="11">
                  <c:v>3.58</c:v>
                </c:pt>
                <c:pt idx="12">
                  <c:v>4.46</c:v>
                </c:pt>
                <c:pt idx="13">
                  <c:v>2.06</c:v>
                </c:pt>
                <c:pt idx="14">
                  <c:v>1.1299999999999999</c:v>
                </c:pt>
                <c:pt idx="15">
                  <c:v>2.1</c:v>
                </c:pt>
                <c:pt idx="16">
                  <c:v>3.7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浮遊塵!$FB$3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浮遊塵!$FB$4:$FB$20</c:f>
              <c:numCache>
                <c:formatCode>0.00;"△ "0.00</c:formatCode>
                <c:ptCount val="17"/>
                <c:pt idx="8">
                  <c:v>2.66</c:v>
                </c:pt>
                <c:pt idx="9">
                  <c:v>2.56</c:v>
                </c:pt>
                <c:pt idx="10">
                  <c:v>3.1</c:v>
                </c:pt>
                <c:pt idx="11">
                  <c:v>2.56</c:v>
                </c:pt>
                <c:pt idx="12">
                  <c:v>1.8</c:v>
                </c:pt>
                <c:pt idx="13">
                  <c:v>1.31</c:v>
                </c:pt>
                <c:pt idx="14">
                  <c:v>1.19</c:v>
                </c:pt>
                <c:pt idx="15">
                  <c:v>2.2000000000000002</c:v>
                </c:pt>
                <c:pt idx="16">
                  <c:v>2.6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浮遊塵!$FC$3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浮遊塵!$FC$4:$FC$20</c:f>
              <c:numCache>
                <c:formatCode>0.00;"△ "0.00</c:formatCode>
                <c:ptCount val="17"/>
                <c:pt idx="8">
                  <c:v>6.38</c:v>
                </c:pt>
                <c:pt idx="9">
                  <c:v>3.18</c:v>
                </c:pt>
                <c:pt idx="10">
                  <c:v>2.14</c:v>
                </c:pt>
                <c:pt idx="11">
                  <c:v>3.1</c:v>
                </c:pt>
                <c:pt idx="12">
                  <c:v>3.9</c:v>
                </c:pt>
                <c:pt idx="13">
                  <c:v>3.02</c:v>
                </c:pt>
                <c:pt idx="14">
                  <c:v>1.4</c:v>
                </c:pt>
                <c:pt idx="15">
                  <c:v>2.6</c:v>
                </c:pt>
                <c:pt idx="16">
                  <c:v>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浮遊塵!$FD$3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浮遊塵!$FD$4:$FD$20</c:f>
              <c:numCache>
                <c:formatCode>0.00;"△ "0.00</c:formatCode>
                <c:ptCount val="17"/>
                <c:pt idx="8">
                  <c:v>3.64</c:v>
                </c:pt>
                <c:pt idx="9">
                  <c:v>4.5199999999999996</c:v>
                </c:pt>
                <c:pt idx="10">
                  <c:v>3</c:v>
                </c:pt>
                <c:pt idx="11">
                  <c:v>3.34</c:v>
                </c:pt>
                <c:pt idx="12">
                  <c:v>8.8800000000000008</c:v>
                </c:pt>
                <c:pt idx="13">
                  <c:v>7.39</c:v>
                </c:pt>
                <c:pt idx="14">
                  <c:v>1.66</c:v>
                </c:pt>
                <c:pt idx="15">
                  <c:v>2.2000000000000002</c:v>
                </c:pt>
                <c:pt idx="16">
                  <c:v>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556224"/>
        <c:axId val="211562496"/>
      </c:lineChart>
      <c:catAx>
        <c:axId val="211556224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1562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1562496"/>
        <c:scaling>
          <c:orientation val="minMax"/>
          <c:max val="2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1556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71149167711743"/>
          <c:y val="0.15407886702983878"/>
          <c:w val="0.17067302618504276"/>
          <c:h val="0.752266812569878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図20-2　蒸発残渣の</a:t>
            </a:r>
          </a:p>
          <a:p>
            <a:pPr>
              <a:defRPr sz="5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経月変動(保環セS57～)</a:t>
            </a:r>
          </a:p>
        </c:rich>
      </c:tx>
      <c:layout>
        <c:manualLayout>
          <c:xMode val="edge"/>
          <c:yMode val="edge"/>
          <c:x val="0.20285714285714287"/>
          <c:y val="0.8301913204245695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857142857142851E-2"/>
          <c:y val="4.4025292432231578E-2"/>
          <c:w val="0.89714285714285713"/>
          <c:h val="0.6761027052092706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浮遊塵!$ER$24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浮遊塵!$ES$24:$FD$24</c:f>
              <c:numCache>
                <c:formatCode>0.00;"△ "0.00</c:formatCode>
                <c:ptCount val="12"/>
                <c:pt idx="0">
                  <c:v>3.0977777777777775</c:v>
                </c:pt>
                <c:pt idx="1">
                  <c:v>5.7144444444444442</c:v>
                </c:pt>
                <c:pt idx="2">
                  <c:v>7.6366666666666658</c:v>
                </c:pt>
                <c:pt idx="3">
                  <c:v>6.7855555555555558</c:v>
                </c:pt>
                <c:pt idx="4">
                  <c:v>5.4066666666666654</c:v>
                </c:pt>
                <c:pt idx="5">
                  <c:v>3.7166666666666663</c:v>
                </c:pt>
                <c:pt idx="6">
                  <c:v>4.7077777777777783</c:v>
                </c:pt>
                <c:pt idx="7">
                  <c:v>3.5544444444444445</c:v>
                </c:pt>
                <c:pt idx="8">
                  <c:v>3.043333333333333</c:v>
                </c:pt>
                <c:pt idx="9">
                  <c:v>2.2200000000000006</c:v>
                </c:pt>
                <c:pt idx="10">
                  <c:v>3.4133333333333331</c:v>
                </c:pt>
                <c:pt idx="11">
                  <c:v>4.2255555555555553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浮遊塵!$ER$26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浮遊塵!$ES$26:$FD$26</c:f>
              <c:numCache>
                <c:formatCode>0.00;"△ "0.00</c:formatCode>
                <c:ptCount val="12"/>
                <c:pt idx="0">
                  <c:v>4.7153591341380823</c:v>
                </c:pt>
                <c:pt idx="1">
                  <c:v>9.7188205229088265</c:v>
                </c:pt>
                <c:pt idx="2">
                  <c:v>11.383271796647675</c:v>
                </c:pt>
                <c:pt idx="3">
                  <c:v>10.688122374685985</c:v>
                </c:pt>
                <c:pt idx="4">
                  <c:v>7.3148595290367169</c:v>
                </c:pt>
                <c:pt idx="5">
                  <c:v>5.0288023303844103</c:v>
                </c:pt>
                <c:pt idx="6">
                  <c:v>9.502519110158957</c:v>
                </c:pt>
                <c:pt idx="7">
                  <c:v>4.4983871216117466</c:v>
                </c:pt>
                <c:pt idx="8">
                  <c:v>4.0958303642080054</c:v>
                </c:pt>
                <c:pt idx="9">
                  <c:v>2.8728208023646298</c:v>
                </c:pt>
                <c:pt idx="10">
                  <c:v>4.921610496191672</c:v>
                </c:pt>
                <c:pt idx="11">
                  <c:v>6.617203058382378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浮遊塵!$ER$27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浮遊塵!$ES$3:$FD$3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浮遊塵!$ES$27:$FD$27</c:f>
              <c:numCache>
                <c:formatCode>0.00;"△ "0.00</c:formatCode>
                <c:ptCount val="12"/>
                <c:pt idx="0">
                  <c:v>1.4801964214174725</c:v>
                </c:pt>
                <c:pt idx="1">
                  <c:v>1.710068365980062</c:v>
                </c:pt>
                <c:pt idx="2">
                  <c:v>3.8900615366856575</c:v>
                </c:pt>
                <c:pt idx="3">
                  <c:v>2.8829887364251272</c:v>
                </c:pt>
                <c:pt idx="4">
                  <c:v>3.4984738042966135</c:v>
                </c:pt>
                <c:pt idx="5">
                  <c:v>2.404531002948922</c:v>
                </c:pt>
                <c:pt idx="6" formatCode="0.00_ ">
                  <c:v>-8.6963554603400439E-2</c:v>
                </c:pt>
                <c:pt idx="7">
                  <c:v>2.6105017672771424</c:v>
                </c:pt>
                <c:pt idx="8">
                  <c:v>1.9908363024586606</c:v>
                </c:pt>
                <c:pt idx="9">
                  <c:v>1.5671791976353715</c:v>
                </c:pt>
                <c:pt idx="10" formatCode="0.00_ ">
                  <c:v>1.905056170474994</c:v>
                </c:pt>
                <c:pt idx="11">
                  <c:v>1.8339080527287321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49100672"/>
        <c:axId val="49102208"/>
      </c:lineChart>
      <c:catAx>
        <c:axId val="49100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9102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102208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910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図20-4　蒸発残渣の</a:t>
            </a:r>
          </a:p>
          <a:p>
            <a:pPr>
              <a:defRPr sz="4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経年変動(保環セS57～)</a:t>
            </a:r>
          </a:p>
        </c:rich>
      </c:tx>
      <c:layout>
        <c:manualLayout>
          <c:xMode val="edge"/>
          <c:yMode val="edge"/>
          <c:x val="0.19942224203106687"/>
          <c:y val="0.8313253012048192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815147183135361E-2"/>
          <c:y val="4.2168674698795178E-2"/>
          <c:w val="0.89595502161282625"/>
          <c:h val="0.67771084337349397"/>
        </c:manualLayout>
      </c:layout>
      <c:lineChart>
        <c:grouping val="standard"/>
        <c:varyColors val="0"/>
        <c:ser>
          <c:idx val="0"/>
          <c:order val="0"/>
          <c:tx>
            <c:strRef>
              <c:f>浮遊塵!$FG$3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浮遊塵!$FG$4:$FG$20</c:f>
              <c:numCache>
                <c:formatCode>0.00;"△ "0.00</c:formatCode>
                <c:ptCount val="17"/>
                <c:pt idx="8">
                  <c:v>5.1583333333333332</c:v>
                </c:pt>
                <c:pt idx="9">
                  <c:v>4.9033333333333333</c:v>
                </c:pt>
                <c:pt idx="10">
                  <c:v>6.3416666666666677</c:v>
                </c:pt>
                <c:pt idx="11">
                  <c:v>4.1550000000000002</c:v>
                </c:pt>
                <c:pt idx="12">
                  <c:v>6.9416666666666664</c:v>
                </c:pt>
                <c:pt idx="13">
                  <c:v>3.0816666666666666</c:v>
                </c:pt>
                <c:pt idx="14">
                  <c:v>2.6550000000000002</c:v>
                </c:pt>
                <c:pt idx="15">
                  <c:v>3.4966666666666675</c:v>
                </c:pt>
                <c:pt idx="16">
                  <c:v>3.4083333333333332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浮遊塵!$FJ$3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浮遊塵!$FJ$4:$FJ$20</c:f>
              <c:numCache>
                <c:formatCode>0.00;"△ "0.00</c:formatCode>
                <c:ptCount val="17"/>
                <c:pt idx="8">
                  <c:v>6.8380185491527818</c:v>
                </c:pt>
                <c:pt idx="9">
                  <c:v>7.3998157070792896</c:v>
                </c:pt>
                <c:pt idx="10">
                  <c:v>11.112719215553803</c:v>
                </c:pt>
                <c:pt idx="11">
                  <c:v>5.5252853053951263</c:v>
                </c:pt>
                <c:pt idx="12">
                  <c:v>11.443225655876219</c:v>
                </c:pt>
                <c:pt idx="13">
                  <c:v>5.2514921030191912</c:v>
                </c:pt>
                <c:pt idx="14">
                  <c:v>4.4425503807267539</c:v>
                </c:pt>
                <c:pt idx="15">
                  <c:v>5.6558177344091094</c:v>
                </c:pt>
                <c:pt idx="16">
                  <c:v>4.5623447822550602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浮遊塵!$FK$3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浮遊塵!$ER$4:$ER$20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浮遊塵!$FK$4:$FK$20</c:f>
              <c:numCache>
                <c:formatCode>0.00;"△ "0.00</c:formatCode>
                <c:ptCount val="17"/>
                <c:pt idx="8">
                  <c:v>3.4786481175138846</c:v>
                </c:pt>
                <c:pt idx="9">
                  <c:v>2.4068509595873766</c:v>
                </c:pt>
                <c:pt idx="10">
                  <c:v>1.5706141177795327</c:v>
                </c:pt>
                <c:pt idx="11">
                  <c:v>2.7847146946048742</c:v>
                </c:pt>
                <c:pt idx="12">
                  <c:v>2.4401076774571129</c:v>
                </c:pt>
                <c:pt idx="13">
                  <c:v>0.91184123031414188</c:v>
                </c:pt>
                <c:pt idx="14">
                  <c:v>0.86744961927324704</c:v>
                </c:pt>
                <c:pt idx="15">
                  <c:v>1.3375155989242256</c:v>
                </c:pt>
                <c:pt idx="16">
                  <c:v>2.2543218844116057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1629184"/>
        <c:axId val="211630720"/>
      </c:lineChart>
      <c:catAx>
        <c:axId val="211629184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163072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116307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162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1456"/>
        <c:axId val="211997824"/>
      </c:scatterChart>
      <c:valAx>
        <c:axId val="211971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997824"/>
        <c:crosses val="autoZero"/>
        <c:crossBetween val="midCat"/>
      </c:valAx>
      <c:valAx>
        <c:axId val="2119978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19714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浮遊塵!#REF!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浮遊塵!$W$3:$W$7</c:f>
              <c:numCache>
                <c:formatCode>0_);[Red]\(0\)</c:formatCode>
                <c:ptCount val="5"/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</c:numCache>
            </c:numRef>
          </c:xVal>
          <c:yVal>
            <c:numRef>
              <c:f>浮遊塵!$Y$3:$Y$7</c:f>
              <c:numCache>
                <c:formatCode>0.00;"△ "0.00</c:formatCode>
                <c:ptCount val="5"/>
                <c:pt idx="0" formatCode="[$-411]ge\.m">
                  <c:v>0</c:v>
                </c:pt>
                <c:pt idx="1">
                  <c:v>3.7037037037037037</c:v>
                </c:pt>
                <c:pt idx="2">
                  <c:v>3.1111111111111112</c:v>
                </c:pt>
                <c:pt idx="3">
                  <c:v>2.1851851851851851</c:v>
                </c:pt>
                <c:pt idx="4">
                  <c:v>2.8148148148148149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30880"/>
        <c:axId val="49145344"/>
      </c:scatterChart>
      <c:valAx>
        <c:axId val="49130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女川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45344"/>
        <c:crosses val="autoZero"/>
        <c:crossBetween val="midCat"/>
      </c:valAx>
      <c:valAx>
        <c:axId val="491453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altLang="en-US"/>
                  <a:t>前網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308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51456"/>
        <c:axId val="212052992"/>
      </c:scatterChart>
      <c:valAx>
        <c:axId val="212051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2052992"/>
        <c:crosses val="autoZero"/>
        <c:crossBetween val="midCat"/>
      </c:valAx>
      <c:valAx>
        <c:axId val="2120529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20514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47584"/>
        <c:axId val="212153472"/>
      </c:scatterChart>
      <c:valAx>
        <c:axId val="212147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2153472"/>
        <c:crosses val="autoZero"/>
        <c:crossBetween val="midCat"/>
      </c:valAx>
      <c:valAx>
        <c:axId val="2121534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21475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浮遊じん中Be-7の地点間相関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194816"/>
        <c:axId val="212196352"/>
      </c:scatterChart>
      <c:valAx>
        <c:axId val="212194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2196352"/>
        <c:crosses val="autoZero"/>
        <c:crossBetween val="midCat"/>
      </c:valAx>
      <c:valAx>
        <c:axId val="2121963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21948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図22-1 太陽黒点数と浮遊じん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ゴシック"/>
                <a:ea typeface="ＭＳ Ｐゴシック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Ｂｅ</a:t>
            </a:r>
          </a:p>
          <a:p>
            <a:pPr>
              <a:defRPr sz="5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(遅れ補正なし)</a:t>
            </a:r>
          </a:p>
        </c:rich>
      </c:tx>
      <c:layout>
        <c:manualLayout>
          <c:xMode val="edge"/>
          <c:yMode val="edge"/>
          <c:x val="0.10933376690745515"/>
          <c:y val="0.8350196629461721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000250000651044E-2"/>
          <c:y val="0.14814863527407957"/>
          <c:w val="0.81866879861666308"/>
          <c:h val="0.57575946890608198"/>
        </c:manualLayout>
      </c:layout>
      <c:lineChart>
        <c:grouping val="standard"/>
        <c:varyColors val="0"/>
        <c:ser>
          <c:idx val="1"/>
          <c:order val="1"/>
          <c:tx>
            <c:strRef>
              <c:f>浮遊塵!$GH$4</c:f>
              <c:strCache>
                <c:ptCount val="1"/>
                <c:pt idx="0">
                  <c:v>黒点数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浮遊塵!$GG$5:$GG$21</c:f>
              <c:strCache>
                <c:ptCount val="1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</c:strCache>
            </c:strRef>
          </c:cat>
          <c:val>
            <c:numRef>
              <c:f>浮遊塵!$GH$5:$GH$21</c:f>
              <c:numCache>
                <c:formatCode>General</c:formatCode>
                <c:ptCount val="16"/>
                <c:pt idx="0">
                  <c:v>116.27500000000001</c:v>
                </c:pt>
                <c:pt idx="1">
                  <c:v>66.633333333333312</c:v>
                </c:pt>
                <c:pt idx="2">
                  <c:v>45.85</c:v>
                </c:pt>
                <c:pt idx="3">
                  <c:v>17.941666666666666</c:v>
                </c:pt>
                <c:pt idx="4">
                  <c:v>13.4</c:v>
                </c:pt>
                <c:pt idx="5">
                  <c:v>29.225000000000001</c:v>
                </c:pt>
                <c:pt idx="6">
                  <c:v>100</c:v>
                </c:pt>
                <c:pt idx="7">
                  <c:v>157.79166666666669</c:v>
                </c:pt>
                <c:pt idx="8">
                  <c:v>142.29166666666669</c:v>
                </c:pt>
                <c:pt idx="9">
                  <c:v>145.78333333333333</c:v>
                </c:pt>
                <c:pt idx="10">
                  <c:v>94.483333333333334</c:v>
                </c:pt>
                <c:pt idx="11">
                  <c:v>54.733333333333327</c:v>
                </c:pt>
                <c:pt idx="12">
                  <c:v>29.866666666666664</c:v>
                </c:pt>
                <c:pt idx="13">
                  <c:v>17.5</c:v>
                </c:pt>
                <c:pt idx="14">
                  <c:v>8.625</c:v>
                </c:pt>
                <c:pt idx="15">
                  <c:v>21.483333333333334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251776"/>
        <c:axId val="212253696"/>
      </c:lineChart>
      <c:lineChart>
        <c:grouping val="standard"/>
        <c:varyColors val="0"/>
        <c:ser>
          <c:idx val="0"/>
          <c:order val="0"/>
          <c:tx>
            <c:strRef>
              <c:f>浮遊塵!$GI$4</c:f>
              <c:strCache>
                <c:ptCount val="1"/>
                <c:pt idx="0">
                  <c:v>浮遊じん(実測値)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浮遊塵!$GG$5:$GG$21</c:f>
              <c:strCache>
                <c:ptCount val="1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</c:strCache>
            </c:strRef>
          </c:cat>
          <c:val>
            <c:numRef>
              <c:f>浮遊塵!$GI$5:$GI$21</c:f>
              <c:numCache>
                <c:formatCode>0.00;"△ "0.00</c:formatCode>
                <c:ptCount val="16"/>
                <c:pt idx="0">
                  <c:v>3.3703703703703707</c:v>
                </c:pt>
                <c:pt idx="1">
                  <c:v>2.966049382716049</c:v>
                </c:pt>
                <c:pt idx="2">
                  <c:v>2.0956790123456788</c:v>
                </c:pt>
                <c:pt idx="3">
                  <c:v>2.808641975308642</c:v>
                </c:pt>
                <c:pt idx="4">
                  <c:v>2.8611111111111112</c:v>
                </c:pt>
                <c:pt idx="5">
                  <c:v>3.2356902356902357</c:v>
                </c:pt>
                <c:pt idx="6">
                  <c:v>2.8483164983164979</c:v>
                </c:pt>
                <c:pt idx="7">
                  <c:v>3.4158333333333335</c:v>
                </c:pt>
                <c:pt idx="8">
                  <c:v>2.9933333333333341</c:v>
                </c:pt>
                <c:pt idx="9">
                  <c:v>2.8216666666666668</c:v>
                </c:pt>
                <c:pt idx="10">
                  <c:v>2.6989166666666669</c:v>
                </c:pt>
                <c:pt idx="11">
                  <c:v>3.5591666666666661</c:v>
                </c:pt>
                <c:pt idx="12">
                  <c:v>4.125</c:v>
                </c:pt>
                <c:pt idx="13">
                  <c:v>4.4749999999999996</c:v>
                </c:pt>
                <c:pt idx="14">
                  <c:v>4.3583333333333334</c:v>
                </c:pt>
                <c:pt idx="15">
                  <c:v>3.0391666666666666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浮遊塵!$GJ$4</c:f>
              <c:strCache>
                <c:ptCount val="1"/>
                <c:pt idx="0">
                  <c:v>浮遊じん(近似値)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浮遊塵!$GG$5:$GG$21</c:f>
              <c:strCache>
                <c:ptCount val="1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</c:strCache>
            </c:strRef>
          </c:cat>
          <c:val>
            <c:numRef>
              <c:f>浮遊塵!$GJ$5:$GJ$21</c:f>
              <c:numCache>
                <c:formatCode>0.00;"△ "0.00</c:formatCode>
                <c:ptCount val="16"/>
                <c:pt idx="0">
                  <c:v>3.3958707651909554</c:v>
                </c:pt>
                <c:pt idx="1">
                  <c:v>3.9021716019351014</c:v>
                </c:pt>
                <c:pt idx="2">
                  <c:v>4.3125350901073674</c:v>
                </c:pt>
                <c:pt idx="3">
                  <c:v>4.4966737217029129</c:v>
                </c:pt>
                <c:pt idx="4">
                  <c:v>4.3961247822515492</c:v>
                </c:pt>
                <c:pt idx="5">
                  <c:v>4.0428118495842291</c:v>
                </c:pt>
                <c:pt idx="6">
                  <c:v>3.5489092834329359</c:v>
                </c:pt>
                <c:pt idx="7">
                  <c:v>3.0712276588019316</c:v>
                </c:pt>
                <c:pt idx="8">
                  <c:v>2.7614275163744848</c:v>
                </c:pt>
                <c:pt idx="9">
                  <c:v>2.7178682124281037</c:v>
                </c:pt>
                <c:pt idx="10">
                  <c:v>2.9543795181904291</c:v>
                </c:pt>
                <c:pt idx="11">
                  <c:v>3.395870765190955</c:v>
                </c:pt>
                <c:pt idx="12">
                  <c:v>3.9021716019351018</c:v>
                </c:pt>
                <c:pt idx="13">
                  <c:v>4.3125350901073674</c:v>
                </c:pt>
                <c:pt idx="14">
                  <c:v>4.496673721702912</c:v>
                </c:pt>
                <c:pt idx="15">
                  <c:v>4.3961247822515501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264064"/>
        <c:axId val="212265600"/>
      </c:lineChart>
      <c:catAx>
        <c:axId val="212251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253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2253696"/>
        <c:scaling>
          <c:orientation val="minMax"/>
        </c:scaling>
        <c:delete val="0"/>
        <c:axPos val="l"/>
        <c:majorGrid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年平均数</a:t>
                </a:r>
              </a:p>
            </c:rich>
          </c:tx>
          <c:layout>
            <c:manualLayout>
              <c:xMode val="edge"/>
              <c:yMode val="edge"/>
              <c:x val="1.3333333333333334E-2"/>
              <c:y val="6.7340420831234482E-2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251776"/>
        <c:crosses val="autoZero"/>
        <c:crossBetween val="between"/>
      </c:valAx>
      <c:catAx>
        <c:axId val="212264064"/>
        <c:scaling>
          <c:orientation val="minMax"/>
        </c:scaling>
        <c:delete val="1"/>
        <c:axPos val="b"/>
        <c:majorTickMark val="out"/>
        <c:minorTickMark val="none"/>
        <c:tickLblPos val="nextTo"/>
        <c:crossAx val="212265600"/>
        <c:crosses val="autoZero"/>
        <c:auto val="0"/>
        <c:lblAlgn val="ctr"/>
        <c:lblOffset val="100"/>
        <c:noMultiLvlLbl val="0"/>
      </c:catAx>
      <c:valAx>
        <c:axId val="21226560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55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mBq/m</a:t>
                </a:r>
                <a:r>
                  <a:rPr lang="ja-JP" altLang="en-US" sz="900" b="0" i="0" u="none" strike="noStrike" baseline="3000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0.85742379547689285"/>
              <c:y val="5.05050505050505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264064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866753381491027"/>
          <c:y val="4.0404040404040407E-2"/>
          <c:w val="0.37333426242073725"/>
          <c:h val="0.148148501639315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図22-2 太陽黒点数と浮遊じん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ゴシック"/>
                <a:ea typeface="ＭＳ Ｐゴシック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Ｂｅ</a:t>
            </a:r>
          </a:p>
          <a:p>
            <a:pPr>
              <a:defRPr sz="5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(遅れ補正あり)</a:t>
            </a:r>
          </a:p>
        </c:rich>
      </c:tx>
      <c:layout>
        <c:manualLayout>
          <c:xMode val="edge"/>
          <c:yMode val="edge"/>
          <c:x val="9.9447553995509586E-2"/>
          <c:y val="0.836120401337792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73480662983426"/>
          <c:y val="0.14381270903010032"/>
          <c:w val="0.80386740331491713"/>
          <c:h val="0.59531772575250841"/>
        </c:manualLayout>
      </c:layout>
      <c:lineChart>
        <c:grouping val="standard"/>
        <c:varyColors val="0"/>
        <c:ser>
          <c:idx val="0"/>
          <c:order val="0"/>
          <c:tx>
            <c:strRef>
              <c:f>浮遊塵!$GQ$4</c:f>
              <c:strCache>
                <c:ptCount val="1"/>
                <c:pt idx="0">
                  <c:v>黒点数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浮遊塵!$GP$5:$GP$21</c:f>
              <c:strCache>
                <c:ptCount val="1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</c:strCache>
            </c:strRef>
          </c:cat>
          <c:val>
            <c:numRef>
              <c:f>浮遊塵!$GQ$5:$GQ$21</c:f>
              <c:numCache>
                <c:formatCode>General</c:formatCode>
                <c:ptCount val="16"/>
                <c:pt idx="0">
                  <c:v>116.27500000000001</c:v>
                </c:pt>
                <c:pt idx="1">
                  <c:v>66.633333333333312</c:v>
                </c:pt>
                <c:pt idx="2">
                  <c:v>45.85</c:v>
                </c:pt>
                <c:pt idx="3">
                  <c:v>17.941666666666666</c:v>
                </c:pt>
                <c:pt idx="4">
                  <c:v>13.4</c:v>
                </c:pt>
                <c:pt idx="5">
                  <c:v>29.225000000000001</c:v>
                </c:pt>
                <c:pt idx="6">
                  <c:v>100</c:v>
                </c:pt>
                <c:pt idx="7">
                  <c:v>157.79166666666669</c:v>
                </c:pt>
                <c:pt idx="8">
                  <c:v>142.29166666666669</c:v>
                </c:pt>
                <c:pt idx="9">
                  <c:v>145.78333333333333</c:v>
                </c:pt>
                <c:pt idx="10">
                  <c:v>94.483333333333334</c:v>
                </c:pt>
                <c:pt idx="11">
                  <c:v>54.733333333333327</c:v>
                </c:pt>
                <c:pt idx="12">
                  <c:v>29.866666666666664</c:v>
                </c:pt>
                <c:pt idx="13">
                  <c:v>17.5</c:v>
                </c:pt>
                <c:pt idx="14">
                  <c:v>8.625</c:v>
                </c:pt>
                <c:pt idx="15">
                  <c:v>21.483333333333334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83232"/>
        <c:axId val="212385152"/>
      </c:lineChart>
      <c:lineChart>
        <c:grouping val="standard"/>
        <c:varyColors val="0"/>
        <c:ser>
          <c:idx val="1"/>
          <c:order val="1"/>
          <c:tx>
            <c:strRef>
              <c:f>浮遊塵!$GR$4</c:f>
              <c:strCache>
                <c:ptCount val="1"/>
                <c:pt idx="0">
                  <c:v>浮遊じん(実測値)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strRef>
              <c:f>浮遊塵!$GP$5:$GP$21</c:f>
              <c:strCache>
                <c:ptCount val="1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</c:strCache>
            </c:strRef>
          </c:cat>
          <c:val>
            <c:numRef>
              <c:f>浮遊塵!$GR$5:$GR$21</c:f>
              <c:numCache>
                <c:formatCode>0.00;"△ "0.00</c:formatCode>
                <c:ptCount val="16"/>
                <c:pt idx="0">
                  <c:v>2.966049382716049</c:v>
                </c:pt>
                <c:pt idx="1">
                  <c:v>2.0956790123456788</c:v>
                </c:pt>
                <c:pt idx="2">
                  <c:v>2.808641975308642</c:v>
                </c:pt>
                <c:pt idx="3">
                  <c:v>2.8611111111111112</c:v>
                </c:pt>
                <c:pt idx="4">
                  <c:v>3.2356902356902357</c:v>
                </c:pt>
                <c:pt idx="5">
                  <c:v>2.8483164983164979</c:v>
                </c:pt>
                <c:pt idx="6">
                  <c:v>3.4158333333333335</c:v>
                </c:pt>
                <c:pt idx="7">
                  <c:v>2.9933333333333341</c:v>
                </c:pt>
                <c:pt idx="8">
                  <c:v>2.8216666666666668</c:v>
                </c:pt>
                <c:pt idx="9">
                  <c:v>2.6989166666666669</c:v>
                </c:pt>
                <c:pt idx="10">
                  <c:v>3.5591666666666661</c:v>
                </c:pt>
                <c:pt idx="11">
                  <c:v>4.125</c:v>
                </c:pt>
                <c:pt idx="12">
                  <c:v>4.4749999999999996</c:v>
                </c:pt>
                <c:pt idx="13">
                  <c:v>4.3583333333333334</c:v>
                </c:pt>
                <c:pt idx="14">
                  <c:v>3.0391666666666666</c:v>
                </c:pt>
                <c:pt idx="15">
                  <c:v>3.4566666666666666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浮遊塵!$GS$4</c:f>
              <c:strCache>
                <c:ptCount val="1"/>
                <c:pt idx="0">
                  <c:v>浮遊じん(近似値)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浮遊塵!$GP$5:$GP$21</c:f>
              <c:strCache>
                <c:ptCount val="16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</c:strCache>
            </c:strRef>
          </c:cat>
          <c:val>
            <c:numRef>
              <c:f>浮遊塵!$GS$5:$GS$21</c:f>
              <c:numCache>
                <c:formatCode>0.00;"△ "0.00</c:formatCode>
                <c:ptCount val="16"/>
                <c:pt idx="0">
                  <c:v>3.8410978342942581</c:v>
                </c:pt>
                <c:pt idx="1">
                  <c:v>4.271616995711188</c:v>
                </c:pt>
                <c:pt idx="2">
                  <c:v>4.4889025064087447</c:v>
                </c:pt>
                <c:pt idx="3">
                  <c:v>4.4239677520065079</c:v>
                </c:pt>
                <c:pt idx="4">
                  <c:v>4.097429058220138</c:v>
                </c:pt>
                <c:pt idx="5">
                  <c:v>3.6129601531146491</c:v>
                </c:pt>
                <c:pt idx="6">
                  <c:v>3.1243764909673253</c:v>
                </c:pt>
                <c:pt idx="7">
                  <c:v>2.786799932342749</c:v>
                </c:pt>
                <c:pt idx="8">
                  <c:v>2.7074086494022387</c:v>
                </c:pt>
                <c:pt idx="9">
                  <c:v>2.9114088135274074</c:v>
                </c:pt>
                <c:pt idx="10">
                  <c:v>3.3340318140047938</c:v>
                </c:pt>
                <c:pt idx="11">
                  <c:v>3.8410978342942577</c:v>
                </c:pt>
                <c:pt idx="12">
                  <c:v>4.271616995711188</c:v>
                </c:pt>
                <c:pt idx="13">
                  <c:v>4.4889025064087447</c:v>
                </c:pt>
                <c:pt idx="14">
                  <c:v>4.4239677520065088</c:v>
                </c:pt>
                <c:pt idx="15">
                  <c:v>4.0974290582201389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391424"/>
        <c:axId val="212392960"/>
      </c:lineChart>
      <c:catAx>
        <c:axId val="212383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385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2385152"/>
        <c:scaling>
          <c:orientation val="minMax"/>
        </c:scaling>
        <c:delete val="0"/>
        <c:axPos val="l"/>
        <c:majorGrid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平均数</a:t>
                </a:r>
              </a:p>
            </c:rich>
          </c:tx>
          <c:layout>
            <c:manualLayout>
              <c:xMode val="edge"/>
              <c:yMode val="edge"/>
              <c:x val="1.3812098788856213E-2"/>
              <c:y val="6.3545150501672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383232"/>
        <c:crosses val="autoZero"/>
        <c:crossBetween val="between"/>
      </c:valAx>
      <c:catAx>
        <c:axId val="212391424"/>
        <c:scaling>
          <c:orientation val="minMax"/>
        </c:scaling>
        <c:delete val="1"/>
        <c:axPos val="b"/>
        <c:majorTickMark val="out"/>
        <c:minorTickMark val="none"/>
        <c:tickLblPos val="nextTo"/>
        <c:crossAx val="212392960"/>
        <c:crosses val="autoZero"/>
        <c:auto val="0"/>
        <c:lblAlgn val="ctr"/>
        <c:lblOffset val="100"/>
        <c:noMultiLvlLbl val="0"/>
      </c:catAx>
      <c:valAx>
        <c:axId val="21239296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57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mBq/m</a:t>
                </a:r>
                <a:r>
                  <a:rPr lang="ja-JP" altLang="en-US" sz="900" b="0" i="0" u="none" strike="noStrike" baseline="30000">
                    <a:solidFill>
                      <a:srgbClr val="000000"/>
                    </a:solidFill>
                    <a:latin typeface="ＭＳ Ｐ明朝"/>
                    <a:ea typeface="ＭＳ Ｐ明朝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0.85441767068273089"/>
              <c:y val="4.6822742474916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391424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093922145274009"/>
          <c:y val="2.3411371237458192E-2"/>
          <c:w val="0.38674034721563416"/>
          <c:h val="0.147157190635451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図16-1　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Ｂｅの月変動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(保環セS57～)</a:t>
            </a:r>
          </a:p>
        </c:rich>
      </c:tx>
      <c:layout>
        <c:manualLayout>
          <c:xMode val="edge"/>
          <c:yMode val="edge"/>
          <c:x val="0.13288302197519428"/>
          <c:y val="0.8461551383000200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829002210467278E-2"/>
          <c:y val="4.3076987795955222E-2"/>
          <c:w val="0.70946101989420551"/>
          <c:h val="0.7015395155341278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浮遊塵!$BL$4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浮遊塵!$BM$4:$BX$4</c:f>
              <c:numCache>
                <c:formatCode>0.0;"△ "0.0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浮遊塵!$BL$5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浮遊塵!$BM$5:$BX$5</c:f>
              <c:numCache>
                <c:formatCode>0.0;"△ "0.0</c:formatCode>
                <c:ptCount val="12"/>
                <c:pt idx="9">
                  <c:v>80.740740740740748</c:v>
                </c:pt>
                <c:pt idx="10">
                  <c:v>151.85185185185185</c:v>
                </c:pt>
                <c:pt idx="11">
                  <c:v>52.592592592592595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浮遊塵!$BL$6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浮遊塵!$BM$6:$BX$6</c:f>
              <c:numCache>
                <c:formatCode>0.0;"△ "0.0</c:formatCode>
                <c:ptCount val="12"/>
                <c:pt idx="0">
                  <c:v>33.703703703703702</c:v>
                </c:pt>
                <c:pt idx="1">
                  <c:v>48.518518518518519</c:v>
                </c:pt>
                <c:pt idx="2">
                  <c:v>56.666666666666664</c:v>
                </c:pt>
                <c:pt idx="3">
                  <c:v>195.55555555555554</c:v>
                </c:pt>
                <c:pt idx="4">
                  <c:v>234.07407407407408</c:v>
                </c:pt>
                <c:pt idx="5">
                  <c:v>110.37037037037037</c:v>
                </c:pt>
                <c:pt idx="6">
                  <c:v>54.814814814814817</c:v>
                </c:pt>
                <c:pt idx="7">
                  <c:v>44.074074074074076</c:v>
                </c:pt>
                <c:pt idx="8">
                  <c:v>60.74074074074074</c:v>
                </c:pt>
                <c:pt idx="9">
                  <c:v>107.77777777777777</c:v>
                </c:pt>
                <c:pt idx="10">
                  <c:v>53.333333333333336</c:v>
                </c:pt>
                <c:pt idx="11">
                  <c:v>44.074074074074076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浮遊塵!$BL$7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浮遊塵!$BM$7:$BX$7</c:f>
              <c:numCache>
                <c:formatCode>0.0;"△ "0.0</c:formatCode>
                <c:ptCount val="12"/>
                <c:pt idx="0">
                  <c:v>37.407407407407405</c:v>
                </c:pt>
                <c:pt idx="1">
                  <c:v>121.48148148148148</c:v>
                </c:pt>
                <c:pt idx="2">
                  <c:v>71.481481481481481</c:v>
                </c:pt>
                <c:pt idx="3">
                  <c:v>274.81481481481484</c:v>
                </c:pt>
                <c:pt idx="4">
                  <c:v>195.92592592592592</c:v>
                </c:pt>
                <c:pt idx="5">
                  <c:v>350</c:v>
                </c:pt>
                <c:pt idx="6">
                  <c:v>105.55555555555556</c:v>
                </c:pt>
                <c:pt idx="7">
                  <c:v>32.592592592592595</c:v>
                </c:pt>
                <c:pt idx="8">
                  <c:v>254.07407407407408</c:v>
                </c:pt>
                <c:pt idx="9">
                  <c:v>0</c:v>
                </c:pt>
                <c:pt idx="10">
                  <c:v>172.96296296296296</c:v>
                </c:pt>
                <c:pt idx="11">
                  <c:v>34.814814814814817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浮遊塵!$BL$8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浮遊塵!$BM$8:$BX$8</c:f>
              <c:numCache>
                <c:formatCode>0.0;"△ "0.0</c:formatCode>
                <c:ptCount val="12"/>
                <c:pt idx="0">
                  <c:v>25.185185185185187</c:v>
                </c:pt>
                <c:pt idx="1">
                  <c:v>50</c:v>
                </c:pt>
                <c:pt idx="2">
                  <c:v>134.44444444444446</c:v>
                </c:pt>
                <c:pt idx="4">
                  <c:v>181.85185185185185</c:v>
                </c:pt>
                <c:pt idx="5">
                  <c:v>188.14814814814815</c:v>
                </c:pt>
                <c:pt idx="6">
                  <c:v>155.55555555555554</c:v>
                </c:pt>
                <c:pt idx="7">
                  <c:v>80.370370370370367</c:v>
                </c:pt>
                <c:pt idx="8">
                  <c:v>155.92592592592592</c:v>
                </c:pt>
                <c:pt idx="9">
                  <c:v>253.33333333333334</c:v>
                </c:pt>
                <c:pt idx="10">
                  <c:v>73.333333333333329</c:v>
                </c:pt>
                <c:pt idx="11">
                  <c:v>114.81481481481481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浮遊塵!$BL$9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浮遊塵!$BM$9:$BX$9</c:f>
              <c:numCache>
                <c:formatCode>0.0;"△ "0.0</c:formatCode>
                <c:ptCount val="12"/>
                <c:pt idx="0">
                  <c:v>40.74074074074074</c:v>
                </c:pt>
                <c:pt idx="1">
                  <c:v>64.074074074074076</c:v>
                </c:pt>
                <c:pt idx="2">
                  <c:v>127.4074074074074</c:v>
                </c:pt>
                <c:pt idx="3">
                  <c:v>68.148148148148152</c:v>
                </c:pt>
                <c:pt idx="4">
                  <c:v>87.037037037037038</c:v>
                </c:pt>
                <c:pt idx="5">
                  <c:v>232.59259259259258</c:v>
                </c:pt>
                <c:pt idx="6">
                  <c:v>113.33333333333333</c:v>
                </c:pt>
                <c:pt idx="7">
                  <c:v>141.85185185185185</c:v>
                </c:pt>
                <c:pt idx="8">
                  <c:v>151.11111111111111</c:v>
                </c:pt>
                <c:pt idx="9">
                  <c:v>55.555555555555557</c:v>
                </c:pt>
                <c:pt idx="10">
                  <c:v>84.444444444444443</c:v>
                </c:pt>
                <c:pt idx="11">
                  <c:v>4.5555555555555554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浮遊塵!$BL$10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浮遊塵!$BM$10:$BX$10</c:f>
              <c:numCache>
                <c:formatCode>0.0;"△ "0.0</c:formatCode>
                <c:ptCount val="12"/>
                <c:pt idx="0">
                  <c:v>98.888888888888886</c:v>
                </c:pt>
                <c:pt idx="1">
                  <c:v>58.148148148148145</c:v>
                </c:pt>
                <c:pt idx="2">
                  <c:v>109.25925925925925</c:v>
                </c:pt>
                <c:pt idx="3">
                  <c:v>141</c:v>
                </c:pt>
                <c:pt idx="4">
                  <c:v>260</c:v>
                </c:pt>
                <c:pt idx="5">
                  <c:v>250</c:v>
                </c:pt>
                <c:pt idx="6">
                  <c:v>157</c:v>
                </c:pt>
                <c:pt idx="7">
                  <c:v>213</c:v>
                </c:pt>
                <c:pt idx="8">
                  <c:v>225</c:v>
                </c:pt>
                <c:pt idx="9">
                  <c:v>100</c:v>
                </c:pt>
                <c:pt idx="10">
                  <c:v>59.3</c:v>
                </c:pt>
                <c:pt idx="11">
                  <c:v>20.7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浮遊塵!$BL$11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浮遊塵!$BM$11:$BX$11</c:f>
              <c:numCache>
                <c:formatCode>0.0;"△ "0.0</c:formatCode>
                <c:ptCount val="12"/>
                <c:pt idx="0">
                  <c:v>182</c:v>
                </c:pt>
                <c:pt idx="1">
                  <c:v>73.900000000000006</c:v>
                </c:pt>
                <c:pt idx="2">
                  <c:v>68.900000000000006</c:v>
                </c:pt>
                <c:pt idx="3">
                  <c:v>185</c:v>
                </c:pt>
                <c:pt idx="4">
                  <c:v>105</c:v>
                </c:pt>
                <c:pt idx="5">
                  <c:v>151</c:v>
                </c:pt>
                <c:pt idx="6">
                  <c:v>74.3</c:v>
                </c:pt>
                <c:pt idx="7">
                  <c:v>102</c:v>
                </c:pt>
                <c:pt idx="8">
                  <c:v>159</c:v>
                </c:pt>
                <c:pt idx="9">
                  <c:v>98.7</c:v>
                </c:pt>
                <c:pt idx="10">
                  <c:v>57.3</c:v>
                </c:pt>
                <c:pt idx="11">
                  <c:v>47.1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浮遊塵!$BL$12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浮遊塵!$BM$12:$BX$12</c:f>
              <c:numCache>
                <c:formatCode>0.0;"△ "0.0</c:formatCode>
                <c:ptCount val="12"/>
                <c:pt idx="0">
                  <c:v>16.100000000000001</c:v>
                </c:pt>
                <c:pt idx="1">
                  <c:v>63.4</c:v>
                </c:pt>
                <c:pt idx="2">
                  <c:v>67</c:v>
                </c:pt>
                <c:pt idx="3">
                  <c:v>184</c:v>
                </c:pt>
                <c:pt idx="4">
                  <c:v>67.5</c:v>
                </c:pt>
                <c:pt idx="5">
                  <c:v>102</c:v>
                </c:pt>
                <c:pt idx="6">
                  <c:v>51.9</c:v>
                </c:pt>
                <c:pt idx="7">
                  <c:v>52.7</c:v>
                </c:pt>
                <c:pt idx="8">
                  <c:v>158</c:v>
                </c:pt>
                <c:pt idx="9">
                  <c:v>125</c:v>
                </c:pt>
                <c:pt idx="10">
                  <c:v>114</c:v>
                </c:pt>
                <c:pt idx="11">
                  <c:v>37.5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浮遊塵!$BL$13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浮遊塵!$BM$13:$BX$13</c:f>
              <c:numCache>
                <c:formatCode>0.0;"△ "0.0</c:formatCode>
                <c:ptCount val="12"/>
                <c:pt idx="0">
                  <c:v>14.4</c:v>
                </c:pt>
                <c:pt idx="1">
                  <c:v>94</c:v>
                </c:pt>
                <c:pt idx="2">
                  <c:v>66</c:v>
                </c:pt>
                <c:pt idx="3">
                  <c:v>43.4</c:v>
                </c:pt>
                <c:pt idx="4">
                  <c:v>39.799999999999997</c:v>
                </c:pt>
                <c:pt idx="5">
                  <c:v>162</c:v>
                </c:pt>
                <c:pt idx="6">
                  <c:v>152</c:v>
                </c:pt>
                <c:pt idx="7">
                  <c:v>120</c:v>
                </c:pt>
                <c:pt idx="8">
                  <c:v>159</c:v>
                </c:pt>
                <c:pt idx="9">
                  <c:v>221</c:v>
                </c:pt>
                <c:pt idx="10">
                  <c:v>33.799999999999997</c:v>
                </c:pt>
                <c:pt idx="11">
                  <c:v>16.7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浮遊塵!$BL$14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浮遊塵!$BM$14:$BX$14</c:f>
              <c:numCache>
                <c:formatCode>0.0;"△ "0.0</c:formatCode>
                <c:ptCount val="12"/>
                <c:pt idx="0">
                  <c:v>35.799999999999997</c:v>
                </c:pt>
                <c:pt idx="1">
                  <c:v>12.7</c:v>
                </c:pt>
                <c:pt idx="2">
                  <c:v>81.900000000000006</c:v>
                </c:pt>
                <c:pt idx="3">
                  <c:v>196</c:v>
                </c:pt>
                <c:pt idx="4">
                  <c:v>248</c:v>
                </c:pt>
                <c:pt idx="5">
                  <c:v>197</c:v>
                </c:pt>
                <c:pt idx="6">
                  <c:v>33.299999999999997</c:v>
                </c:pt>
                <c:pt idx="7">
                  <c:v>86.8</c:v>
                </c:pt>
                <c:pt idx="8">
                  <c:v>52.1</c:v>
                </c:pt>
                <c:pt idx="9">
                  <c:v>162</c:v>
                </c:pt>
                <c:pt idx="10">
                  <c:v>23.7</c:v>
                </c:pt>
                <c:pt idx="11">
                  <c:v>44.7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浮遊塵!$BL$15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浮遊塵!$BM$15:$BX$15</c:f>
              <c:numCache>
                <c:formatCode>0.0;"△ "0.0</c:formatCode>
                <c:ptCount val="12"/>
                <c:pt idx="0">
                  <c:v>100</c:v>
                </c:pt>
                <c:pt idx="1">
                  <c:v>86.4</c:v>
                </c:pt>
                <c:pt idx="2">
                  <c:v>78.900000000000006</c:v>
                </c:pt>
                <c:pt idx="3">
                  <c:v>78.099999999999994</c:v>
                </c:pt>
                <c:pt idx="4">
                  <c:v>102</c:v>
                </c:pt>
                <c:pt idx="5">
                  <c:v>142</c:v>
                </c:pt>
                <c:pt idx="6">
                  <c:v>205</c:v>
                </c:pt>
                <c:pt idx="7">
                  <c:v>128</c:v>
                </c:pt>
                <c:pt idx="8">
                  <c:v>164</c:v>
                </c:pt>
                <c:pt idx="9">
                  <c:v>49</c:v>
                </c:pt>
                <c:pt idx="10">
                  <c:v>151</c:v>
                </c:pt>
                <c:pt idx="11">
                  <c:v>53.9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浮遊塵!$BL$16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浮遊塵!$BM$16:$BX$16</c:f>
              <c:numCache>
                <c:formatCode>0.0;"△ "0.0</c:formatCode>
                <c:ptCount val="12"/>
                <c:pt idx="0">
                  <c:v>27.2</c:v>
                </c:pt>
                <c:pt idx="1">
                  <c:v>71.400000000000006</c:v>
                </c:pt>
                <c:pt idx="2">
                  <c:v>79.3</c:v>
                </c:pt>
                <c:pt idx="3">
                  <c:v>79.400000000000006</c:v>
                </c:pt>
                <c:pt idx="4">
                  <c:v>137</c:v>
                </c:pt>
                <c:pt idx="5">
                  <c:v>104</c:v>
                </c:pt>
                <c:pt idx="6">
                  <c:v>44.4</c:v>
                </c:pt>
                <c:pt idx="7">
                  <c:v>117</c:v>
                </c:pt>
                <c:pt idx="8">
                  <c:v>492</c:v>
                </c:pt>
                <c:pt idx="9">
                  <c:v>85.9</c:v>
                </c:pt>
                <c:pt idx="10">
                  <c:v>14.2</c:v>
                </c:pt>
                <c:pt idx="11">
                  <c:v>56.6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浮遊塵!$BL$17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浮遊塵!$BM$17:$BX$17</c:f>
              <c:numCache>
                <c:formatCode>0.0;"△ "0.0</c:formatCode>
                <c:ptCount val="12"/>
                <c:pt idx="0">
                  <c:v>46</c:v>
                </c:pt>
                <c:pt idx="1">
                  <c:v>40.4</c:v>
                </c:pt>
                <c:pt idx="2">
                  <c:v>106</c:v>
                </c:pt>
                <c:pt idx="3">
                  <c:v>81.8</c:v>
                </c:pt>
                <c:pt idx="4">
                  <c:v>180</c:v>
                </c:pt>
                <c:pt idx="5">
                  <c:v>212</c:v>
                </c:pt>
                <c:pt idx="6">
                  <c:v>85.8</c:v>
                </c:pt>
                <c:pt idx="7">
                  <c:v>120</c:v>
                </c:pt>
                <c:pt idx="8">
                  <c:v>110</c:v>
                </c:pt>
                <c:pt idx="9">
                  <c:v>55.5</c:v>
                </c:pt>
                <c:pt idx="10">
                  <c:v>43.5</c:v>
                </c:pt>
                <c:pt idx="11">
                  <c:v>65.900000000000006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浮遊塵!$BL$18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浮遊塵!$BM$18:$BX$18</c:f>
              <c:numCache>
                <c:formatCode>0.0;"△ "0.0</c:formatCode>
                <c:ptCount val="12"/>
                <c:pt idx="0">
                  <c:v>36.799999999999997</c:v>
                </c:pt>
                <c:pt idx="1">
                  <c:v>25.7</c:v>
                </c:pt>
                <c:pt idx="2">
                  <c:v>106</c:v>
                </c:pt>
                <c:pt idx="3">
                  <c:v>99.8</c:v>
                </c:pt>
                <c:pt idx="4">
                  <c:v>138</c:v>
                </c:pt>
                <c:pt idx="5">
                  <c:v>146</c:v>
                </c:pt>
                <c:pt idx="6">
                  <c:v>95.8</c:v>
                </c:pt>
                <c:pt idx="7">
                  <c:v>110</c:v>
                </c:pt>
                <c:pt idx="8">
                  <c:v>200</c:v>
                </c:pt>
                <c:pt idx="9">
                  <c:v>68.900000000000006</c:v>
                </c:pt>
                <c:pt idx="10">
                  <c:v>47.6</c:v>
                </c:pt>
                <c:pt idx="11">
                  <c:v>53.3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浮遊塵!$BL$19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浮遊塵!$BM$19:$BX$19</c:f>
              <c:numCache>
                <c:formatCode>0.0;"△ "0.0</c:formatCode>
                <c:ptCount val="12"/>
                <c:pt idx="0">
                  <c:v>29.3</c:v>
                </c:pt>
                <c:pt idx="1">
                  <c:v>47</c:v>
                </c:pt>
                <c:pt idx="2">
                  <c:v>66.099999999999994</c:v>
                </c:pt>
                <c:pt idx="3">
                  <c:v>88.2</c:v>
                </c:pt>
                <c:pt idx="4">
                  <c:v>163</c:v>
                </c:pt>
                <c:pt idx="5">
                  <c:v>158</c:v>
                </c:pt>
                <c:pt idx="6">
                  <c:v>77.099999999999994</c:v>
                </c:pt>
                <c:pt idx="7">
                  <c:v>74.400000000000006</c:v>
                </c:pt>
                <c:pt idx="8">
                  <c:v>215</c:v>
                </c:pt>
                <c:pt idx="9">
                  <c:v>26.5</c:v>
                </c:pt>
                <c:pt idx="10">
                  <c:v>104</c:v>
                </c:pt>
                <c:pt idx="11">
                  <c:v>32.9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浮遊塵!$BL$20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浮遊塵!$BM$20:$BX$20</c:f>
              <c:numCache>
                <c:formatCode>0.0;"△ "0.0</c:formatCode>
                <c:ptCount val="12"/>
                <c:pt idx="0">
                  <c:v>39.1</c:v>
                </c:pt>
                <c:pt idx="1">
                  <c:v>51.3</c:v>
                </c:pt>
                <c:pt idx="2">
                  <c:v>46.7</c:v>
                </c:pt>
                <c:pt idx="3">
                  <c:v>116</c:v>
                </c:pt>
                <c:pt idx="4">
                  <c:v>109</c:v>
                </c:pt>
                <c:pt idx="5">
                  <c:v>146</c:v>
                </c:pt>
                <c:pt idx="6">
                  <c:v>123</c:v>
                </c:pt>
                <c:pt idx="7">
                  <c:v>190</c:v>
                </c:pt>
                <c:pt idx="8">
                  <c:v>140</c:v>
                </c:pt>
                <c:pt idx="9">
                  <c:v>83.4</c:v>
                </c:pt>
                <c:pt idx="10">
                  <c:v>18.3</c:v>
                </c:pt>
                <c:pt idx="11">
                  <c:v>29.6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70816"/>
        <c:axId val="212772736"/>
      </c:lineChart>
      <c:catAx>
        <c:axId val="212770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772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27727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770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756934794915337"/>
          <c:y val="1.5384615384615385E-2"/>
          <c:w val="0.17117158149348977"/>
          <c:h val="0.790770522915404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図16-3　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Ｂｅの経年変動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(保環セS57～)</a:t>
            </a:r>
          </a:p>
        </c:rich>
      </c:tx>
      <c:layout>
        <c:manualLayout>
          <c:xMode val="edge"/>
          <c:yMode val="edge"/>
          <c:x val="7.8651598867989919E-2"/>
          <c:y val="0.847827391141324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651771694798644E-2"/>
          <c:y val="4.3478326800160741E-2"/>
          <c:w val="0.8044952647639404"/>
          <c:h val="0.667702875859611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浮遊塵!$BM$3</c:f>
              <c:strCache>
                <c:ptCount val="1"/>
                <c:pt idx="0">
                  <c:v>１月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浮遊塵!$BM$4:$BM$20</c:f>
              <c:numCache>
                <c:formatCode>0.0;"△ "0.0</c:formatCode>
                <c:ptCount val="17"/>
                <c:pt idx="2">
                  <c:v>33.703703703703702</c:v>
                </c:pt>
                <c:pt idx="3">
                  <c:v>37.407407407407405</c:v>
                </c:pt>
                <c:pt idx="4">
                  <c:v>25.185185185185187</c:v>
                </c:pt>
                <c:pt idx="5">
                  <c:v>40.74074074074074</c:v>
                </c:pt>
                <c:pt idx="6">
                  <c:v>98.888888888888886</c:v>
                </c:pt>
                <c:pt idx="7">
                  <c:v>182</c:v>
                </c:pt>
                <c:pt idx="8">
                  <c:v>16.100000000000001</c:v>
                </c:pt>
                <c:pt idx="9">
                  <c:v>14.4</c:v>
                </c:pt>
                <c:pt idx="10">
                  <c:v>35.799999999999997</c:v>
                </c:pt>
                <c:pt idx="11">
                  <c:v>100</c:v>
                </c:pt>
                <c:pt idx="12">
                  <c:v>27.2</c:v>
                </c:pt>
                <c:pt idx="13">
                  <c:v>46</c:v>
                </c:pt>
                <c:pt idx="14">
                  <c:v>36.799999999999997</c:v>
                </c:pt>
                <c:pt idx="15">
                  <c:v>29.3</c:v>
                </c:pt>
                <c:pt idx="16">
                  <c:v>39.1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浮遊塵!$BN$3</c:f>
              <c:strCache>
                <c:ptCount val="1"/>
                <c:pt idx="0">
                  <c:v>２月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浮遊塵!$BN$4:$BN$20</c:f>
              <c:numCache>
                <c:formatCode>0.0;"△ "0.0</c:formatCode>
                <c:ptCount val="17"/>
                <c:pt idx="2">
                  <c:v>48.518518518518519</c:v>
                </c:pt>
                <c:pt idx="3">
                  <c:v>121.48148148148148</c:v>
                </c:pt>
                <c:pt idx="4">
                  <c:v>50</c:v>
                </c:pt>
                <c:pt idx="5">
                  <c:v>64.074074074074076</c:v>
                </c:pt>
                <c:pt idx="6">
                  <c:v>58.148148148148145</c:v>
                </c:pt>
                <c:pt idx="7">
                  <c:v>73.900000000000006</c:v>
                </c:pt>
                <c:pt idx="8">
                  <c:v>63.4</c:v>
                </c:pt>
                <c:pt idx="9">
                  <c:v>94</c:v>
                </c:pt>
                <c:pt idx="10">
                  <c:v>12.7</c:v>
                </c:pt>
                <c:pt idx="11">
                  <c:v>86.4</c:v>
                </c:pt>
                <c:pt idx="12">
                  <c:v>71.400000000000006</c:v>
                </c:pt>
                <c:pt idx="13">
                  <c:v>40.4</c:v>
                </c:pt>
                <c:pt idx="14">
                  <c:v>25.7</c:v>
                </c:pt>
                <c:pt idx="15">
                  <c:v>47</c:v>
                </c:pt>
                <c:pt idx="16">
                  <c:v>51.3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浮遊塵!$BO$3</c:f>
              <c:strCache>
                <c:ptCount val="1"/>
                <c:pt idx="0">
                  <c:v>３月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浮遊塵!$BO$4:$BO$20</c:f>
              <c:numCache>
                <c:formatCode>0.0;"△ "0.0</c:formatCode>
                <c:ptCount val="17"/>
                <c:pt idx="2">
                  <c:v>56.666666666666664</c:v>
                </c:pt>
                <c:pt idx="3">
                  <c:v>71.481481481481481</c:v>
                </c:pt>
                <c:pt idx="4">
                  <c:v>134.44444444444446</c:v>
                </c:pt>
                <c:pt idx="5">
                  <c:v>127.4074074074074</c:v>
                </c:pt>
                <c:pt idx="6">
                  <c:v>109.25925925925925</c:v>
                </c:pt>
                <c:pt idx="7">
                  <c:v>68.900000000000006</c:v>
                </c:pt>
                <c:pt idx="8">
                  <c:v>67</c:v>
                </c:pt>
                <c:pt idx="9">
                  <c:v>66</c:v>
                </c:pt>
                <c:pt idx="10">
                  <c:v>81.900000000000006</c:v>
                </c:pt>
                <c:pt idx="11">
                  <c:v>78.900000000000006</c:v>
                </c:pt>
                <c:pt idx="12">
                  <c:v>79.3</c:v>
                </c:pt>
                <c:pt idx="13">
                  <c:v>106</c:v>
                </c:pt>
                <c:pt idx="14">
                  <c:v>106</c:v>
                </c:pt>
                <c:pt idx="15">
                  <c:v>66.099999999999994</c:v>
                </c:pt>
                <c:pt idx="16">
                  <c:v>46.7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浮遊塵!$BP$3</c:f>
              <c:strCache>
                <c:ptCount val="1"/>
                <c:pt idx="0">
                  <c:v>４月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浮遊塵!$BP$4:$BP$20</c:f>
              <c:numCache>
                <c:formatCode>0.0;"△ "0.0</c:formatCode>
                <c:ptCount val="17"/>
                <c:pt idx="2">
                  <c:v>195.55555555555554</c:v>
                </c:pt>
                <c:pt idx="3">
                  <c:v>274.81481481481484</c:v>
                </c:pt>
                <c:pt idx="5">
                  <c:v>68.148148148148152</c:v>
                </c:pt>
                <c:pt idx="6">
                  <c:v>141</c:v>
                </c:pt>
                <c:pt idx="7">
                  <c:v>185</c:v>
                </c:pt>
                <c:pt idx="8">
                  <c:v>184</c:v>
                </c:pt>
                <c:pt idx="9">
                  <c:v>43.4</c:v>
                </c:pt>
                <c:pt idx="10">
                  <c:v>196</c:v>
                </c:pt>
                <c:pt idx="11">
                  <c:v>78.099999999999994</c:v>
                </c:pt>
                <c:pt idx="12">
                  <c:v>79.400000000000006</c:v>
                </c:pt>
                <c:pt idx="13">
                  <c:v>81.8</c:v>
                </c:pt>
                <c:pt idx="14">
                  <c:v>99.8</c:v>
                </c:pt>
                <c:pt idx="15">
                  <c:v>88.2</c:v>
                </c:pt>
                <c:pt idx="16">
                  <c:v>116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浮遊塵!$BQ$3</c:f>
              <c:strCache>
                <c:ptCount val="1"/>
                <c:pt idx="0">
                  <c:v>５月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浮遊塵!$BQ$4:$BQ$20</c:f>
              <c:numCache>
                <c:formatCode>0.0;"△ "0.0</c:formatCode>
                <c:ptCount val="17"/>
                <c:pt idx="2">
                  <c:v>234.07407407407408</c:v>
                </c:pt>
                <c:pt idx="3">
                  <c:v>195.92592592592592</c:v>
                </c:pt>
                <c:pt idx="4">
                  <c:v>181.85185185185185</c:v>
                </c:pt>
                <c:pt idx="5">
                  <c:v>87.037037037037038</c:v>
                </c:pt>
                <c:pt idx="6">
                  <c:v>260</c:v>
                </c:pt>
                <c:pt idx="7">
                  <c:v>105</c:v>
                </c:pt>
                <c:pt idx="8">
                  <c:v>67.5</c:v>
                </c:pt>
                <c:pt idx="9">
                  <c:v>39.799999999999997</c:v>
                </c:pt>
                <c:pt idx="10">
                  <c:v>248</c:v>
                </c:pt>
                <c:pt idx="11">
                  <c:v>102</c:v>
                </c:pt>
                <c:pt idx="12">
                  <c:v>137</c:v>
                </c:pt>
                <c:pt idx="13">
                  <c:v>180</c:v>
                </c:pt>
                <c:pt idx="14">
                  <c:v>138</c:v>
                </c:pt>
                <c:pt idx="15">
                  <c:v>163</c:v>
                </c:pt>
                <c:pt idx="16">
                  <c:v>109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浮遊塵!$BR$3</c:f>
              <c:strCache>
                <c:ptCount val="1"/>
                <c:pt idx="0">
                  <c:v>６月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浮遊塵!$BR$4:$BR$20</c:f>
              <c:numCache>
                <c:formatCode>0.0;"△ "0.0</c:formatCode>
                <c:ptCount val="17"/>
                <c:pt idx="2">
                  <c:v>110.37037037037037</c:v>
                </c:pt>
                <c:pt idx="3">
                  <c:v>350</c:v>
                </c:pt>
                <c:pt idx="4">
                  <c:v>188.14814814814815</c:v>
                </c:pt>
                <c:pt idx="5">
                  <c:v>232.59259259259258</c:v>
                </c:pt>
                <c:pt idx="6">
                  <c:v>250</c:v>
                </c:pt>
                <c:pt idx="7">
                  <c:v>151</c:v>
                </c:pt>
                <c:pt idx="8">
                  <c:v>102</c:v>
                </c:pt>
                <c:pt idx="9">
                  <c:v>162</c:v>
                </c:pt>
                <c:pt idx="10">
                  <c:v>197</c:v>
                </c:pt>
                <c:pt idx="11">
                  <c:v>142</c:v>
                </c:pt>
                <c:pt idx="12">
                  <c:v>104</c:v>
                </c:pt>
                <c:pt idx="13">
                  <c:v>212</c:v>
                </c:pt>
                <c:pt idx="14">
                  <c:v>146</c:v>
                </c:pt>
                <c:pt idx="15">
                  <c:v>158</c:v>
                </c:pt>
                <c:pt idx="16">
                  <c:v>146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浮遊塵!$BS$3</c:f>
              <c:strCache>
                <c:ptCount val="1"/>
                <c:pt idx="0">
                  <c:v>７月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浮遊塵!$BS$4:$BS$20</c:f>
              <c:numCache>
                <c:formatCode>0.0;"△ "0.0</c:formatCode>
                <c:ptCount val="17"/>
                <c:pt idx="2">
                  <c:v>54.814814814814817</c:v>
                </c:pt>
                <c:pt idx="3">
                  <c:v>105.55555555555556</c:v>
                </c:pt>
                <c:pt idx="4">
                  <c:v>155.55555555555554</c:v>
                </c:pt>
                <c:pt idx="5">
                  <c:v>113.33333333333333</c:v>
                </c:pt>
                <c:pt idx="6">
                  <c:v>157</c:v>
                </c:pt>
                <c:pt idx="7">
                  <c:v>74.3</c:v>
                </c:pt>
                <c:pt idx="8">
                  <c:v>51.9</c:v>
                </c:pt>
                <c:pt idx="9">
                  <c:v>152</c:v>
                </c:pt>
                <c:pt idx="10">
                  <c:v>33.299999999999997</c:v>
                </c:pt>
                <c:pt idx="11">
                  <c:v>205</c:v>
                </c:pt>
                <c:pt idx="12">
                  <c:v>44.4</c:v>
                </c:pt>
                <c:pt idx="13">
                  <c:v>85.8</c:v>
                </c:pt>
                <c:pt idx="14">
                  <c:v>95.8</c:v>
                </c:pt>
                <c:pt idx="15">
                  <c:v>77.099999999999994</c:v>
                </c:pt>
                <c:pt idx="16">
                  <c:v>123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浮遊塵!$BT$3</c:f>
              <c:strCache>
                <c:ptCount val="1"/>
                <c:pt idx="0">
                  <c:v>８月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浮遊塵!$BT$4:$BT$20</c:f>
              <c:numCache>
                <c:formatCode>0.0;"△ "0.0</c:formatCode>
                <c:ptCount val="17"/>
                <c:pt idx="2">
                  <c:v>44.074074074074076</c:v>
                </c:pt>
                <c:pt idx="3">
                  <c:v>32.592592592592595</c:v>
                </c:pt>
                <c:pt idx="4">
                  <c:v>80.370370370370367</c:v>
                </c:pt>
                <c:pt idx="5">
                  <c:v>141.85185185185185</c:v>
                </c:pt>
                <c:pt idx="6">
                  <c:v>213</c:v>
                </c:pt>
                <c:pt idx="7">
                  <c:v>102</c:v>
                </c:pt>
                <c:pt idx="8">
                  <c:v>52.7</c:v>
                </c:pt>
                <c:pt idx="9">
                  <c:v>120</c:v>
                </c:pt>
                <c:pt idx="10">
                  <c:v>86.8</c:v>
                </c:pt>
                <c:pt idx="11">
                  <c:v>128</c:v>
                </c:pt>
                <c:pt idx="12">
                  <c:v>117</c:v>
                </c:pt>
                <c:pt idx="13">
                  <c:v>120</c:v>
                </c:pt>
                <c:pt idx="14">
                  <c:v>110</c:v>
                </c:pt>
                <c:pt idx="15">
                  <c:v>74.400000000000006</c:v>
                </c:pt>
                <c:pt idx="16">
                  <c:v>190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浮遊塵!$BU$3</c:f>
              <c:strCache>
                <c:ptCount val="1"/>
                <c:pt idx="0">
                  <c:v>９月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浮遊塵!$BU$4:$BU$20</c:f>
              <c:numCache>
                <c:formatCode>0.0;"△ "0.0</c:formatCode>
                <c:ptCount val="17"/>
                <c:pt idx="2">
                  <c:v>60.74074074074074</c:v>
                </c:pt>
                <c:pt idx="3">
                  <c:v>254.07407407407408</c:v>
                </c:pt>
                <c:pt idx="4">
                  <c:v>155.92592592592592</c:v>
                </c:pt>
                <c:pt idx="5">
                  <c:v>151.11111111111111</c:v>
                </c:pt>
                <c:pt idx="6">
                  <c:v>225</c:v>
                </c:pt>
                <c:pt idx="7">
                  <c:v>159</c:v>
                </c:pt>
                <c:pt idx="8">
                  <c:v>158</c:v>
                </c:pt>
                <c:pt idx="9">
                  <c:v>159</c:v>
                </c:pt>
                <c:pt idx="10">
                  <c:v>52.1</c:v>
                </c:pt>
                <c:pt idx="11">
                  <c:v>164</c:v>
                </c:pt>
                <c:pt idx="12">
                  <c:v>492</c:v>
                </c:pt>
                <c:pt idx="13">
                  <c:v>110</c:v>
                </c:pt>
                <c:pt idx="14">
                  <c:v>200</c:v>
                </c:pt>
                <c:pt idx="15">
                  <c:v>215</c:v>
                </c:pt>
                <c:pt idx="16">
                  <c:v>140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浮遊塵!$BV$3</c:f>
              <c:strCache>
                <c:ptCount val="1"/>
                <c:pt idx="0">
                  <c:v>10月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浮遊塵!$BV$4:$BV$20</c:f>
              <c:numCache>
                <c:formatCode>0.0;"△ "0.0</c:formatCode>
                <c:ptCount val="17"/>
                <c:pt idx="1">
                  <c:v>80.740740740740748</c:v>
                </c:pt>
                <c:pt idx="2">
                  <c:v>107.77777777777777</c:v>
                </c:pt>
                <c:pt idx="3">
                  <c:v>0</c:v>
                </c:pt>
                <c:pt idx="4">
                  <c:v>253.33333333333334</c:v>
                </c:pt>
                <c:pt idx="5">
                  <c:v>55.555555555555557</c:v>
                </c:pt>
                <c:pt idx="6">
                  <c:v>100</c:v>
                </c:pt>
                <c:pt idx="7">
                  <c:v>98.7</c:v>
                </c:pt>
                <c:pt idx="8">
                  <c:v>125</c:v>
                </c:pt>
                <c:pt idx="9">
                  <c:v>221</c:v>
                </c:pt>
                <c:pt idx="10">
                  <c:v>162</c:v>
                </c:pt>
                <c:pt idx="11">
                  <c:v>49</c:v>
                </c:pt>
                <c:pt idx="12">
                  <c:v>85.9</c:v>
                </c:pt>
                <c:pt idx="13">
                  <c:v>55.5</c:v>
                </c:pt>
                <c:pt idx="14">
                  <c:v>68.900000000000006</c:v>
                </c:pt>
                <c:pt idx="15">
                  <c:v>26.5</c:v>
                </c:pt>
                <c:pt idx="16">
                  <c:v>83.4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浮遊塵!$BW$3</c:f>
              <c:strCache>
                <c:ptCount val="1"/>
                <c:pt idx="0">
                  <c:v>11月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浮遊塵!$BW$4:$BW$20</c:f>
              <c:numCache>
                <c:formatCode>0.0;"△ "0.0</c:formatCode>
                <c:ptCount val="17"/>
                <c:pt idx="1">
                  <c:v>151.85185185185185</c:v>
                </c:pt>
                <c:pt idx="2">
                  <c:v>53.333333333333336</c:v>
                </c:pt>
                <c:pt idx="3">
                  <c:v>172.96296296296296</c:v>
                </c:pt>
                <c:pt idx="4">
                  <c:v>73.333333333333329</c:v>
                </c:pt>
                <c:pt idx="5">
                  <c:v>84.444444444444443</c:v>
                </c:pt>
                <c:pt idx="6">
                  <c:v>59.3</c:v>
                </c:pt>
                <c:pt idx="7">
                  <c:v>57.3</c:v>
                </c:pt>
                <c:pt idx="8">
                  <c:v>114</c:v>
                </c:pt>
                <c:pt idx="9">
                  <c:v>33.799999999999997</c:v>
                </c:pt>
                <c:pt idx="10">
                  <c:v>23.7</c:v>
                </c:pt>
                <c:pt idx="11">
                  <c:v>151</c:v>
                </c:pt>
                <c:pt idx="12">
                  <c:v>14.2</c:v>
                </c:pt>
                <c:pt idx="13">
                  <c:v>43.5</c:v>
                </c:pt>
                <c:pt idx="14">
                  <c:v>47.6</c:v>
                </c:pt>
                <c:pt idx="15">
                  <c:v>104</c:v>
                </c:pt>
                <c:pt idx="16">
                  <c:v>18.3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浮遊塵!$BX$3</c:f>
              <c:strCache>
                <c:ptCount val="1"/>
                <c:pt idx="0">
                  <c:v>12月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浮遊塵!$BX$4:$BX$20</c:f>
              <c:numCache>
                <c:formatCode>0.0;"△ "0.0</c:formatCode>
                <c:ptCount val="17"/>
                <c:pt idx="1">
                  <c:v>52.592592592592595</c:v>
                </c:pt>
                <c:pt idx="2">
                  <c:v>44.074074074074076</c:v>
                </c:pt>
                <c:pt idx="3">
                  <c:v>34.814814814814817</c:v>
                </c:pt>
                <c:pt idx="4">
                  <c:v>114.81481481481481</c:v>
                </c:pt>
                <c:pt idx="5">
                  <c:v>4.5555555555555554</c:v>
                </c:pt>
                <c:pt idx="6">
                  <c:v>20.7</c:v>
                </c:pt>
                <c:pt idx="7">
                  <c:v>47.1</c:v>
                </c:pt>
                <c:pt idx="8">
                  <c:v>37.5</c:v>
                </c:pt>
                <c:pt idx="9">
                  <c:v>16.7</c:v>
                </c:pt>
                <c:pt idx="10">
                  <c:v>44.7</c:v>
                </c:pt>
                <c:pt idx="11">
                  <c:v>53.9</c:v>
                </c:pt>
                <c:pt idx="12">
                  <c:v>56.6</c:v>
                </c:pt>
                <c:pt idx="13">
                  <c:v>65.900000000000006</c:v>
                </c:pt>
                <c:pt idx="14">
                  <c:v>53.3</c:v>
                </c:pt>
                <c:pt idx="15">
                  <c:v>32.9</c:v>
                </c:pt>
                <c:pt idx="16">
                  <c:v>29.6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29152"/>
        <c:axId val="212955904"/>
      </c:lineChart>
      <c:catAx>
        <c:axId val="212929152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955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29559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92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719198608731372"/>
          <c:y val="0.15527982915179078"/>
          <c:w val="0.14157339134564173"/>
          <c:h val="0.795032360085424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図16-2　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</a:t>
            </a:r>
          </a:p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経月変動(保環セS57～)</a:t>
            </a:r>
          </a:p>
        </c:rich>
      </c:tx>
      <c:layout>
        <c:manualLayout>
          <c:xMode val="edge"/>
          <c:yMode val="edge"/>
          <c:x val="0.18654504820560794"/>
          <c:y val="0.8461551383000200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03395879312044"/>
          <c:y val="4.3076987795955222E-2"/>
          <c:w val="0.87767846210358758"/>
          <c:h val="0.71077029863326113"/>
        </c:manualLayout>
      </c:layout>
      <c:lineChart>
        <c:grouping val="standard"/>
        <c:varyColors val="0"/>
        <c:ser>
          <c:idx val="0"/>
          <c:order val="0"/>
          <c:tx>
            <c:strRef>
              <c:f>浮遊塵!$BL$24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浮遊塵!$BM$24:$BX$24</c:f>
              <c:numCache>
                <c:formatCode>0.0;"△ "0.0</c:formatCode>
                <c:ptCount val="12"/>
                <c:pt idx="0">
                  <c:v>50.841728395061729</c:v>
                </c:pt>
                <c:pt idx="1">
                  <c:v>60.561481481481479</c:v>
                </c:pt>
                <c:pt idx="2">
                  <c:v>84.40395061728394</c:v>
                </c:pt>
                <c:pt idx="3">
                  <c:v>130.80132275132274</c:v>
                </c:pt>
                <c:pt idx="4">
                  <c:v>149.87925925925927</c:v>
                </c:pt>
                <c:pt idx="5">
                  <c:v>176.74074074074076</c:v>
                </c:pt>
                <c:pt idx="6">
                  <c:v>101.92395061728394</c:v>
                </c:pt>
                <c:pt idx="7">
                  <c:v>107.51925925925927</c:v>
                </c:pt>
                <c:pt idx="8">
                  <c:v>179.7301234567901</c:v>
                </c:pt>
                <c:pt idx="9">
                  <c:v>104.88716049382718</c:v>
                </c:pt>
                <c:pt idx="10">
                  <c:v>75.164120370370355</c:v>
                </c:pt>
                <c:pt idx="11">
                  <c:v>44.359490740740732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浮遊塵!$BL$26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浮遊塵!$BM$26:$BX$26</c:f>
              <c:numCache>
                <c:formatCode>0.0;"△ "0.0</c:formatCode>
                <c:ptCount val="12"/>
                <c:pt idx="0">
                  <c:v>95.004364051662847</c:v>
                </c:pt>
                <c:pt idx="1">
                  <c:v>87.629405956242195</c:v>
                </c:pt>
                <c:pt idx="2">
                  <c:v>110.51015123125869</c:v>
                </c:pt>
                <c:pt idx="3">
                  <c:v>197.27027060693945</c:v>
                </c:pt>
                <c:pt idx="4">
                  <c:v>216.5354062805512</c:v>
                </c:pt>
                <c:pt idx="5">
                  <c:v>242.15115760032705</c:v>
                </c:pt>
                <c:pt idx="6">
                  <c:v>151.23801619912985</c:v>
                </c:pt>
                <c:pt idx="7">
                  <c:v>157.42858327346298</c:v>
                </c:pt>
                <c:pt idx="8">
                  <c:v>282.05913966450004</c:v>
                </c:pt>
                <c:pt idx="9">
                  <c:v>168.1870914247734</c:v>
                </c:pt>
                <c:pt idx="10">
                  <c:v>125.32744563939715</c:v>
                </c:pt>
                <c:pt idx="11">
                  <c:v>69.15291758284468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浮遊塵!$BL$27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strRef>
              <c:f>浮遊塵!$BM$3:$BX$3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浮遊塵!$BM$27:$BX$27</c:f>
              <c:numCache>
                <c:formatCode>0.0;"△ "0.0</c:formatCode>
                <c:ptCount val="12"/>
                <c:pt idx="0">
                  <c:v>6.6790927384606107</c:v>
                </c:pt>
                <c:pt idx="1">
                  <c:v>33.493557006720764</c:v>
                </c:pt>
                <c:pt idx="2">
                  <c:v>58.29775000330919</c:v>
                </c:pt>
                <c:pt idx="3">
                  <c:v>64.332374895706053</c:v>
                </c:pt>
                <c:pt idx="4">
                  <c:v>83.223112237967342</c:v>
                </c:pt>
                <c:pt idx="5">
                  <c:v>111.33032388115448</c:v>
                </c:pt>
                <c:pt idx="6">
                  <c:v>52.609885035438026</c:v>
                </c:pt>
                <c:pt idx="7">
                  <c:v>57.60993524505556</c:v>
                </c:pt>
                <c:pt idx="8">
                  <c:v>77.401107249080169</c:v>
                </c:pt>
                <c:pt idx="9">
                  <c:v>41.587229562880971</c:v>
                </c:pt>
                <c:pt idx="10">
                  <c:v>25.000795101343556</c:v>
                </c:pt>
                <c:pt idx="11">
                  <c:v>19.566063898636781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2990592"/>
        <c:axId val="212996480"/>
      </c:lineChart>
      <c:catAx>
        <c:axId val="212990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996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29964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299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図16-4　　降下物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Ｂｅの</a:t>
            </a:r>
          </a:p>
          <a:p>
            <a:pPr>
              <a:defRPr sz="2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     経年変動(保環セS57～)</a:t>
            </a:r>
          </a:p>
        </c:rich>
      </c:tx>
      <c:layout>
        <c:manualLayout>
          <c:xMode val="edge"/>
          <c:yMode val="edge"/>
          <c:x val="0.18484918893335056"/>
          <c:y val="0.8312883435582821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06091992459732"/>
          <c:y val="4.2944785276073622E-2"/>
          <c:w val="0.87879047937523491"/>
          <c:h val="0.65337423312883436"/>
        </c:manualLayout>
      </c:layout>
      <c:lineChart>
        <c:grouping val="standard"/>
        <c:varyColors val="0"/>
        <c:ser>
          <c:idx val="0"/>
          <c:order val="0"/>
          <c:tx>
            <c:strRef>
              <c:f>浮遊塵!$CA$3</c:f>
              <c:strCache>
                <c:ptCount val="1"/>
                <c:pt idx="0">
                  <c:v>平均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浮遊塵!$CA$4:$CA$20</c:f>
              <c:numCache>
                <c:formatCode>0.0;"△ "0.0</c:formatCode>
                <c:ptCount val="17"/>
                <c:pt idx="1">
                  <c:v>95.061728395061735</c:v>
                </c:pt>
                <c:pt idx="2">
                  <c:v>86.975308641975289</c:v>
                </c:pt>
                <c:pt idx="3">
                  <c:v>150.10101010101013</c:v>
                </c:pt>
                <c:pt idx="4">
                  <c:v>128.45117845117844</c:v>
                </c:pt>
                <c:pt idx="5">
                  <c:v>97.570987654321002</c:v>
                </c:pt>
                <c:pt idx="6">
                  <c:v>141.02469135802468</c:v>
                </c:pt>
                <c:pt idx="7">
                  <c:v>108.68333333333332</c:v>
                </c:pt>
                <c:pt idx="8">
                  <c:v>86.591666666666654</c:v>
                </c:pt>
                <c:pt idx="9">
                  <c:v>93.508333333333326</c:v>
                </c:pt>
                <c:pt idx="10">
                  <c:v>97.833333333333329</c:v>
                </c:pt>
                <c:pt idx="11">
                  <c:v>111.52500000000002</c:v>
                </c:pt>
                <c:pt idx="12">
                  <c:v>109.03333333333335</c:v>
                </c:pt>
                <c:pt idx="13">
                  <c:v>95.575000000000003</c:v>
                </c:pt>
                <c:pt idx="14">
                  <c:v>93.99166666666666</c:v>
                </c:pt>
                <c:pt idx="15">
                  <c:v>90.125</c:v>
                </c:pt>
                <c:pt idx="16">
                  <c:v>91.033333333333317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浮遊塵!$CD$3</c:f>
              <c:strCache>
                <c:ptCount val="1"/>
                <c:pt idx="0">
                  <c:v>+σ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浮遊塵!$CD$4:$CD$20</c:f>
              <c:numCache>
                <c:formatCode>0.0;"△ "0.0</c:formatCode>
                <c:ptCount val="17"/>
                <c:pt idx="1">
                  <c:v>146.21755067093389</c:v>
                </c:pt>
                <c:pt idx="2">
                  <c:v>151.76767287945751</c:v>
                </c:pt>
                <c:pt idx="3">
                  <c:v>258.60424387594605</c:v>
                </c:pt>
                <c:pt idx="4">
                  <c:v>196.19369471525926</c:v>
                </c:pt>
                <c:pt idx="5">
                  <c:v>157.95965162848046</c:v>
                </c:pt>
                <c:pt idx="6">
                  <c:v>221.37122623895976</c:v>
                </c:pt>
                <c:pt idx="7">
                  <c:v>157.38231285098453</c:v>
                </c:pt>
                <c:pt idx="8">
                  <c:v>137.10608330072066</c:v>
                </c:pt>
                <c:pt idx="9">
                  <c:v>161.75427171841679</c:v>
                </c:pt>
                <c:pt idx="10">
                  <c:v>178.84092369972862</c:v>
                </c:pt>
                <c:pt idx="11">
                  <c:v>158.73447757312368</c:v>
                </c:pt>
                <c:pt idx="12">
                  <c:v>234.75481723784156</c:v>
                </c:pt>
                <c:pt idx="13">
                  <c:v>149.99874356506874</c:v>
                </c:pt>
                <c:pt idx="14">
                  <c:v>145.06119962879293</c:v>
                </c:pt>
                <c:pt idx="15">
                  <c:v>150.11301584862218</c:v>
                </c:pt>
                <c:pt idx="16">
                  <c:v>145.42683784750611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浮遊塵!$CE$3</c:f>
              <c:strCache>
                <c:ptCount val="1"/>
                <c:pt idx="0">
                  <c:v>-σ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5"/>
            <c:spPr>
              <a:solidFill>
                <a:srgbClr val="003366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cat>
            <c:numRef>
              <c:f>浮遊塵!$BL$4:$BL$20</c:f>
              <c:numCache>
                <c:formatCode>0_);[Red]\(0\)</c:formatCode>
                <c:ptCount val="17"/>
                <c:pt idx="0">
                  <c:v>1982</c:v>
                </c:pt>
                <c:pt idx="1">
                  <c:v>1983</c:v>
                </c:pt>
                <c:pt idx="2">
                  <c:v>1984</c:v>
                </c:pt>
                <c:pt idx="3">
                  <c:v>1985</c:v>
                </c:pt>
                <c:pt idx="4">
                  <c:v>1986</c:v>
                </c:pt>
                <c:pt idx="5">
                  <c:v>1987</c:v>
                </c:pt>
                <c:pt idx="6">
                  <c:v>1988</c:v>
                </c:pt>
                <c:pt idx="7">
                  <c:v>1989</c:v>
                </c:pt>
                <c:pt idx="8">
                  <c:v>1990</c:v>
                </c:pt>
                <c:pt idx="9">
                  <c:v>1991</c:v>
                </c:pt>
                <c:pt idx="10">
                  <c:v>1992</c:v>
                </c:pt>
                <c:pt idx="11">
                  <c:v>1993</c:v>
                </c:pt>
                <c:pt idx="12">
                  <c:v>1994</c:v>
                </c:pt>
                <c:pt idx="13">
                  <c:v>1995</c:v>
                </c:pt>
                <c:pt idx="14">
                  <c:v>1996</c:v>
                </c:pt>
                <c:pt idx="15">
                  <c:v>1997</c:v>
                </c:pt>
                <c:pt idx="16">
                  <c:v>1998</c:v>
                </c:pt>
              </c:numCache>
            </c:numRef>
          </c:cat>
          <c:val>
            <c:numRef>
              <c:f>浮遊塵!$CE$4:$CE$20</c:f>
              <c:numCache>
                <c:formatCode>0.0;"△ "0.0</c:formatCode>
                <c:ptCount val="17"/>
                <c:pt idx="1">
                  <c:v>43.905906119189574</c:v>
                </c:pt>
                <c:pt idx="2">
                  <c:v>22.182944404493071</c:v>
                </c:pt>
                <c:pt idx="3">
                  <c:v>41.597776326074211</c:v>
                </c:pt>
                <c:pt idx="4">
                  <c:v>60.708662187097616</c:v>
                </c:pt>
                <c:pt idx="5">
                  <c:v>37.182323680161552</c:v>
                </c:pt>
                <c:pt idx="6">
                  <c:v>60.678156477089615</c:v>
                </c:pt>
                <c:pt idx="7">
                  <c:v>59.984353815682113</c:v>
                </c:pt>
                <c:pt idx="8">
                  <c:v>36.07725003261266</c:v>
                </c:pt>
                <c:pt idx="9">
                  <c:v>25.262394948249863</c:v>
                </c:pt>
                <c:pt idx="10">
                  <c:v>16.825742966938037</c:v>
                </c:pt>
                <c:pt idx="11">
                  <c:v>64.315522426876356</c:v>
                </c:pt>
                <c:pt idx="12" formatCode="0.0_ ">
                  <c:v>-16.688150571174859</c:v>
                </c:pt>
                <c:pt idx="13">
                  <c:v>41.15125643493127</c:v>
                </c:pt>
                <c:pt idx="14">
                  <c:v>42.922133704540393</c:v>
                </c:pt>
                <c:pt idx="15">
                  <c:v>30.136984151377803</c:v>
                </c:pt>
                <c:pt idx="16">
                  <c:v>36.639828819160527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hiLowLines>
        <c:marker val="1"/>
        <c:smooth val="0"/>
        <c:axId val="213026688"/>
        <c:axId val="213028224"/>
      </c:lineChart>
      <c:catAx>
        <c:axId val="213026688"/>
        <c:scaling>
          <c:orientation val="minMax"/>
        </c:scaling>
        <c:delete val="0"/>
        <c:axPos val="b"/>
        <c:numFmt formatCode="0_);[Red]\(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02822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13028224"/>
        <c:scaling>
          <c:orientation val="minMax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026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図  降水量ｘ浮遊じん</a:t>
            </a:r>
            <a:r>
              <a:rPr lang="ja-JP" altLang="en-US" sz="1200" b="1" i="0" u="none" strike="noStrike" baseline="30000">
                <a:solidFill>
                  <a:srgbClr val="000000"/>
                </a:solidFill>
                <a:latin typeface="ＭＳ Ｐ明朝"/>
                <a:ea typeface="ＭＳ Ｐ明朝"/>
              </a:rPr>
              <a:t>7</a:t>
            </a: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Ｂｅ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　　　　(原セ屋上S57～)</a:t>
            </a:r>
          </a:p>
        </c:rich>
      </c:tx>
      <c:layout>
        <c:manualLayout>
          <c:xMode val="edge"/>
          <c:yMode val="edge"/>
          <c:x val="0.24647926642757442"/>
          <c:y val="0.84735464141748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244352085974372E-2"/>
          <c:y val="4.3613839849347281E-2"/>
          <c:w val="0.69248985037469368"/>
          <c:h val="0.6978214375895565"/>
        </c:manualLayout>
      </c:layout>
      <c:lineChart>
        <c:grouping val="standard"/>
        <c:varyColors val="0"/>
        <c:ser>
          <c:idx val="0"/>
          <c:order val="0"/>
          <c:tx>
            <c:strRef>
              <c:f>浮遊塵!$GZ$4</c:f>
              <c:strCache>
                <c:ptCount val="1"/>
                <c:pt idx="0">
                  <c:v>1982 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浮遊塵!$HA$4:$HL$4</c:f>
              <c:numCache>
                <c:formatCode>General</c:formatCode>
                <c:ptCount val="12"/>
                <c:pt idx="0">
                  <c:v>7.0370370370370372</c:v>
                </c:pt>
                <c:pt idx="1">
                  <c:v>31.481481481481481</c:v>
                </c:pt>
                <c:pt idx="2">
                  <c:v>481.48148148148147</c:v>
                </c:pt>
                <c:pt idx="3">
                  <c:v>863.92592592592598</c:v>
                </c:pt>
                <c:pt idx="4">
                  <c:v>370.33333333333337</c:v>
                </c:pt>
                <c:pt idx="5">
                  <c:v>419.61111111111109</c:v>
                </c:pt>
                <c:pt idx="6">
                  <c:v>177.42592592592595</c:v>
                </c:pt>
                <c:pt idx="7">
                  <c:v>127.4074074074074</c:v>
                </c:pt>
                <c:pt idx="8">
                  <c:v>537.57407407407402</c:v>
                </c:pt>
                <c:pt idx="9">
                  <c:v>234.22222222222223</c:v>
                </c:pt>
                <c:pt idx="10">
                  <c:v>224.12962962962962</c:v>
                </c:pt>
                <c:pt idx="11">
                  <c:v>24.666666666666664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浮遊塵!$GZ$5</c:f>
              <c:strCache>
                <c:ptCount val="1"/>
                <c:pt idx="0">
                  <c:v>1983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浮遊塵!$HA$5:$HL$5</c:f>
              <c:numCache>
                <c:formatCode>General</c:formatCode>
                <c:ptCount val="12"/>
                <c:pt idx="0">
                  <c:v>40.74074074074074</c:v>
                </c:pt>
                <c:pt idx="1">
                  <c:v>234.88888888888889</c:v>
                </c:pt>
                <c:pt idx="2">
                  <c:v>501.2592592592593</c:v>
                </c:pt>
                <c:pt idx="3">
                  <c:v>332.05555555555554</c:v>
                </c:pt>
                <c:pt idx="4">
                  <c:v>278.42592592592592</c:v>
                </c:pt>
                <c:pt idx="5">
                  <c:v>231.70370370370367</c:v>
                </c:pt>
                <c:pt idx="6">
                  <c:v>360.38888888888886</c:v>
                </c:pt>
                <c:pt idx="7">
                  <c:v>204.99999999999997</c:v>
                </c:pt>
                <c:pt idx="8">
                  <c:v>740.24074074074065</c:v>
                </c:pt>
                <c:pt idx="9">
                  <c:v>190</c:v>
                </c:pt>
                <c:pt idx="10">
                  <c:v>184.72222222222223</c:v>
                </c:pt>
                <c:pt idx="11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浮遊塵!$GZ$6</c:f>
              <c:strCache>
                <c:ptCount val="1"/>
                <c:pt idx="0">
                  <c:v>1984 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浮遊塵!$HA$6:$HL$6</c:f>
              <c:numCache>
                <c:formatCode>General</c:formatCode>
                <c:ptCount val="12"/>
                <c:pt idx="0">
                  <c:v>109.66666666666667</c:v>
                </c:pt>
                <c:pt idx="1">
                  <c:v>124.55555555555556</c:v>
                </c:pt>
                <c:pt idx="2">
                  <c:v>74.629629629629633</c:v>
                </c:pt>
                <c:pt idx="3">
                  <c:v>389.92592592592592</c:v>
                </c:pt>
                <c:pt idx="4">
                  <c:v>208.33333333333334</c:v>
                </c:pt>
                <c:pt idx="5">
                  <c:v>105.92592592592592</c:v>
                </c:pt>
                <c:pt idx="6">
                  <c:v>90.851851851851848</c:v>
                </c:pt>
                <c:pt idx="7">
                  <c:v>25.240740740740744</c:v>
                </c:pt>
                <c:pt idx="8">
                  <c:v>473.48148148148158</c:v>
                </c:pt>
                <c:pt idx="9">
                  <c:v>351.11111111111114</c:v>
                </c:pt>
                <c:pt idx="10">
                  <c:v>91</c:v>
                </c:pt>
                <c:pt idx="11">
                  <c:v>107.55555555555554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浮遊塵!$GZ$7</c:f>
              <c:strCache>
                <c:ptCount val="1"/>
                <c:pt idx="0">
                  <c:v>1985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浮遊塵!$HA$7:$HL$7</c:f>
              <c:numCache>
                <c:formatCode>General</c:formatCode>
                <c:ptCount val="12"/>
                <c:pt idx="0">
                  <c:v>12.444444444444445</c:v>
                </c:pt>
                <c:pt idx="1">
                  <c:v>270.22222222222223</c:v>
                </c:pt>
                <c:pt idx="2">
                  <c:v>203.51851851851856</c:v>
                </c:pt>
                <c:pt idx="3">
                  <c:v>268.59259259259255</c:v>
                </c:pt>
                <c:pt idx="4">
                  <c:v>280.72222222222223</c:v>
                </c:pt>
                <c:pt idx="5">
                  <c:v>240.33333333333334</c:v>
                </c:pt>
                <c:pt idx="6">
                  <c:v>241.09259259259261</c:v>
                </c:pt>
                <c:pt idx="7">
                  <c:v>76.81481481481481</c:v>
                </c:pt>
                <c:pt idx="8">
                  <c:v>675.4074074074075</c:v>
                </c:pt>
                <c:pt idx="9">
                  <c:v>290.87037037037038</c:v>
                </c:pt>
                <c:pt idx="10">
                  <c:v>356.94444444444446</c:v>
                </c:pt>
                <c:pt idx="11">
                  <c:v>13.333333333333334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浮遊塵!$GZ$8</c:f>
              <c:strCache>
                <c:ptCount val="1"/>
                <c:pt idx="0">
                  <c:v>1986 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浮遊塵!$HA$8:$HL$8</c:f>
              <c:numCache>
                <c:formatCode>General</c:formatCode>
                <c:ptCount val="12"/>
                <c:pt idx="0">
                  <c:v>40.833333333333336</c:v>
                </c:pt>
                <c:pt idx="1">
                  <c:v>132.11111111111109</c:v>
                </c:pt>
                <c:pt idx="2">
                  <c:v>308.2037037037037</c:v>
                </c:pt>
                <c:pt idx="3">
                  <c:v>528</c:v>
                </c:pt>
                <c:pt idx="4">
                  <c:v>197.33333333333331</c:v>
                </c:pt>
                <c:pt idx="5">
                  <c:v>258</c:v>
                </c:pt>
                <c:pt idx="6">
                  <c:v>133.77777777777777</c:v>
                </c:pt>
                <c:pt idx="7">
                  <c:v>200.18518518518522</c:v>
                </c:pt>
                <c:pt idx="8">
                  <c:v>374.88888888888891</c:v>
                </c:pt>
                <c:pt idx="9">
                  <c:v>715.00000000000011</c:v>
                </c:pt>
                <c:pt idx="10">
                  <c:v>529.53703703703707</c:v>
                </c:pt>
                <c:pt idx="11">
                  <c:v>70.611111111111114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浮遊塵!$GZ$9</c:f>
              <c:strCache>
                <c:ptCount val="1"/>
                <c:pt idx="0">
                  <c:v>1987 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浮遊塵!$HA$9:$HL$9</c:f>
              <c:numCache>
                <c:formatCode>General</c:formatCode>
                <c:ptCount val="12"/>
                <c:pt idx="0">
                  <c:v>15</c:v>
                </c:pt>
                <c:pt idx="1">
                  <c:v>343.11111111111114</c:v>
                </c:pt>
                <c:pt idx="2">
                  <c:v>131.85185185185185</c:v>
                </c:pt>
                <c:pt idx="3">
                  <c:v>312.92592592592587</c:v>
                </c:pt>
                <c:pt idx="4">
                  <c:v>290.62962962962962</c:v>
                </c:pt>
                <c:pt idx="5">
                  <c:v>344.77777777777771</c:v>
                </c:pt>
                <c:pt idx="6">
                  <c:v>406.11111111111109</c:v>
                </c:pt>
                <c:pt idx="7">
                  <c:v>308.88888888888886</c:v>
                </c:pt>
                <c:pt idx="8">
                  <c:v>746.85185185185173</c:v>
                </c:pt>
                <c:pt idx="9">
                  <c:v>1467.2222222222222</c:v>
                </c:pt>
                <c:pt idx="10">
                  <c:v>0</c:v>
                </c:pt>
                <c:pt idx="11">
                  <c:v>86.8888888888889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浮遊塵!$GZ$10</c:f>
              <c:strCache>
                <c:ptCount val="1"/>
                <c:pt idx="0">
                  <c:v>1988 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浮遊塵!$HA$10:$HL$10</c:f>
              <c:numCache>
                <c:formatCode>General</c:formatCode>
                <c:ptCount val="12"/>
                <c:pt idx="0">
                  <c:v>130.2037037037037</c:v>
                </c:pt>
                <c:pt idx="1">
                  <c:v>6.0740740740740744</c:v>
                </c:pt>
                <c:pt idx="2">
                  <c:v>469.72222222222223</c:v>
                </c:pt>
                <c:pt idx="3">
                  <c:v>500.44500000000005</c:v>
                </c:pt>
                <c:pt idx="4">
                  <c:v>355.47500000000002</c:v>
                </c:pt>
                <c:pt idx="5">
                  <c:v>493.42499999999995</c:v>
                </c:pt>
                <c:pt idx="6">
                  <c:v>29.88</c:v>
                </c:pt>
                <c:pt idx="7">
                  <c:v>0</c:v>
                </c:pt>
                <c:pt idx="8">
                  <c:v>114.3</c:v>
                </c:pt>
                <c:pt idx="9">
                  <c:v>512.4</c:v>
                </c:pt>
                <c:pt idx="10">
                  <c:v>128.80000000000001</c:v>
                </c:pt>
                <c:pt idx="11">
                  <c:v>105.4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浮遊塵!$GZ$11</c:f>
              <c:strCache>
                <c:ptCount val="1"/>
                <c:pt idx="0">
                  <c:v>1989 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浮遊塵!$HA$11:$HL$11</c:f>
              <c:numCache>
                <c:formatCode>General</c:formatCode>
                <c:ptCount val="12"/>
                <c:pt idx="0">
                  <c:v>182.4</c:v>
                </c:pt>
                <c:pt idx="1">
                  <c:v>278.25</c:v>
                </c:pt>
                <c:pt idx="2">
                  <c:v>349.2</c:v>
                </c:pt>
                <c:pt idx="3">
                  <c:v>235.4</c:v>
                </c:pt>
                <c:pt idx="4">
                  <c:v>325.64999999999998</c:v>
                </c:pt>
                <c:pt idx="5">
                  <c:v>349.68</c:v>
                </c:pt>
                <c:pt idx="6">
                  <c:v>431.48</c:v>
                </c:pt>
                <c:pt idx="7">
                  <c:v>359.15999999999997</c:v>
                </c:pt>
                <c:pt idx="8">
                  <c:v>684.15500000000009</c:v>
                </c:pt>
                <c:pt idx="9">
                  <c:v>503.09999999999997</c:v>
                </c:pt>
                <c:pt idx="10">
                  <c:v>481.74999999999994</c:v>
                </c:pt>
                <c:pt idx="11">
                  <c:v>131.19999999999999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浮遊塵!$GZ$12</c:f>
              <c:strCache>
                <c:ptCount val="1"/>
                <c:pt idx="0">
                  <c:v>1990 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浮遊塵!$HA$12:$HL$12</c:f>
              <c:numCache>
                <c:formatCode>General</c:formatCode>
                <c:ptCount val="12"/>
                <c:pt idx="0">
                  <c:v>38.25</c:v>
                </c:pt>
                <c:pt idx="1">
                  <c:v>209.25</c:v>
                </c:pt>
                <c:pt idx="2">
                  <c:v>300.8</c:v>
                </c:pt>
                <c:pt idx="3">
                  <c:v>519.75</c:v>
                </c:pt>
                <c:pt idx="4">
                  <c:v>214.6</c:v>
                </c:pt>
                <c:pt idx="5">
                  <c:v>98.039999999999992</c:v>
                </c:pt>
                <c:pt idx="6">
                  <c:v>91.160000000000011</c:v>
                </c:pt>
                <c:pt idx="7">
                  <c:v>251.85</c:v>
                </c:pt>
                <c:pt idx="8">
                  <c:v>361.5</c:v>
                </c:pt>
                <c:pt idx="9">
                  <c:v>858.00000000000011</c:v>
                </c:pt>
                <c:pt idx="10">
                  <c:v>617.04999999999995</c:v>
                </c:pt>
                <c:pt idx="11">
                  <c:v>75.850000000000009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浮遊塵!$GZ$13</c:f>
              <c:strCache>
                <c:ptCount val="1"/>
                <c:pt idx="0">
                  <c:v>1991 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浮遊塵!$HA$13:$HL$13</c:f>
              <c:numCache>
                <c:formatCode>General</c:formatCode>
                <c:ptCount val="12"/>
                <c:pt idx="0">
                  <c:v>17</c:v>
                </c:pt>
                <c:pt idx="1">
                  <c:v>328.09999999999997</c:v>
                </c:pt>
                <c:pt idx="2">
                  <c:v>208</c:v>
                </c:pt>
                <c:pt idx="3">
                  <c:v>178.5</c:v>
                </c:pt>
                <c:pt idx="4">
                  <c:v>259.34999999999997</c:v>
                </c:pt>
                <c:pt idx="5">
                  <c:v>202.23</c:v>
                </c:pt>
                <c:pt idx="6">
                  <c:v>178.45</c:v>
                </c:pt>
                <c:pt idx="7">
                  <c:v>137.61000000000001</c:v>
                </c:pt>
                <c:pt idx="8">
                  <c:v>572.25</c:v>
                </c:pt>
                <c:pt idx="9">
                  <c:v>1219.7249999999999</c:v>
                </c:pt>
                <c:pt idx="10">
                  <c:v>124.66</c:v>
                </c:pt>
                <c:pt idx="11">
                  <c:v>110.83999999999999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浮遊塵!$GZ$14</c:f>
              <c:strCache>
                <c:ptCount val="1"/>
                <c:pt idx="0">
                  <c:v>1992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浮遊塵!$HA$14:$HL$14</c:f>
              <c:numCache>
                <c:formatCode>General</c:formatCode>
                <c:ptCount val="12"/>
                <c:pt idx="0">
                  <c:v>122.28600000000002</c:v>
                </c:pt>
                <c:pt idx="1">
                  <c:v>5.9379999999999997</c:v>
                </c:pt>
                <c:pt idx="2">
                  <c:v>372.5985</c:v>
                </c:pt>
                <c:pt idx="3">
                  <c:v>560.43100000000004</c:v>
                </c:pt>
                <c:pt idx="4">
                  <c:v>334.02600000000001</c:v>
                </c:pt>
                <c:pt idx="5">
                  <c:v>382.80599999999998</c:v>
                </c:pt>
                <c:pt idx="6">
                  <c:v>76.52600000000001</c:v>
                </c:pt>
                <c:pt idx="7">
                  <c:v>71.094000000000008</c:v>
                </c:pt>
                <c:pt idx="8">
                  <c:v>128.42999999999998</c:v>
                </c:pt>
                <c:pt idx="9">
                  <c:v>407.35800000000006</c:v>
                </c:pt>
                <c:pt idx="10">
                  <c:v>170.96</c:v>
                </c:pt>
                <c:pt idx="11">
                  <c:v>89.963999999999999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浮遊塵!$GZ$15</c:f>
              <c:strCache>
                <c:ptCount val="1"/>
                <c:pt idx="0">
                  <c:v>1993 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浮遊塵!$HA$15:$HL$15</c:f>
              <c:numCache>
                <c:formatCode>General</c:formatCode>
                <c:ptCount val="12"/>
                <c:pt idx="0">
                  <c:v>188.4</c:v>
                </c:pt>
                <c:pt idx="1">
                  <c:v>294.15000000000003</c:v>
                </c:pt>
                <c:pt idx="2">
                  <c:v>485</c:v>
                </c:pt>
                <c:pt idx="3">
                  <c:v>224.70000000000002</c:v>
                </c:pt>
                <c:pt idx="4">
                  <c:v>242.15</c:v>
                </c:pt>
                <c:pt idx="5">
                  <c:v>235.6</c:v>
                </c:pt>
                <c:pt idx="6">
                  <c:v>515.90000000000009</c:v>
                </c:pt>
                <c:pt idx="7">
                  <c:v>258.42</c:v>
                </c:pt>
                <c:pt idx="8">
                  <c:v>910.65</c:v>
                </c:pt>
                <c:pt idx="9">
                  <c:v>760.5</c:v>
                </c:pt>
                <c:pt idx="10">
                  <c:v>481.74999999999994</c:v>
                </c:pt>
                <c:pt idx="11">
                  <c:v>108.8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浮遊塵!$GZ$16</c:f>
              <c:strCache>
                <c:ptCount val="1"/>
                <c:pt idx="0">
                  <c:v>1994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浮遊塵!$HA$16:$HL$16</c:f>
              <c:numCache>
                <c:formatCode>General</c:formatCode>
                <c:ptCount val="12"/>
                <c:pt idx="0">
                  <c:v>78.75</c:v>
                </c:pt>
                <c:pt idx="1">
                  <c:v>221.39999999999998</c:v>
                </c:pt>
                <c:pt idx="2">
                  <c:v>556.15000000000009</c:v>
                </c:pt>
                <c:pt idx="3">
                  <c:v>87.45</c:v>
                </c:pt>
                <c:pt idx="4">
                  <c:v>446.5</c:v>
                </c:pt>
                <c:pt idx="5">
                  <c:v>139.4</c:v>
                </c:pt>
                <c:pt idx="6">
                  <c:v>111.30000000000001</c:v>
                </c:pt>
                <c:pt idx="7">
                  <c:v>168.75</c:v>
                </c:pt>
                <c:pt idx="8">
                  <c:v>1540</c:v>
                </c:pt>
                <c:pt idx="9">
                  <c:v>302.5</c:v>
                </c:pt>
                <c:pt idx="10">
                  <c:v>147.6</c:v>
                </c:pt>
                <c:pt idx="11">
                  <c:v>118.25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浮遊塵!$GZ$17</c:f>
              <c:strCache>
                <c:ptCount val="1"/>
                <c:pt idx="0">
                  <c:v>1995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浮遊塵!$HA$17:$HL$17</c:f>
              <c:numCache>
                <c:formatCode>General</c:formatCode>
                <c:ptCount val="12"/>
                <c:pt idx="0">
                  <c:v>94.3</c:v>
                </c:pt>
                <c:pt idx="1">
                  <c:v>259.2</c:v>
                </c:pt>
                <c:pt idx="2">
                  <c:v>533.45000000000005</c:v>
                </c:pt>
                <c:pt idx="3">
                  <c:v>238.70000000000002</c:v>
                </c:pt>
                <c:pt idx="4">
                  <c:v>610.05000000000007</c:v>
                </c:pt>
                <c:pt idx="5">
                  <c:v>581</c:v>
                </c:pt>
                <c:pt idx="6">
                  <c:v>180</c:v>
                </c:pt>
                <c:pt idx="7">
                  <c:v>460.59999999999997</c:v>
                </c:pt>
                <c:pt idx="8">
                  <c:v>733.2</c:v>
                </c:pt>
                <c:pt idx="9">
                  <c:v>182.4</c:v>
                </c:pt>
                <c:pt idx="10">
                  <c:v>244.4</c:v>
                </c:pt>
                <c:pt idx="11">
                  <c:v>25.299999999999997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浮遊塵!$GZ$18</c:f>
              <c:strCache>
                <c:ptCount val="1"/>
                <c:pt idx="0">
                  <c:v>1996 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浮遊塵!$HA$18:$HL$18</c:f>
              <c:numCache>
                <c:formatCode>General</c:formatCode>
                <c:ptCount val="12"/>
                <c:pt idx="0">
                  <c:v>67.2</c:v>
                </c:pt>
                <c:pt idx="1">
                  <c:v>63.8</c:v>
                </c:pt>
                <c:pt idx="2">
                  <c:v>1005</c:v>
                </c:pt>
                <c:pt idx="3">
                  <c:v>240.95</c:v>
                </c:pt>
                <c:pt idx="4">
                  <c:v>556.6</c:v>
                </c:pt>
                <c:pt idx="5">
                  <c:v>180</c:v>
                </c:pt>
                <c:pt idx="6">
                  <c:v>201</c:v>
                </c:pt>
                <c:pt idx="7">
                  <c:v>263.5</c:v>
                </c:pt>
                <c:pt idx="8">
                  <c:v>1323.4499999999998</c:v>
                </c:pt>
                <c:pt idx="9">
                  <c:v>156.35000000000002</c:v>
                </c:pt>
                <c:pt idx="10">
                  <c:v>324</c:v>
                </c:pt>
                <c:pt idx="11">
                  <c:v>83.2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浮遊塵!$GZ$19</c:f>
              <c:strCache>
                <c:ptCount val="1"/>
                <c:pt idx="0">
                  <c:v>1997 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浮遊塵!$HA$19:$HL$19</c:f>
              <c:numCache>
                <c:formatCode>General</c:formatCode>
                <c:ptCount val="12"/>
                <c:pt idx="0">
                  <c:v>430.95</c:v>
                </c:pt>
                <c:pt idx="1">
                  <c:v>225.75</c:v>
                </c:pt>
                <c:pt idx="2">
                  <c:v>209.1</c:v>
                </c:pt>
                <c:pt idx="3">
                  <c:v>297</c:v>
                </c:pt>
                <c:pt idx="4">
                  <c:v>538.72</c:v>
                </c:pt>
                <c:pt idx="5">
                  <c:v>733</c:v>
                </c:pt>
                <c:pt idx="6">
                  <c:v>110.97000000000001</c:v>
                </c:pt>
                <c:pt idx="7">
                  <c:v>17.490000000000002</c:v>
                </c:pt>
                <c:pt idx="8">
                  <c:v>604.91</c:v>
                </c:pt>
                <c:pt idx="9">
                  <c:v>67.8</c:v>
                </c:pt>
                <c:pt idx="10">
                  <c:v>500.65000000000003</c:v>
                </c:pt>
                <c:pt idx="11">
                  <c:v>129.14999999999998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浮遊塵!$GZ$20</c:f>
              <c:strCache>
                <c:ptCount val="1"/>
                <c:pt idx="0">
                  <c:v>1998 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浮遊塵!$HA$3:$HL$3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浮遊塵!$HA$20:$HL$20</c:f>
              <c:numCache>
                <c:formatCode>General</c:formatCode>
                <c:ptCount val="12"/>
                <c:pt idx="0">
                  <c:v>195.6</c:v>
                </c:pt>
                <c:pt idx="1">
                  <c:v>357.59999999999997</c:v>
                </c:pt>
                <c:pt idx="2">
                  <c:v>144.89999999999998</c:v>
                </c:pt>
                <c:pt idx="3">
                  <c:v>455.70000000000005</c:v>
                </c:pt>
                <c:pt idx="4">
                  <c:v>333.68</c:v>
                </c:pt>
                <c:pt idx="5">
                  <c:v>204.315</c:v>
                </c:pt>
                <c:pt idx="6">
                  <c:v>280.44</c:v>
                </c:pt>
                <c:pt idx="7">
                  <c:v>813.09999999999991</c:v>
                </c:pt>
                <c:pt idx="8">
                  <c:v>615.45000000000005</c:v>
                </c:pt>
                <c:pt idx="9">
                  <c:v>883.65</c:v>
                </c:pt>
                <c:pt idx="10">
                  <c:v>110.25</c:v>
                </c:pt>
                <c:pt idx="11">
                  <c:v>68.2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151744"/>
        <c:axId val="213153664"/>
      </c:lineChart>
      <c:catAx>
        <c:axId val="213151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153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31536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1315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159817809033409"/>
          <c:y val="1.8691588785046728E-2"/>
          <c:w val="0.16197231071306928"/>
          <c:h val="0.750781105632823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hyperlink" Target="http://www.kmdmyg.info/" TargetMode="Externa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210</xdr:row>
      <xdr:rowOff>0</xdr:rowOff>
    </xdr:from>
    <xdr:to>
      <xdr:col>6</xdr:col>
      <xdr:colOff>0</xdr:colOff>
      <xdr:row>210</xdr:row>
      <xdr:rowOff>0</xdr:rowOff>
    </xdr:to>
    <xdr:graphicFrame macro="">
      <xdr:nvGraphicFramePr>
        <xdr:cNvPr id="138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210</xdr:row>
      <xdr:rowOff>0</xdr:rowOff>
    </xdr:from>
    <xdr:to>
      <xdr:col>6</xdr:col>
      <xdr:colOff>0</xdr:colOff>
      <xdr:row>210</xdr:row>
      <xdr:rowOff>0</xdr:rowOff>
    </xdr:to>
    <xdr:graphicFrame macro="">
      <xdr:nvGraphicFramePr>
        <xdr:cNvPr id="138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210</xdr:row>
      <xdr:rowOff>0</xdr:rowOff>
    </xdr:from>
    <xdr:to>
      <xdr:col>6</xdr:col>
      <xdr:colOff>0</xdr:colOff>
      <xdr:row>210</xdr:row>
      <xdr:rowOff>0</xdr:rowOff>
    </xdr:to>
    <xdr:graphicFrame macro="">
      <xdr:nvGraphicFramePr>
        <xdr:cNvPr id="138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210</xdr:row>
      <xdr:rowOff>0</xdr:rowOff>
    </xdr:from>
    <xdr:to>
      <xdr:col>6</xdr:col>
      <xdr:colOff>0</xdr:colOff>
      <xdr:row>210</xdr:row>
      <xdr:rowOff>0</xdr:rowOff>
    </xdr:to>
    <xdr:graphicFrame macro="">
      <xdr:nvGraphicFramePr>
        <xdr:cNvPr id="138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8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8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8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87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88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89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90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110</xdr:col>
      <xdr:colOff>0</xdr:colOff>
      <xdr:row>108</xdr:row>
      <xdr:rowOff>0</xdr:rowOff>
    </xdr:from>
    <xdr:to>
      <xdr:col>110</xdr:col>
      <xdr:colOff>0</xdr:colOff>
      <xdr:row>108</xdr:row>
      <xdr:rowOff>0</xdr:rowOff>
    </xdr:to>
    <xdr:graphicFrame macro="">
      <xdr:nvGraphicFramePr>
        <xdr:cNvPr id="1391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2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3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4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5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6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7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8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110</xdr:col>
      <xdr:colOff>0</xdr:colOff>
      <xdr:row>82</xdr:row>
      <xdr:rowOff>0</xdr:rowOff>
    </xdr:from>
    <xdr:to>
      <xdr:col>110</xdr:col>
      <xdr:colOff>0</xdr:colOff>
      <xdr:row>82</xdr:row>
      <xdr:rowOff>0</xdr:rowOff>
    </xdr:to>
    <xdr:graphicFrame macro="">
      <xdr:nvGraphicFramePr>
        <xdr:cNvPr id="1399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0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1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2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3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4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5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6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110</xdr:col>
      <xdr:colOff>0</xdr:colOff>
      <xdr:row>134</xdr:row>
      <xdr:rowOff>0</xdr:rowOff>
    </xdr:from>
    <xdr:to>
      <xdr:col>110</xdr:col>
      <xdr:colOff>0</xdr:colOff>
      <xdr:row>134</xdr:row>
      <xdr:rowOff>0</xdr:rowOff>
    </xdr:to>
    <xdr:graphicFrame macro="">
      <xdr:nvGraphicFramePr>
        <xdr:cNvPr id="1407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21</xdr:col>
      <xdr:colOff>228600</xdr:colOff>
      <xdr:row>27</xdr:row>
      <xdr:rowOff>95250</xdr:rowOff>
    </xdr:from>
    <xdr:to>
      <xdr:col>32</xdr:col>
      <xdr:colOff>266700</xdr:colOff>
      <xdr:row>53</xdr:row>
      <xdr:rowOff>28575</xdr:rowOff>
    </xdr:to>
    <xdr:graphicFrame macro="">
      <xdr:nvGraphicFramePr>
        <xdr:cNvPr id="1408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32</xdr:col>
      <xdr:colOff>171450</xdr:colOff>
      <xdr:row>27</xdr:row>
      <xdr:rowOff>95250</xdr:rowOff>
    </xdr:from>
    <xdr:to>
      <xdr:col>40</xdr:col>
      <xdr:colOff>323850</xdr:colOff>
      <xdr:row>53</xdr:row>
      <xdr:rowOff>0</xdr:rowOff>
    </xdr:to>
    <xdr:graphicFrame macro="">
      <xdr:nvGraphicFramePr>
        <xdr:cNvPr id="1409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41</xdr:col>
      <xdr:colOff>323850</xdr:colOff>
      <xdr:row>27</xdr:row>
      <xdr:rowOff>95250</xdr:rowOff>
    </xdr:from>
    <xdr:to>
      <xdr:col>53</xdr:col>
      <xdr:colOff>57150</xdr:colOff>
      <xdr:row>53</xdr:row>
      <xdr:rowOff>47625</xdr:rowOff>
    </xdr:to>
    <xdr:graphicFrame macro="">
      <xdr:nvGraphicFramePr>
        <xdr:cNvPr id="1410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53</xdr:col>
      <xdr:colOff>38100</xdr:colOff>
      <xdr:row>27</xdr:row>
      <xdr:rowOff>76200</xdr:rowOff>
    </xdr:from>
    <xdr:to>
      <xdr:col>61</xdr:col>
      <xdr:colOff>342900</xdr:colOff>
      <xdr:row>53</xdr:row>
      <xdr:rowOff>38100</xdr:rowOff>
    </xdr:to>
    <xdr:graphicFrame macro="">
      <xdr:nvGraphicFramePr>
        <xdr:cNvPr id="1411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11</xdr:col>
      <xdr:colOff>323850</xdr:colOff>
      <xdr:row>53</xdr:row>
      <xdr:rowOff>0</xdr:rowOff>
    </xdr:to>
    <xdr:graphicFrame macro="">
      <xdr:nvGraphicFramePr>
        <xdr:cNvPr id="1412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11</xdr:col>
      <xdr:colOff>323850</xdr:colOff>
      <xdr:row>27</xdr:row>
      <xdr:rowOff>114300</xdr:rowOff>
    </xdr:from>
    <xdr:to>
      <xdr:col>21</xdr:col>
      <xdr:colOff>19050</xdr:colOff>
      <xdr:row>52</xdr:row>
      <xdr:rowOff>76200</xdr:rowOff>
    </xdr:to>
    <xdr:graphicFrame macro="">
      <xdr:nvGraphicFramePr>
        <xdr:cNvPr id="1413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167</xdr:col>
      <xdr:colOff>342900</xdr:colOff>
      <xdr:row>52</xdr:row>
      <xdr:rowOff>95250</xdr:rowOff>
    </xdr:from>
    <xdr:to>
      <xdr:col>178</xdr:col>
      <xdr:colOff>114300</xdr:colOff>
      <xdr:row>78</xdr:row>
      <xdr:rowOff>76200</xdr:rowOff>
    </xdr:to>
    <xdr:graphicFrame macro="">
      <xdr:nvGraphicFramePr>
        <xdr:cNvPr id="141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168</xdr:col>
      <xdr:colOff>0</xdr:colOff>
      <xdr:row>28</xdr:row>
      <xdr:rowOff>0</xdr:rowOff>
    </xdr:from>
    <xdr:to>
      <xdr:col>178</xdr:col>
      <xdr:colOff>133350</xdr:colOff>
      <xdr:row>53</xdr:row>
      <xdr:rowOff>38100</xdr:rowOff>
    </xdr:to>
    <xdr:graphicFrame macro="">
      <xdr:nvGraphicFramePr>
        <xdr:cNvPr id="1415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126</xdr:col>
      <xdr:colOff>66675</xdr:colOff>
      <xdr:row>27</xdr:row>
      <xdr:rowOff>114300</xdr:rowOff>
    </xdr:from>
    <xdr:to>
      <xdr:col>136</xdr:col>
      <xdr:colOff>323850</xdr:colOff>
      <xdr:row>52</xdr:row>
      <xdr:rowOff>66675</xdr:rowOff>
    </xdr:to>
    <xdr:graphicFrame macro="">
      <xdr:nvGraphicFramePr>
        <xdr:cNvPr id="141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126</xdr:col>
      <xdr:colOff>38100</xdr:colOff>
      <xdr:row>52</xdr:row>
      <xdr:rowOff>95250</xdr:rowOff>
    </xdr:from>
    <xdr:to>
      <xdr:col>136</xdr:col>
      <xdr:colOff>314325</xdr:colOff>
      <xdr:row>78</xdr:row>
      <xdr:rowOff>57150</xdr:rowOff>
    </xdr:to>
    <xdr:graphicFrame macro="">
      <xdr:nvGraphicFramePr>
        <xdr:cNvPr id="1417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21</xdr:col>
      <xdr:colOff>228600</xdr:colOff>
      <xdr:row>53</xdr:row>
      <xdr:rowOff>19050</xdr:rowOff>
    </xdr:from>
    <xdr:to>
      <xdr:col>32</xdr:col>
      <xdr:colOff>190500</xdr:colOff>
      <xdr:row>78</xdr:row>
      <xdr:rowOff>76200</xdr:rowOff>
    </xdr:to>
    <xdr:graphicFrame macro="">
      <xdr:nvGraphicFramePr>
        <xdr:cNvPr id="1418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32</xdr:col>
      <xdr:colOff>114300</xdr:colOff>
      <xdr:row>52</xdr:row>
      <xdr:rowOff>95250</xdr:rowOff>
    </xdr:from>
    <xdr:to>
      <xdr:col>40</xdr:col>
      <xdr:colOff>323850</xdr:colOff>
      <xdr:row>78</xdr:row>
      <xdr:rowOff>95250</xdr:rowOff>
    </xdr:to>
    <xdr:graphicFrame macro="">
      <xdr:nvGraphicFramePr>
        <xdr:cNvPr id="1419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41</xdr:col>
      <xdr:colOff>342900</xdr:colOff>
      <xdr:row>53</xdr:row>
      <xdr:rowOff>38100</xdr:rowOff>
    </xdr:from>
    <xdr:to>
      <xdr:col>53</xdr:col>
      <xdr:colOff>9525</xdr:colOff>
      <xdr:row>78</xdr:row>
      <xdr:rowOff>95250</xdr:rowOff>
    </xdr:to>
    <xdr:graphicFrame macro="">
      <xdr:nvGraphicFramePr>
        <xdr:cNvPr id="1420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52</xdr:col>
      <xdr:colOff>342900</xdr:colOff>
      <xdr:row>53</xdr:row>
      <xdr:rowOff>19050</xdr:rowOff>
    </xdr:from>
    <xdr:to>
      <xdr:col>61</xdr:col>
      <xdr:colOff>342900</xdr:colOff>
      <xdr:row>78</xdr:row>
      <xdr:rowOff>76200</xdr:rowOff>
    </xdr:to>
    <xdr:graphicFrame macro="">
      <xdr:nvGraphicFramePr>
        <xdr:cNvPr id="1421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136</xdr:col>
      <xdr:colOff>266700</xdr:colOff>
      <xdr:row>53</xdr:row>
      <xdr:rowOff>47625</xdr:rowOff>
    </xdr:from>
    <xdr:to>
      <xdr:col>146</xdr:col>
      <xdr:colOff>228600</xdr:colOff>
      <xdr:row>78</xdr:row>
      <xdr:rowOff>66675</xdr:rowOff>
    </xdr:to>
    <xdr:graphicFrame macro="">
      <xdr:nvGraphicFramePr>
        <xdr:cNvPr id="1422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136</xdr:col>
      <xdr:colOff>304800</xdr:colOff>
      <xdr:row>27</xdr:row>
      <xdr:rowOff>57150</xdr:rowOff>
    </xdr:from>
    <xdr:to>
      <xdr:col>146</xdr:col>
      <xdr:colOff>238125</xdr:colOff>
      <xdr:row>53</xdr:row>
      <xdr:rowOff>66675</xdr:rowOff>
    </xdr:to>
    <xdr:graphicFrame macro="">
      <xdr:nvGraphicFramePr>
        <xdr:cNvPr id="1423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</xdr:col>
      <xdr:colOff>0</xdr:colOff>
      <xdr:row>52</xdr:row>
      <xdr:rowOff>76200</xdr:rowOff>
    </xdr:from>
    <xdr:to>
      <xdr:col>11</xdr:col>
      <xdr:colOff>304800</xdr:colOff>
      <xdr:row>78</xdr:row>
      <xdr:rowOff>57150</xdr:rowOff>
    </xdr:to>
    <xdr:graphicFrame macro="">
      <xdr:nvGraphicFramePr>
        <xdr:cNvPr id="1424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11</xdr:col>
      <xdr:colOff>266700</xdr:colOff>
      <xdr:row>52</xdr:row>
      <xdr:rowOff>57150</xdr:rowOff>
    </xdr:from>
    <xdr:to>
      <xdr:col>20</xdr:col>
      <xdr:colOff>342900</xdr:colOff>
      <xdr:row>78</xdr:row>
      <xdr:rowOff>19050</xdr:rowOff>
    </xdr:to>
    <xdr:graphicFrame macro="">
      <xdr:nvGraphicFramePr>
        <xdr:cNvPr id="1425" name="Chart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178</xdr:col>
      <xdr:colOff>57150</xdr:colOff>
      <xdr:row>53</xdr:row>
      <xdr:rowOff>57150</xdr:rowOff>
    </xdr:from>
    <xdr:to>
      <xdr:col>187</xdr:col>
      <xdr:colOff>57150</xdr:colOff>
      <xdr:row>78</xdr:row>
      <xdr:rowOff>76200</xdr:rowOff>
    </xdr:to>
    <xdr:graphicFrame macro="">
      <xdr:nvGraphicFramePr>
        <xdr:cNvPr id="1426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178</xdr:col>
      <xdr:colOff>133350</xdr:colOff>
      <xdr:row>27</xdr:row>
      <xdr:rowOff>114300</xdr:rowOff>
    </xdr:from>
    <xdr:to>
      <xdr:col>187</xdr:col>
      <xdr:colOff>38100</xdr:colOff>
      <xdr:row>53</xdr:row>
      <xdr:rowOff>95250</xdr:rowOff>
    </xdr:to>
    <xdr:graphicFrame macro="">
      <xdr:nvGraphicFramePr>
        <xdr:cNvPr id="1427" name="Chart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168</xdr:col>
      <xdr:colOff>19050</xdr:colOff>
      <xdr:row>106</xdr:row>
      <xdr:rowOff>95250</xdr:rowOff>
    </xdr:from>
    <xdr:to>
      <xdr:col>179</xdr:col>
      <xdr:colOff>19050</xdr:colOff>
      <xdr:row>132</xdr:row>
      <xdr:rowOff>57150</xdr:rowOff>
    </xdr:to>
    <xdr:graphicFrame macro="">
      <xdr:nvGraphicFramePr>
        <xdr:cNvPr id="1428" name="Chart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168</xdr:col>
      <xdr:colOff>19050</xdr:colOff>
      <xdr:row>132</xdr:row>
      <xdr:rowOff>38100</xdr:rowOff>
    </xdr:from>
    <xdr:to>
      <xdr:col>179</xdr:col>
      <xdr:colOff>19050</xdr:colOff>
      <xdr:row>157</xdr:row>
      <xdr:rowOff>57150</xdr:rowOff>
    </xdr:to>
    <xdr:graphicFrame macro="">
      <xdr:nvGraphicFramePr>
        <xdr:cNvPr id="1429" name="Chart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178</xdr:col>
      <xdr:colOff>361950</xdr:colOff>
      <xdr:row>132</xdr:row>
      <xdr:rowOff>28575</xdr:rowOff>
    </xdr:from>
    <xdr:to>
      <xdr:col>187</xdr:col>
      <xdr:colOff>190500</xdr:colOff>
      <xdr:row>157</xdr:row>
      <xdr:rowOff>95250</xdr:rowOff>
    </xdr:to>
    <xdr:graphicFrame macro="">
      <xdr:nvGraphicFramePr>
        <xdr:cNvPr id="1430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179</xdr:col>
      <xdr:colOff>28575</xdr:colOff>
      <xdr:row>107</xdr:row>
      <xdr:rowOff>0</xdr:rowOff>
    </xdr:from>
    <xdr:to>
      <xdr:col>187</xdr:col>
      <xdr:colOff>171450</xdr:colOff>
      <xdr:row>132</xdr:row>
      <xdr:rowOff>57150</xdr:rowOff>
    </xdr:to>
    <xdr:graphicFrame macro="">
      <xdr:nvGraphicFramePr>
        <xdr:cNvPr id="1431" name="Chart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84</xdr:col>
      <xdr:colOff>38100</xdr:colOff>
      <xdr:row>28</xdr:row>
      <xdr:rowOff>38100</xdr:rowOff>
    </xdr:from>
    <xdr:to>
      <xdr:col>95</xdr:col>
      <xdr:colOff>76200</xdr:colOff>
      <xdr:row>53</xdr:row>
      <xdr:rowOff>0</xdr:rowOff>
    </xdr:to>
    <xdr:graphicFrame macro="">
      <xdr:nvGraphicFramePr>
        <xdr:cNvPr id="1432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84</xdr:col>
      <xdr:colOff>38100</xdr:colOff>
      <xdr:row>52</xdr:row>
      <xdr:rowOff>114300</xdr:rowOff>
    </xdr:from>
    <xdr:to>
      <xdr:col>95</xdr:col>
      <xdr:colOff>38100</xdr:colOff>
      <xdr:row>78</xdr:row>
      <xdr:rowOff>114300</xdr:rowOff>
    </xdr:to>
    <xdr:graphicFrame macro="">
      <xdr:nvGraphicFramePr>
        <xdr:cNvPr id="1433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104</xdr:col>
      <xdr:colOff>247650</xdr:colOff>
      <xdr:row>28</xdr:row>
      <xdr:rowOff>57150</xdr:rowOff>
    </xdr:from>
    <xdr:to>
      <xdr:col>115</xdr:col>
      <xdr:colOff>323850</xdr:colOff>
      <xdr:row>51</xdr:row>
      <xdr:rowOff>114300</xdr:rowOff>
    </xdr:to>
    <xdr:graphicFrame macro="">
      <xdr:nvGraphicFramePr>
        <xdr:cNvPr id="1434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104</xdr:col>
      <xdr:colOff>247650</xdr:colOff>
      <xdr:row>51</xdr:row>
      <xdr:rowOff>57150</xdr:rowOff>
    </xdr:from>
    <xdr:to>
      <xdr:col>115</xdr:col>
      <xdr:colOff>247650</xdr:colOff>
      <xdr:row>78</xdr:row>
      <xdr:rowOff>0</xdr:rowOff>
    </xdr:to>
    <xdr:graphicFrame macro="">
      <xdr:nvGraphicFramePr>
        <xdr:cNvPr id="1435" name="Chart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95</xdr:col>
      <xdr:colOff>38100</xdr:colOff>
      <xdr:row>28</xdr:row>
      <xdr:rowOff>57150</xdr:rowOff>
    </xdr:from>
    <xdr:to>
      <xdr:col>104</xdr:col>
      <xdr:colOff>190500</xdr:colOff>
      <xdr:row>52</xdr:row>
      <xdr:rowOff>95250</xdr:rowOff>
    </xdr:to>
    <xdr:graphicFrame macro="">
      <xdr:nvGraphicFramePr>
        <xdr:cNvPr id="1436" name="Chart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94</xdr:col>
      <xdr:colOff>323850</xdr:colOff>
      <xdr:row>52</xdr:row>
      <xdr:rowOff>57150</xdr:rowOff>
    </xdr:from>
    <xdr:to>
      <xdr:col>104</xdr:col>
      <xdr:colOff>171450</xdr:colOff>
      <xdr:row>78</xdr:row>
      <xdr:rowOff>76200</xdr:rowOff>
    </xdr:to>
    <xdr:graphicFrame macro="">
      <xdr:nvGraphicFramePr>
        <xdr:cNvPr id="1437" name="Chart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115</xdr:col>
      <xdr:colOff>266700</xdr:colOff>
      <xdr:row>28</xdr:row>
      <xdr:rowOff>38100</xdr:rowOff>
    </xdr:from>
    <xdr:to>
      <xdr:col>124</xdr:col>
      <xdr:colOff>342900</xdr:colOff>
      <xdr:row>51</xdr:row>
      <xdr:rowOff>0</xdr:rowOff>
    </xdr:to>
    <xdr:graphicFrame macro="">
      <xdr:nvGraphicFramePr>
        <xdr:cNvPr id="1438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115</xdr:col>
      <xdr:colOff>247650</xdr:colOff>
      <xdr:row>50</xdr:row>
      <xdr:rowOff>76200</xdr:rowOff>
    </xdr:from>
    <xdr:to>
      <xdr:col>124</xdr:col>
      <xdr:colOff>333375</xdr:colOff>
      <xdr:row>78</xdr:row>
      <xdr:rowOff>38100</xdr:rowOff>
    </xdr:to>
    <xdr:graphicFrame macro="">
      <xdr:nvGraphicFramePr>
        <xdr:cNvPr id="1439" name="Chart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0" name="Chart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1" name="Chart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2" name="Chart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6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131</xdr:col>
      <xdr:colOff>0</xdr:colOff>
      <xdr:row>108</xdr:row>
      <xdr:rowOff>0</xdr:rowOff>
    </xdr:from>
    <xdr:to>
      <xdr:col>131</xdr:col>
      <xdr:colOff>0</xdr:colOff>
      <xdr:row>108</xdr:row>
      <xdr:rowOff>0</xdr:rowOff>
    </xdr:to>
    <xdr:graphicFrame macro="">
      <xdr:nvGraphicFramePr>
        <xdr:cNvPr id="1447" name="Chart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48" name="Chart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49" name="Chart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50" name="Chart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51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52" name="Chart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53" name="Chart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54" name="Chart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131</xdr:col>
      <xdr:colOff>0</xdr:colOff>
      <xdr:row>82</xdr:row>
      <xdr:rowOff>0</xdr:rowOff>
    </xdr:from>
    <xdr:to>
      <xdr:col>131</xdr:col>
      <xdr:colOff>0</xdr:colOff>
      <xdr:row>82</xdr:row>
      <xdr:rowOff>0</xdr:rowOff>
    </xdr:to>
    <xdr:graphicFrame macro="">
      <xdr:nvGraphicFramePr>
        <xdr:cNvPr id="1455" name="Chart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56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57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58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59" name="Chart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60" name="Chart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61" name="Chart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62" name="Chart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131</xdr:col>
      <xdr:colOff>0</xdr:colOff>
      <xdr:row>134</xdr:row>
      <xdr:rowOff>0</xdr:rowOff>
    </xdr:from>
    <xdr:to>
      <xdr:col>131</xdr:col>
      <xdr:colOff>0</xdr:colOff>
      <xdr:row>134</xdr:row>
      <xdr:rowOff>0</xdr:rowOff>
    </xdr:to>
    <xdr:graphicFrame macro="">
      <xdr:nvGraphicFramePr>
        <xdr:cNvPr id="1463" name="Chart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146</xdr:col>
      <xdr:colOff>323850</xdr:colOff>
      <xdr:row>28</xdr:row>
      <xdr:rowOff>19050</xdr:rowOff>
    </xdr:from>
    <xdr:to>
      <xdr:col>157</xdr:col>
      <xdr:colOff>285750</xdr:colOff>
      <xdr:row>53</xdr:row>
      <xdr:rowOff>76200</xdr:rowOff>
    </xdr:to>
    <xdr:graphicFrame macro="">
      <xdr:nvGraphicFramePr>
        <xdr:cNvPr id="1464" name="Chart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146</xdr:col>
      <xdr:colOff>323850</xdr:colOff>
      <xdr:row>53</xdr:row>
      <xdr:rowOff>19050</xdr:rowOff>
    </xdr:from>
    <xdr:to>
      <xdr:col>157</xdr:col>
      <xdr:colOff>304800</xdr:colOff>
      <xdr:row>78</xdr:row>
      <xdr:rowOff>76200</xdr:rowOff>
    </xdr:to>
    <xdr:graphicFrame macro="">
      <xdr:nvGraphicFramePr>
        <xdr:cNvPr id="1465" name="Chart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157</xdr:col>
      <xdr:colOff>266700</xdr:colOff>
      <xdr:row>28</xdr:row>
      <xdr:rowOff>57150</xdr:rowOff>
    </xdr:from>
    <xdr:to>
      <xdr:col>166</xdr:col>
      <xdr:colOff>342900</xdr:colOff>
      <xdr:row>52</xdr:row>
      <xdr:rowOff>114300</xdr:rowOff>
    </xdr:to>
    <xdr:graphicFrame macro="">
      <xdr:nvGraphicFramePr>
        <xdr:cNvPr id="1466" name="Chart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157</xdr:col>
      <xdr:colOff>304800</xdr:colOff>
      <xdr:row>53</xdr:row>
      <xdr:rowOff>0</xdr:rowOff>
    </xdr:from>
    <xdr:to>
      <xdr:col>166</xdr:col>
      <xdr:colOff>342900</xdr:colOff>
      <xdr:row>78</xdr:row>
      <xdr:rowOff>66675</xdr:rowOff>
    </xdr:to>
    <xdr:graphicFrame macro="">
      <xdr:nvGraphicFramePr>
        <xdr:cNvPr id="1467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193</xdr:col>
      <xdr:colOff>0</xdr:colOff>
      <xdr:row>26</xdr:row>
      <xdr:rowOff>0</xdr:rowOff>
    </xdr:from>
    <xdr:to>
      <xdr:col>193</xdr:col>
      <xdr:colOff>0</xdr:colOff>
      <xdr:row>26</xdr:row>
      <xdr:rowOff>0</xdr:rowOff>
    </xdr:to>
    <xdr:graphicFrame macro="">
      <xdr:nvGraphicFramePr>
        <xdr:cNvPr id="1468" name="Chart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193</xdr:col>
      <xdr:colOff>0</xdr:colOff>
      <xdr:row>26</xdr:row>
      <xdr:rowOff>0</xdr:rowOff>
    </xdr:from>
    <xdr:to>
      <xdr:col>193</xdr:col>
      <xdr:colOff>0</xdr:colOff>
      <xdr:row>26</xdr:row>
      <xdr:rowOff>0</xdr:rowOff>
    </xdr:to>
    <xdr:graphicFrame macro="">
      <xdr:nvGraphicFramePr>
        <xdr:cNvPr id="1469" name="Chart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193</xdr:col>
      <xdr:colOff>0</xdr:colOff>
      <xdr:row>26</xdr:row>
      <xdr:rowOff>0</xdr:rowOff>
    </xdr:from>
    <xdr:to>
      <xdr:col>193</xdr:col>
      <xdr:colOff>0</xdr:colOff>
      <xdr:row>26</xdr:row>
      <xdr:rowOff>0</xdr:rowOff>
    </xdr:to>
    <xdr:graphicFrame macro="">
      <xdr:nvGraphicFramePr>
        <xdr:cNvPr id="1470" name="Chart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193</xdr:col>
      <xdr:colOff>0</xdr:colOff>
      <xdr:row>26</xdr:row>
      <xdr:rowOff>0</xdr:rowOff>
    </xdr:from>
    <xdr:to>
      <xdr:col>193</xdr:col>
      <xdr:colOff>0</xdr:colOff>
      <xdr:row>26</xdr:row>
      <xdr:rowOff>0</xdr:rowOff>
    </xdr:to>
    <xdr:graphicFrame macro="">
      <xdr:nvGraphicFramePr>
        <xdr:cNvPr id="1471" name="Chart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187</xdr:col>
      <xdr:colOff>95250</xdr:colOff>
      <xdr:row>27</xdr:row>
      <xdr:rowOff>57150</xdr:rowOff>
    </xdr:from>
    <xdr:to>
      <xdr:col>196</xdr:col>
      <xdr:colOff>323850</xdr:colOff>
      <xdr:row>50</xdr:row>
      <xdr:rowOff>38100</xdr:rowOff>
    </xdr:to>
    <xdr:graphicFrame macro="">
      <xdr:nvGraphicFramePr>
        <xdr:cNvPr id="1472" name="Chart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196</xdr:col>
      <xdr:colOff>304800</xdr:colOff>
      <xdr:row>27</xdr:row>
      <xdr:rowOff>57150</xdr:rowOff>
    </xdr:from>
    <xdr:to>
      <xdr:col>206</xdr:col>
      <xdr:colOff>133350</xdr:colOff>
      <xdr:row>50</xdr:row>
      <xdr:rowOff>57150</xdr:rowOff>
    </xdr:to>
    <xdr:graphicFrame macro="">
      <xdr:nvGraphicFramePr>
        <xdr:cNvPr id="1473" name="Chart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62</xdr:col>
      <xdr:colOff>247650</xdr:colOff>
      <xdr:row>28</xdr:row>
      <xdr:rowOff>38100</xdr:rowOff>
    </xdr:from>
    <xdr:to>
      <xdr:col>74</xdr:col>
      <xdr:colOff>133350</xdr:colOff>
      <xdr:row>53</xdr:row>
      <xdr:rowOff>38100</xdr:rowOff>
    </xdr:to>
    <xdr:graphicFrame macro="">
      <xdr:nvGraphicFramePr>
        <xdr:cNvPr id="1474" name="Chart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62</xdr:col>
      <xdr:colOff>247650</xdr:colOff>
      <xdr:row>53</xdr:row>
      <xdr:rowOff>76200</xdr:rowOff>
    </xdr:from>
    <xdr:to>
      <xdr:col>74</xdr:col>
      <xdr:colOff>142875</xdr:colOff>
      <xdr:row>78</xdr:row>
      <xdr:rowOff>47625</xdr:rowOff>
    </xdr:to>
    <xdr:graphicFrame macro="">
      <xdr:nvGraphicFramePr>
        <xdr:cNvPr id="1475" name="Chart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74</xdr:col>
      <xdr:colOff>114300</xdr:colOff>
      <xdr:row>28</xdr:row>
      <xdr:rowOff>76200</xdr:rowOff>
    </xdr:from>
    <xdr:to>
      <xdr:col>82</xdr:col>
      <xdr:colOff>333375</xdr:colOff>
      <xdr:row>53</xdr:row>
      <xdr:rowOff>76200</xdr:rowOff>
    </xdr:to>
    <xdr:graphicFrame macro="">
      <xdr:nvGraphicFramePr>
        <xdr:cNvPr id="1476" name="Chart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74</xdr:col>
      <xdr:colOff>95250</xdr:colOff>
      <xdr:row>53</xdr:row>
      <xdr:rowOff>38100</xdr:rowOff>
    </xdr:from>
    <xdr:to>
      <xdr:col>82</xdr:col>
      <xdr:colOff>342900</xdr:colOff>
      <xdr:row>78</xdr:row>
      <xdr:rowOff>47625</xdr:rowOff>
    </xdr:to>
    <xdr:graphicFrame macro="">
      <xdr:nvGraphicFramePr>
        <xdr:cNvPr id="1477" name="Chart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207</xdr:col>
      <xdr:colOff>76200</xdr:colOff>
      <xdr:row>28</xdr:row>
      <xdr:rowOff>57150</xdr:rowOff>
    </xdr:from>
    <xdr:to>
      <xdr:col>218</xdr:col>
      <xdr:colOff>152400</xdr:colOff>
      <xdr:row>53</xdr:row>
      <xdr:rowOff>19050</xdr:rowOff>
    </xdr:to>
    <xdr:graphicFrame macro="">
      <xdr:nvGraphicFramePr>
        <xdr:cNvPr id="1478" name="Chart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218</xdr:col>
      <xdr:colOff>114300</xdr:colOff>
      <xdr:row>28</xdr:row>
      <xdr:rowOff>57150</xdr:rowOff>
    </xdr:from>
    <xdr:to>
      <xdr:col>227</xdr:col>
      <xdr:colOff>57150</xdr:colOff>
      <xdr:row>53</xdr:row>
      <xdr:rowOff>19050</xdr:rowOff>
    </xdr:to>
    <xdr:graphicFrame macro="">
      <xdr:nvGraphicFramePr>
        <xdr:cNvPr id="1479" name="Chart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207</xdr:col>
      <xdr:colOff>57150</xdr:colOff>
      <xdr:row>53</xdr:row>
      <xdr:rowOff>19050</xdr:rowOff>
    </xdr:from>
    <xdr:to>
      <xdr:col>218</xdr:col>
      <xdr:colOff>95250</xdr:colOff>
      <xdr:row>78</xdr:row>
      <xdr:rowOff>76200</xdr:rowOff>
    </xdr:to>
    <xdr:graphicFrame macro="">
      <xdr:nvGraphicFramePr>
        <xdr:cNvPr id="1480" name="Chart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218</xdr:col>
      <xdr:colOff>95250</xdr:colOff>
      <xdr:row>53</xdr:row>
      <xdr:rowOff>19050</xdr:rowOff>
    </xdr:from>
    <xdr:to>
      <xdr:col>227</xdr:col>
      <xdr:colOff>114300</xdr:colOff>
      <xdr:row>78</xdr:row>
      <xdr:rowOff>95250</xdr:rowOff>
    </xdr:to>
    <xdr:graphicFrame macro="">
      <xdr:nvGraphicFramePr>
        <xdr:cNvPr id="1481" name="Chart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206</xdr:col>
      <xdr:colOff>333375</xdr:colOff>
      <xdr:row>133</xdr:row>
      <xdr:rowOff>9525</xdr:rowOff>
    </xdr:from>
    <xdr:to>
      <xdr:col>217</xdr:col>
      <xdr:colOff>228600</xdr:colOff>
      <xdr:row>158</xdr:row>
      <xdr:rowOff>104775</xdr:rowOff>
    </xdr:to>
    <xdr:graphicFrame macro="">
      <xdr:nvGraphicFramePr>
        <xdr:cNvPr id="1482" name="Chart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187</xdr:col>
      <xdr:colOff>104775</xdr:colOff>
      <xdr:row>50</xdr:row>
      <xdr:rowOff>76200</xdr:rowOff>
    </xdr:from>
    <xdr:to>
      <xdr:col>196</xdr:col>
      <xdr:colOff>304800</xdr:colOff>
      <xdr:row>75</xdr:row>
      <xdr:rowOff>104775</xdr:rowOff>
    </xdr:to>
    <xdr:graphicFrame macro="">
      <xdr:nvGraphicFramePr>
        <xdr:cNvPr id="1483" name="Chart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217</xdr:col>
      <xdr:colOff>219075</xdr:colOff>
      <xdr:row>108</xdr:row>
      <xdr:rowOff>38100</xdr:rowOff>
    </xdr:from>
    <xdr:to>
      <xdr:col>226</xdr:col>
      <xdr:colOff>314325</xdr:colOff>
      <xdr:row>133</xdr:row>
      <xdr:rowOff>0</xdr:rowOff>
    </xdr:to>
    <xdr:graphicFrame macro="">
      <xdr:nvGraphicFramePr>
        <xdr:cNvPr id="1484" name="Chart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217</xdr:col>
      <xdr:colOff>228600</xdr:colOff>
      <xdr:row>133</xdr:row>
      <xdr:rowOff>0</xdr:rowOff>
    </xdr:from>
    <xdr:to>
      <xdr:col>226</xdr:col>
      <xdr:colOff>304800</xdr:colOff>
      <xdr:row>158</xdr:row>
      <xdr:rowOff>85725</xdr:rowOff>
    </xdr:to>
    <xdr:graphicFrame macro="">
      <xdr:nvGraphicFramePr>
        <xdr:cNvPr id="1485" name="Chart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207</xdr:col>
      <xdr:colOff>200025</xdr:colOff>
      <xdr:row>108</xdr:row>
      <xdr:rowOff>9525</xdr:rowOff>
    </xdr:from>
    <xdr:to>
      <xdr:col>217</xdr:col>
      <xdr:colOff>76200</xdr:colOff>
      <xdr:row>133</xdr:row>
      <xdr:rowOff>9525</xdr:rowOff>
    </xdr:to>
    <xdr:graphicFrame macro="">
      <xdr:nvGraphicFramePr>
        <xdr:cNvPr id="1486" name="Chart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196</xdr:col>
      <xdr:colOff>228600</xdr:colOff>
      <xdr:row>50</xdr:row>
      <xdr:rowOff>57150</xdr:rowOff>
    </xdr:from>
    <xdr:to>
      <xdr:col>206</xdr:col>
      <xdr:colOff>133350</xdr:colOff>
      <xdr:row>75</xdr:row>
      <xdr:rowOff>95250</xdr:rowOff>
    </xdr:to>
    <xdr:graphicFrame macro="">
      <xdr:nvGraphicFramePr>
        <xdr:cNvPr id="1487" name="Chart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37</xdr:col>
      <xdr:colOff>171450</xdr:colOff>
      <xdr:row>1</xdr:row>
      <xdr:rowOff>0</xdr:rowOff>
    </xdr:from>
    <xdr:to>
      <xdr:col>40</xdr:col>
      <xdr:colOff>152400</xdr:colOff>
      <xdr:row>1</xdr:row>
      <xdr:rowOff>180975</xdr:rowOff>
    </xdr:to>
    <xdr:sp macro="" textlink="">
      <xdr:nvSpPr>
        <xdr:cNvPr id="1270" name="AutoShape 246">
          <a:hlinkClick xmlns:r="http://schemas.openxmlformats.org/officeDocument/2006/relationships" r:id="rId109"/>
        </xdr:cNvPr>
        <xdr:cNvSpPr>
          <a:spLocks noChangeArrowheads="1"/>
        </xdr:cNvSpPr>
      </xdr:nvSpPr>
      <xdr:spPr bwMode="auto">
        <a:xfrm>
          <a:off x="13239750" y="0"/>
          <a:ext cx="1038225" cy="180975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ef.saga.lg.jp/web/library/at-contents/kankyo/shisetsu/kankyousenta/publishing/syohou/syohou_pdf/no18/18-1-03_be7_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/>
  <dimension ref="B2:IB213"/>
  <sheetViews>
    <sheetView tabSelected="1" zoomScale="50" zoomScaleNormal="50" workbookViewId="0">
      <selection activeCell="BA2" sqref="BA2"/>
    </sheetView>
  </sheetViews>
  <sheetFormatPr defaultColWidth="3.5" defaultRowHeight="9.9499999999999993" customHeight="1" x14ac:dyDescent="0.2"/>
  <cols>
    <col min="1" max="1" width="1.09765625" style="10" customWidth="1"/>
    <col min="2" max="6" width="3.5" style="3" customWidth="1"/>
    <col min="7" max="21" width="3.5" style="5" customWidth="1"/>
    <col min="22" max="22" width="3.5" style="3" customWidth="1"/>
    <col min="23" max="39" width="3.5" style="41" customWidth="1"/>
    <col min="40" max="42" width="3.5" style="5" customWidth="1"/>
    <col min="43" max="43" width="3.5" style="3" customWidth="1"/>
    <col min="44" max="60" width="3.5" style="41" customWidth="1"/>
    <col min="61" max="63" width="3.5" style="5" customWidth="1"/>
    <col min="64" max="64" width="3.5" style="3" customWidth="1"/>
    <col min="65" max="81" width="3.5" style="41" customWidth="1"/>
    <col min="82" max="84" width="3.5" style="5" customWidth="1"/>
    <col min="85" max="85" width="3.5" style="3" customWidth="1"/>
    <col min="86" max="102" width="3.5" style="41" customWidth="1"/>
    <col min="103" max="105" width="3.5" style="5" customWidth="1"/>
    <col min="106" max="106" width="3.5" style="3" customWidth="1"/>
    <col min="107" max="123" width="3.5" style="41" customWidth="1"/>
    <col min="124" max="126" width="3.5" style="5" customWidth="1"/>
    <col min="127" max="127" width="3.5" style="3" customWidth="1"/>
    <col min="128" max="144" width="3.5" style="41" customWidth="1"/>
    <col min="145" max="147" width="3.5" style="5" customWidth="1"/>
    <col min="148" max="148" width="3.5" style="3" customWidth="1"/>
    <col min="149" max="165" width="3.5" style="41" customWidth="1"/>
    <col min="166" max="188" width="3.5" style="5" customWidth="1"/>
    <col min="189" max="193" width="3.5" style="3" customWidth="1"/>
    <col min="194" max="201" width="3.5" style="5" customWidth="1"/>
    <col min="202" max="202" width="3.5" style="3" customWidth="1"/>
    <col min="203" max="207" width="3.5" style="41" customWidth="1"/>
    <col min="208" max="228" width="3.5" style="5" customWidth="1"/>
    <col min="229" max="16384" width="3.5" style="10"/>
  </cols>
  <sheetData>
    <row r="2" spans="2:230" ht="23.25" customHeight="1" x14ac:dyDescent="0.2">
      <c r="B2" s="187" t="s">
        <v>0</v>
      </c>
      <c r="D2" s="4"/>
      <c r="G2" s="4"/>
      <c r="J2" s="4"/>
      <c r="K2" s="6" t="s">
        <v>1</v>
      </c>
      <c r="L2" s="1" t="s">
        <v>104</v>
      </c>
      <c r="V2" s="5"/>
      <c r="W2" s="187" t="s">
        <v>105</v>
      </c>
      <c r="X2" s="3"/>
      <c r="Y2" s="4"/>
      <c r="Z2" s="3"/>
      <c r="AA2" s="3"/>
      <c r="AB2" s="4"/>
      <c r="AC2" s="5"/>
      <c r="AD2" s="5"/>
      <c r="AE2" s="7" t="s">
        <v>100</v>
      </c>
      <c r="AF2" s="5"/>
      <c r="AG2" s="5"/>
      <c r="AH2" s="5"/>
      <c r="AI2" s="5"/>
      <c r="AJ2" s="5"/>
      <c r="AK2" s="5"/>
      <c r="AL2" s="5"/>
      <c r="AM2" s="5"/>
      <c r="AQ2" s="187" t="s">
        <v>106</v>
      </c>
      <c r="AR2" s="3"/>
      <c r="AS2" s="4"/>
      <c r="AT2" s="3"/>
      <c r="AU2" s="3"/>
      <c r="AV2" s="4"/>
      <c r="AW2" s="5"/>
      <c r="AX2" s="5"/>
      <c r="AY2" s="8"/>
      <c r="AZ2" s="5"/>
      <c r="BA2" s="5"/>
      <c r="BB2" s="5"/>
      <c r="BC2" s="8" t="s">
        <v>2</v>
      </c>
      <c r="BD2" s="5"/>
      <c r="BE2" s="5"/>
      <c r="BF2" s="5"/>
      <c r="BG2" s="5"/>
      <c r="BH2" s="5"/>
      <c r="BL2" s="2" t="s">
        <v>107</v>
      </c>
      <c r="BM2" s="3"/>
      <c r="BN2" s="4"/>
      <c r="BO2" s="3"/>
      <c r="BP2" s="3"/>
      <c r="BQ2" s="4"/>
      <c r="BR2" s="5"/>
      <c r="BS2" s="5"/>
      <c r="BT2" s="8"/>
      <c r="BU2" s="5"/>
      <c r="BV2" s="5"/>
      <c r="BW2" s="5"/>
      <c r="BX2" s="8" t="s">
        <v>2</v>
      </c>
      <c r="BY2" s="5"/>
      <c r="BZ2" s="5"/>
      <c r="CA2" s="5"/>
      <c r="CB2" s="5"/>
      <c r="CC2" s="5"/>
      <c r="CG2" s="2" t="s">
        <v>101</v>
      </c>
      <c r="CH2" s="3"/>
      <c r="CI2" s="4"/>
      <c r="CJ2" s="3"/>
      <c r="CK2" s="3"/>
      <c r="CL2" s="4"/>
      <c r="CM2" s="5"/>
      <c r="CN2" s="5"/>
      <c r="CO2" s="8"/>
      <c r="CP2" s="6"/>
      <c r="CQ2" s="5"/>
      <c r="CR2" s="5"/>
      <c r="CS2" s="8" t="s">
        <v>2</v>
      </c>
      <c r="CT2" s="5"/>
      <c r="CU2" s="5"/>
      <c r="CV2" s="5"/>
      <c r="CW2" s="5"/>
      <c r="CX2" s="5"/>
      <c r="DB2" s="187" t="s">
        <v>103</v>
      </c>
      <c r="DC2" s="3"/>
      <c r="DD2" s="4"/>
      <c r="DE2" s="3"/>
      <c r="DF2" s="3"/>
      <c r="DG2" s="4"/>
      <c r="DH2" s="5"/>
      <c r="DI2" s="5"/>
      <c r="DJ2" s="8"/>
      <c r="DK2" s="6"/>
      <c r="DL2" s="5"/>
      <c r="DM2" s="5"/>
      <c r="DN2" s="8" t="s">
        <v>2</v>
      </c>
      <c r="DO2" s="5"/>
      <c r="DP2" s="5"/>
      <c r="DQ2" s="5"/>
      <c r="DR2" s="5"/>
      <c r="DS2" s="5"/>
      <c r="DW2" s="187" t="s">
        <v>3</v>
      </c>
      <c r="DX2" s="3"/>
      <c r="DY2" s="4"/>
      <c r="DZ2" s="3"/>
      <c r="EA2" s="3"/>
      <c r="EB2" s="4"/>
      <c r="EC2" s="8"/>
      <c r="ED2" s="5"/>
      <c r="EE2" s="4"/>
      <c r="EF2" s="8"/>
      <c r="EG2" s="5"/>
      <c r="EH2" s="5"/>
      <c r="EI2" s="8" t="s">
        <v>4</v>
      </c>
      <c r="EJ2" s="5"/>
      <c r="EK2" s="5"/>
      <c r="EL2" s="5"/>
      <c r="EM2" s="5"/>
      <c r="EN2" s="5"/>
      <c r="ER2" s="187" t="s">
        <v>5</v>
      </c>
      <c r="ES2" s="3"/>
      <c r="ET2" s="4"/>
      <c r="EU2" s="3"/>
      <c r="EV2" s="3"/>
      <c r="EW2" s="4"/>
      <c r="EX2" s="8"/>
      <c r="EY2" s="5"/>
      <c r="EZ2" s="4"/>
      <c r="FA2" s="8"/>
      <c r="FB2" s="5"/>
      <c r="FC2" s="5"/>
      <c r="FD2" s="8" t="s">
        <v>4</v>
      </c>
      <c r="FE2" s="5"/>
      <c r="FF2" s="5"/>
      <c r="FG2" s="5"/>
      <c r="FH2" s="5"/>
      <c r="FI2" s="5"/>
      <c r="FM2" s="187" t="s">
        <v>6</v>
      </c>
      <c r="FN2" s="3"/>
      <c r="FO2" s="4"/>
      <c r="FP2" s="3"/>
      <c r="FQ2" s="3"/>
      <c r="FR2" s="4"/>
      <c r="FU2" s="9" t="s">
        <v>7</v>
      </c>
      <c r="GF2" s="10"/>
      <c r="GG2" s="188" t="s">
        <v>108</v>
      </c>
      <c r="GH2" s="11"/>
      <c r="GI2" s="11"/>
      <c r="GJ2" s="11"/>
      <c r="GK2" s="11"/>
      <c r="GL2" s="11"/>
      <c r="GM2" s="11"/>
      <c r="GN2" s="11"/>
      <c r="GO2" s="12"/>
      <c r="GP2" s="11"/>
      <c r="GQ2" s="11"/>
      <c r="GR2" s="11"/>
      <c r="GS2" s="13"/>
      <c r="GT2" s="14"/>
      <c r="GU2" s="15"/>
      <c r="GV2" s="15"/>
      <c r="GW2" s="15"/>
      <c r="GX2" s="15"/>
      <c r="GY2" s="15"/>
      <c r="GZ2" s="187" t="s">
        <v>109</v>
      </c>
      <c r="HA2" s="3"/>
      <c r="HB2" s="4"/>
      <c r="HC2" s="3"/>
      <c r="HD2" s="3"/>
      <c r="HE2" s="4"/>
      <c r="HH2" s="8"/>
      <c r="HL2" s="8" t="s">
        <v>2</v>
      </c>
    </row>
    <row r="3" spans="2:230" s="27" customFormat="1" ht="10.5" customHeight="1" x14ac:dyDescent="0.2">
      <c r="B3" s="16"/>
      <c r="C3" s="17" t="s">
        <v>8</v>
      </c>
      <c r="D3" s="18" t="s">
        <v>9</v>
      </c>
      <c r="E3" s="18" t="s">
        <v>10</v>
      </c>
      <c r="F3" s="18" t="s">
        <v>11</v>
      </c>
      <c r="G3" s="18" t="s">
        <v>12</v>
      </c>
      <c r="H3" s="18" t="s">
        <v>13</v>
      </c>
      <c r="I3" s="18" t="s">
        <v>14</v>
      </c>
      <c r="J3" s="18" t="s">
        <v>15</v>
      </c>
      <c r="K3" s="18" t="s">
        <v>16</v>
      </c>
      <c r="L3" s="18" t="s">
        <v>17</v>
      </c>
      <c r="M3" s="18" t="s">
        <v>18</v>
      </c>
      <c r="N3" s="19" t="s">
        <v>19</v>
      </c>
      <c r="O3" s="20" t="s">
        <v>20</v>
      </c>
      <c r="P3" s="21" t="s">
        <v>21</v>
      </c>
      <c r="Q3" s="21" t="s">
        <v>22</v>
      </c>
      <c r="R3" s="21" t="s">
        <v>23</v>
      </c>
      <c r="S3" s="22" t="s">
        <v>24</v>
      </c>
      <c r="T3" s="23" t="s">
        <v>25</v>
      </c>
      <c r="U3" s="24" t="s">
        <v>26</v>
      </c>
      <c r="V3" s="25"/>
      <c r="W3" s="16"/>
      <c r="X3" s="17" t="s">
        <v>8</v>
      </c>
      <c r="Y3" s="18" t="s">
        <v>9</v>
      </c>
      <c r="Z3" s="18" t="s">
        <v>10</v>
      </c>
      <c r="AA3" s="18" t="s">
        <v>11</v>
      </c>
      <c r="AB3" s="18" t="s">
        <v>12</v>
      </c>
      <c r="AC3" s="18" t="s">
        <v>13</v>
      </c>
      <c r="AD3" s="18" t="s">
        <v>14</v>
      </c>
      <c r="AE3" s="18" t="s">
        <v>15</v>
      </c>
      <c r="AF3" s="18" t="s">
        <v>16</v>
      </c>
      <c r="AG3" s="18" t="s">
        <v>17</v>
      </c>
      <c r="AH3" s="18" t="s">
        <v>18</v>
      </c>
      <c r="AI3" s="19" t="s">
        <v>19</v>
      </c>
      <c r="AJ3" s="20" t="s">
        <v>20</v>
      </c>
      <c r="AK3" s="21" t="s">
        <v>21</v>
      </c>
      <c r="AL3" s="21" t="s">
        <v>22</v>
      </c>
      <c r="AM3" s="22" t="s">
        <v>24</v>
      </c>
      <c r="AN3" s="23" t="s">
        <v>25</v>
      </c>
      <c r="AO3" s="24" t="s">
        <v>26</v>
      </c>
      <c r="AP3" s="13"/>
      <c r="AQ3" s="16"/>
      <c r="AR3" s="17" t="s">
        <v>8</v>
      </c>
      <c r="AS3" s="18" t="s">
        <v>9</v>
      </c>
      <c r="AT3" s="18" t="s">
        <v>10</v>
      </c>
      <c r="AU3" s="18" t="s">
        <v>11</v>
      </c>
      <c r="AV3" s="18" t="s">
        <v>12</v>
      </c>
      <c r="AW3" s="18" t="s">
        <v>13</v>
      </c>
      <c r="AX3" s="18" t="s">
        <v>14</v>
      </c>
      <c r="AY3" s="18" t="s">
        <v>15</v>
      </c>
      <c r="AZ3" s="18" t="s">
        <v>16</v>
      </c>
      <c r="BA3" s="18" t="s">
        <v>17</v>
      </c>
      <c r="BB3" s="18" t="s">
        <v>18</v>
      </c>
      <c r="BC3" s="19" t="s">
        <v>19</v>
      </c>
      <c r="BD3" s="20" t="s">
        <v>20</v>
      </c>
      <c r="BE3" s="21" t="s">
        <v>21</v>
      </c>
      <c r="BF3" s="21" t="s">
        <v>22</v>
      </c>
      <c r="BG3" s="21" t="s">
        <v>23</v>
      </c>
      <c r="BH3" s="22" t="s">
        <v>24</v>
      </c>
      <c r="BI3" s="23" t="s">
        <v>25</v>
      </c>
      <c r="BJ3" s="24" t="s">
        <v>26</v>
      </c>
      <c r="BK3" s="13"/>
      <c r="BL3" s="16"/>
      <c r="BM3" s="17" t="s">
        <v>8</v>
      </c>
      <c r="BN3" s="18" t="s">
        <v>9</v>
      </c>
      <c r="BO3" s="18" t="s">
        <v>10</v>
      </c>
      <c r="BP3" s="18" t="s">
        <v>11</v>
      </c>
      <c r="BQ3" s="18" t="s">
        <v>12</v>
      </c>
      <c r="BR3" s="18" t="s">
        <v>13</v>
      </c>
      <c r="BS3" s="18" t="s">
        <v>14</v>
      </c>
      <c r="BT3" s="18" t="s">
        <v>15</v>
      </c>
      <c r="BU3" s="18" t="s">
        <v>16</v>
      </c>
      <c r="BV3" s="18" t="s">
        <v>17</v>
      </c>
      <c r="BW3" s="18" t="s">
        <v>18</v>
      </c>
      <c r="BX3" s="19" t="s">
        <v>19</v>
      </c>
      <c r="BY3" s="20" t="s">
        <v>20</v>
      </c>
      <c r="BZ3" s="21" t="s">
        <v>21</v>
      </c>
      <c r="CA3" s="21" t="s">
        <v>22</v>
      </c>
      <c r="CB3" s="21" t="s">
        <v>23</v>
      </c>
      <c r="CC3" s="22" t="s">
        <v>24</v>
      </c>
      <c r="CD3" s="23" t="s">
        <v>25</v>
      </c>
      <c r="CE3" s="24" t="s">
        <v>26</v>
      </c>
      <c r="CF3" s="13"/>
      <c r="CG3" s="16"/>
      <c r="CH3" s="17" t="s">
        <v>8</v>
      </c>
      <c r="CI3" s="18" t="s">
        <v>9</v>
      </c>
      <c r="CJ3" s="18" t="s">
        <v>10</v>
      </c>
      <c r="CK3" s="18" t="s">
        <v>11</v>
      </c>
      <c r="CL3" s="18" t="s">
        <v>12</v>
      </c>
      <c r="CM3" s="18" t="s">
        <v>13</v>
      </c>
      <c r="CN3" s="18" t="s">
        <v>14</v>
      </c>
      <c r="CO3" s="18" t="s">
        <v>15</v>
      </c>
      <c r="CP3" s="18" t="s">
        <v>16</v>
      </c>
      <c r="CQ3" s="18" t="s">
        <v>17</v>
      </c>
      <c r="CR3" s="18" t="s">
        <v>18</v>
      </c>
      <c r="CS3" s="19" t="s">
        <v>19</v>
      </c>
      <c r="CT3" s="20" t="s">
        <v>20</v>
      </c>
      <c r="CU3" s="21" t="s">
        <v>21</v>
      </c>
      <c r="CV3" s="21" t="s">
        <v>22</v>
      </c>
      <c r="CW3" s="21" t="s">
        <v>23</v>
      </c>
      <c r="CX3" s="26" t="s">
        <v>24</v>
      </c>
      <c r="CY3" s="23" t="s">
        <v>25</v>
      </c>
      <c r="CZ3" s="24" t="s">
        <v>26</v>
      </c>
      <c r="DA3" s="13"/>
      <c r="DB3" s="16"/>
      <c r="DC3" s="17" t="s">
        <v>8</v>
      </c>
      <c r="DD3" s="18" t="s">
        <v>9</v>
      </c>
      <c r="DE3" s="18" t="s">
        <v>10</v>
      </c>
      <c r="DF3" s="18" t="s">
        <v>11</v>
      </c>
      <c r="DG3" s="18" t="s">
        <v>12</v>
      </c>
      <c r="DH3" s="18" t="s">
        <v>13</v>
      </c>
      <c r="DI3" s="18" t="s">
        <v>14</v>
      </c>
      <c r="DJ3" s="18" t="s">
        <v>15</v>
      </c>
      <c r="DK3" s="18" t="s">
        <v>16</v>
      </c>
      <c r="DL3" s="18" t="s">
        <v>17</v>
      </c>
      <c r="DM3" s="18" t="s">
        <v>18</v>
      </c>
      <c r="DN3" s="19" t="s">
        <v>19</v>
      </c>
      <c r="DO3" s="20" t="s">
        <v>20</v>
      </c>
      <c r="DP3" s="21" t="s">
        <v>21</v>
      </c>
      <c r="DQ3" s="21" t="s">
        <v>22</v>
      </c>
      <c r="DR3" s="21" t="s">
        <v>23</v>
      </c>
      <c r="DS3" s="26" t="s">
        <v>24</v>
      </c>
      <c r="DT3" s="23" t="s">
        <v>25</v>
      </c>
      <c r="DU3" s="24" t="s">
        <v>26</v>
      </c>
      <c r="DV3" s="13"/>
      <c r="DW3" s="16"/>
      <c r="DX3" s="17" t="s">
        <v>8</v>
      </c>
      <c r="DY3" s="18" t="s">
        <v>9</v>
      </c>
      <c r="DZ3" s="18" t="s">
        <v>10</v>
      </c>
      <c r="EA3" s="18" t="s">
        <v>11</v>
      </c>
      <c r="EB3" s="18" t="s">
        <v>12</v>
      </c>
      <c r="EC3" s="18" t="s">
        <v>13</v>
      </c>
      <c r="ED3" s="18" t="s">
        <v>14</v>
      </c>
      <c r="EE3" s="18" t="s">
        <v>15</v>
      </c>
      <c r="EF3" s="18" t="s">
        <v>16</v>
      </c>
      <c r="EG3" s="18" t="s">
        <v>17</v>
      </c>
      <c r="EH3" s="18" t="s">
        <v>18</v>
      </c>
      <c r="EI3" s="19" t="s">
        <v>19</v>
      </c>
      <c r="EJ3" s="20" t="s">
        <v>20</v>
      </c>
      <c r="EK3" s="21" t="s">
        <v>21</v>
      </c>
      <c r="EL3" s="21" t="s">
        <v>22</v>
      </c>
      <c r="EM3" s="21" t="s">
        <v>23</v>
      </c>
      <c r="EN3" s="22" t="s">
        <v>24</v>
      </c>
      <c r="EO3" s="23" t="s">
        <v>25</v>
      </c>
      <c r="EP3" s="24" t="s">
        <v>26</v>
      </c>
      <c r="EQ3" s="13"/>
      <c r="ER3" s="16"/>
      <c r="ES3" s="17" t="s">
        <v>8</v>
      </c>
      <c r="ET3" s="18" t="s">
        <v>9</v>
      </c>
      <c r="EU3" s="18" t="s">
        <v>10</v>
      </c>
      <c r="EV3" s="18" t="s">
        <v>11</v>
      </c>
      <c r="EW3" s="18" t="s">
        <v>12</v>
      </c>
      <c r="EX3" s="18" t="s">
        <v>13</v>
      </c>
      <c r="EY3" s="18" t="s">
        <v>14</v>
      </c>
      <c r="EZ3" s="18" t="s">
        <v>15</v>
      </c>
      <c r="FA3" s="18" t="s">
        <v>16</v>
      </c>
      <c r="FB3" s="18" t="s">
        <v>17</v>
      </c>
      <c r="FC3" s="18" t="s">
        <v>18</v>
      </c>
      <c r="FD3" s="19" t="s">
        <v>19</v>
      </c>
      <c r="FE3" s="20" t="s">
        <v>20</v>
      </c>
      <c r="FF3" s="21" t="s">
        <v>21</v>
      </c>
      <c r="FG3" s="21" t="s">
        <v>22</v>
      </c>
      <c r="FH3" s="21" t="s">
        <v>23</v>
      </c>
      <c r="FI3" s="22" t="s">
        <v>24</v>
      </c>
      <c r="FJ3" s="23" t="s">
        <v>25</v>
      </c>
      <c r="FK3" s="24" t="s">
        <v>26</v>
      </c>
      <c r="FL3" s="13"/>
      <c r="FM3" s="16"/>
      <c r="FN3" s="17" t="s">
        <v>8</v>
      </c>
      <c r="FO3" s="18" t="s">
        <v>9</v>
      </c>
      <c r="FP3" s="18" t="s">
        <v>10</v>
      </c>
      <c r="FQ3" s="18" t="s">
        <v>11</v>
      </c>
      <c r="FR3" s="18" t="s">
        <v>12</v>
      </c>
      <c r="FS3" s="18" t="s">
        <v>13</v>
      </c>
      <c r="FT3" s="18" t="s">
        <v>14</v>
      </c>
      <c r="FU3" s="18" t="s">
        <v>15</v>
      </c>
      <c r="FV3" s="18" t="s">
        <v>16</v>
      </c>
      <c r="FW3" s="18" t="s">
        <v>17</v>
      </c>
      <c r="FX3" s="18" t="s">
        <v>18</v>
      </c>
      <c r="FY3" s="19" t="s">
        <v>19</v>
      </c>
      <c r="FZ3" s="20" t="s">
        <v>20</v>
      </c>
      <c r="GA3" s="21" t="s">
        <v>21</v>
      </c>
      <c r="GB3" s="21" t="s">
        <v>22</v>
      </c>
      <c r="GC3" s="22" t="s">
        <v>24</v>
      </c>
      <c r="GD3" s="23" t="s">
        <v>25</v>
      </c>
      <c r="GE3" s="24" t="s">
        <v>26</v>
      </c>
      <c r="GG3" s="28" t="s">
        <v>27</v>
      </c>
      <c r="GH3" s="11"/>
      <c r="GI3" s="11"/>
      <c r="GJ3" s="11"/>
      <c r="GK3" s="11"/>
      <c r="GL3" s="7" t="s">
        <v>100</v>
      </c>
      <c r="GM3" s="11"/>
      <c r="GN3" s="11"/>
      <c r="GP3" s="28" t="s">
        <v>28</v>
      </c>
      <c r="GQ3" s="11"/>
      <c r="GR3" s="11"/>
      <c r="GS3" s="11"/>
      <c r="GT3" s="13"/>
      <c r="GU3" s="14"/>
      <c r="GV3" s="15"/>
      <c r="GW3" s="15"/>
      <c r="GX3" s="15"/>
      <c r="GY3" s="15"/>
      <c r="GZ3" s="16"/>
      <c r="HA3" s="17" t="s">
        <v>8</v>
      </c>
      <c r="HB3" s="18" t="s">
        <v>9</v>
      </c>
      <c r="HC3" s="18" t="s">
        <v>10</v>
      </c>
      <c r="HD3" s="18" t="s">
        <v>11</v>
      </c>
      <c r="HE3" s="18" t="s">
        <v>12</v>
      </c>
      <c r="HF3" s="18" t="s">
        <v>13</v>
      </c>
      <c r="HG3" s="18" t="s">
        <v>14</v>
      </c>
      <c r="HH3" s="18" t="s">
        <v>15</v>
      </c>
      <c r="HI3" s="18" t="s">
        <v>16</v>
      </c>
      <c r="HJ3" s="18" t="s">
        <v>17</v>
      </c>
      <c r="HK3" s="18" t="s">
        <v>18</v>
      </c>
      <c r="HL3" s="19" t="s">
        <v>19</v>
      </c>
      <c r="HM3" s="20" t="s">
        <v>20</v>
      </c>
      <c r="HN3" s="21" t="s">
        <v>21</v>
      </c>
      <c r="HO3" s="21" t="s">
        <v>22</v>
      </c>
      <c r="HP3" s="21" t="s">
        <v>23</v>
      </c>
      <c r="HQ3" s="22" t="s">
        <v>24</v>
      </c>
      <c r="HR3" s="23" t="s">
        <v>25</v>
      </c>
      <c r="HS3" s="24" t="s">
        <v>26</v>
      </c>
      <c r="HT3" s="13"/>
      <c r="HU3" s="15"/>
      <c r="HV3" s="15"/>
    </row>
    <row r="4" spans="2:230" s="27" customFormat="1" ht="10.5" customHeight="1" x14ac:dyDescent="0.2">
      <c r="B4" s="77">
        <v>1982</v>
      </c>
      <c r="C4" s="78">
        <v>2.5</v>
      </c>
      <c r="D4" s="79">
        <v>8.5</v>
      </c>
      <c r="E4" s="79">
        <v>100</v>
      </c>
      <c r="F4" s="79">
        <v>218</v>
      </c>
      <c r="G4" s="79">
        <v>99</v>
      </c>
      <c r="H4" s="79">
        <v>124.5</v>
      </c>
      <c r="I4" s="79">
        <v>71.5</v>
      </c>
      <c r="J4" s="79">
        <v>86</v>
      </c>
      <c r="K4" s="79">
        <v>159.5</v>
      </c>
      <c r="L4" s="79">
        <v>51</v>
      </c>
      <c r="M4" s="79">
        <v>66.5</v>
      </c>
      <c r="N4" s="80">
        <v>9</v>
      </c>
      <c r="O4" s="78">
        <f>MAX(C4:N4)</f>
        <v>218</v>
      </c>
      <c r="P4" s="79">
        <f>MIN(C4:N4)</f>
        <v>2.5</v>
      </c>
      <c r="Q4" s="79">
        <f>AVERAGE(C4:N4)</f>
        <v>83</v>
      </c>
      <c r="R4" s="81">
        <f>SUM(C4:N4)</f>
        <v>996</v>
      </c>
      <c r="S4" s="80">
        <f>STDEV(C4:N4)</f>
        <v>64.164915363743475</v>
      </c>
      <c r="T4" s="78">
        <f t="shared" ref="T4:T15" si="0">Q4+S4</f>
        <v>147.16491536374349</v>
      </c>
      <c r="U4" s="80">
        <f t="shared" ref="U4:U15" si="1">Q4-S4</f>
        <v>18.835084636256525</v>
      </c>
      <c r="V4" s="82"/>
      <c r="W4" s="77">
        <v>1982</v>
      </c>
      <c r="X4" s="83">
        <v>2.8148148148148149</v>
      </c>
      <c r="Y4" s="84">
        <v>3.7037037037037037</v>
      </c>
      <c r="Z4" s="84">
        <v>4.8148148148148149</v>
      </c>
      <c r="AA4" s="84">
        <v>3.9629629629629632</v>
      </c>
      <c r="AB4" s="84">
        <v>3.7407407407407409</v>
      </c>
      <c r="AC4" s="84">
        <v>3.3703703703703702</v>
      </c>
      <c r="AD4" s="84">
        <v>2.4814814814814818</v>
      </c>
      <c r="AE4" s="84">
        <v>1.4814814814814814</v>
      </c>
      <c r="AF4" s="84">
        <v>3.3703703703703702</v>
      </c>
      <c r="AG4" s="84">
        <v>4.5925925925925926</v>
      </c>
      <c r="AH4" s="84">
        <v>3.3703703703703702</v>
      </c>
      <c r="AI4" s="85">
        <v>2.7407407407407405</v>
      </c>
      <c r="AJ4" s="83">
        <f>MAX(X4:AI4)</f>
        <v>4.8148148148148149</v>
      </c>
      <c r="AK4" s="84">
        <f>MIN(X4:AI4)</f>
        <v>1.4814814814814814</v>
      </c>
      <c r="AL4" s="84">
        <f>AVERAGE(X4:AI4)</f>
        <v>3.3703703703703707</v>
      </c>
      <c r="AM4" s="85">
        <f>STDEV(X4:AI4)</f>
        <v>0.91665391277730734</v>
      </c>
      <c r="AN4" s="83">
        <f t="shared" ref="AN4:AN15" si="2">AL4+AM4</f>
        <v>4.2870242831476784</v>
      </c>
      <c r="AO4" s="85">
        <f t="shared" ref="AO4:AO15" si="3">AL4-AM4</f>
        <v>2.4537164575930634</v>
      </c>
      <c r="AP4" s="86"/>
      <c r="AQ4" s="77">
        <v>1982</v>
      </c>
      <c r="AR4" s="87">
        <v>60</v>
      </c>
      <c r="AS4" s="88">
        <v>57.777777777777779</v>
      </c>
      <c r="AT4" s="88">
        <v>104.07407407407408</v>
      </c>
      <c r="AU4" s="88">
        <v>247.40740740740742</v>
      </c>
      <c r="AV4" s="88">
        <v>167.03703703703704</v>
      </c>
      <c r="AW4" s="88">
        <v>165.18518518518519</v>
      </c>
      <c r="AX4" s="88">
        <v>152.59259259259258</v>
      </c>
      <c r="AY4" s="88">
        <v>123.33333333333333</v>
      </c>
      <c r="AZ4" s="88">
        <v>184.07407407407408</v>
      </c>
      <c r="BA4" s="88">
        <v>154.44444444444446</v>
      </c>
      <c r="BB4" s="88">
        <v>123.33333333333333</v>
      </c>
      <c r="BC4" s="89">
        <v>41.111111111111114</v>
      </c>
      <c r="BD4" s="87">
        <f>MAX(AR4:BC4)</f>
        <v>247.40740740740742</v>
      </c>
      <c r="BE4" s="88">
        <f>MIN(AR4:BC4)</f>
        <v>41.111111111111114</v>
      </c>
      <c r="BF4" s="88">
        <f>AVERAGE(AR4:BC4)</f>
        <v>131.69753086419755</v>
      </c>
      <c r="BG4" s="81">
        <f>SUM(AR4:BC4)</f>
        <v>1580.3703703703704</v>
      </c>
      <c r="BH4" s="89">
        <f>STDEV(AR4:BC4)</f>
        <v>59.673313219526094</v>
      </c>
      <c r="BI4" s="87">
        <f t="shared" ref="BI4:BI15" si="4">BF4+BH4</f>
        <v>191.37084408372363</v>
      </c>
      <c r="BJ4" s="89">
        <f t="shared" ref="BJ4:BJ15" si="5">BF4-BH4</f>
        <v>72.024217644671452</v>
      </c>
      <c r="BK4" s="86"/>
      <c r="BL4" s="77">
        <v>1982</v>
      </c>
      <c r="BM4" s="87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9"/>
      <c r="BY4" s="87"/>
      <c r="BZ4" s="88"/>
      <c r="CA4" s="88"/>
      <c r="CB4" s="81"/>
      <c r="CC4" s="89"/>
      <c r="CD4" s="87"/>
      <c r="CE4" s="89"/>
      <c r="CF4" s="86"/>
      <c r="CG4" s="77">
        <v>1982</v>
      </c>
      <c r="CH4" s="83">
        <v>10</v>
      </c>
      <c r="CI4" s="84">
        <v>5.4074074074074074</v>
      </c>
      <c r="CJ4" s="84">
        <v>10.74074074074074</v>
      </c>
      <c r="CK4" s="84">
        <v>7.7777777777777777</v>
      </c>
      <c r="CL4" s="84">
        <v>4.4074074074074074</v>
      </c>
      <c r="CM4" s="84">
        <v>4.333333333333333</v>
      </c>
      <c r="CN4" s="84">
        <v>2.1851851851851851</v>
      </c>
      <c r="CO4" s="84">
        <v>3.5555555555555554</v>
      </c>
      <c r="CP4" s="84">
        <v>4</v>
      </c>
      <c r="CQ4" s="84">
        <v>3.7037037037037037</v>
      </c>
      <c r="CR4" s="84">
        <v>3.5185185185185186</v>
      </c>
      <c r="CS4" s="85">
        <v>2.2222222222222223</v>
      </c>
      <c r="CT4" s="83">
        <f>MAX(CH4:CS4)</f>
        <v>10.74074074074074</v>
      </c>
      <c r="CU4" s="84">
        <f>MIN(CH4:CS4)</f>
        <v>2.1851851851851851</v>
      </c>
      <c r="CV4" s="84">
        <f>AVERAGE(CH4:CS4)</f>
        <v>5.1543209876543203</v>
      </c>
      <c r="CW4" s="84">
        <f>SUM(CH4:CS4)</f>
        <v>61.851851851851848</v>
      </c>
      <c r="CX4" s="85">
        <f>STDEV(CH4:CS4)</f>
        <v>2.8436338514856683</v>
      </c>
      <c r="CY4" s="83">
        <f t="shared" ref="CY4:CY21" si="6">CV4+CX4</f>
        <v>7.9979548391399886</v>
      </c>
      <c r="CZ4" s="85">
        <f t="shared" ref="CZ4:CZ21" si="7">CV4-CX4</f>
        <v>2.3106871361686521</v>
      </c>
      <c r="DA4" s="86"/>
      <c r="DB4" s="77">
        <v>1982</v>
      </c>
      <c r="DC4" s="83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5"/>
      <c r="DO4" s="83"/>
      <c r="DP4" s="84"/>
      <c r="DQ4" s="84"/>
      <c r="DR4" s="84"/>
      <c r="DS4" s="85"/>
      <c r="DT4" s="83"/>
      <c r="DU4" s="85"/>
      <c r="DV4" s="86"/>
      <c r="DW4" s="77">
        <v>1982</v>
      </c>
      <c r="DX4" s="83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5"/>
      <c r="EJ4" s="83"/>
      <c r="EK4" s="84"/>
      <c r="EL4" s="84"/>
      <c r="EM4" s="88"/>
      <c r="EN4" s="85"/>
      <c r="EO4" s="83"/>
      <c r="EP4" s="85"/>
      <c r="EQ4" s="86"/>
      <c r="ER4" s="77">
        <v>1982</v>
      </c>
      <c r="ES4" s="83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5"/>
      <c r="FE4" s="83"/>
      <c r="FF4" s="84"/>
      <c r="FG4" s="84"/>
      <c r="FH4" s="88"/>
      <c r="FI4" s="85"/>
      <c r="FJ4" s="83"/>
      <c r="FK4" s="85"/>
      <c r="FL4" s="86"/>
      <c r="FM4" s="77">
        <v>1982</v>
      </c>
      <c r="FN4" s="87">
        <v>111.2</v>
      </c>
      <c r="FO4" s="88">
        <v>163.6</v>
      </c>
      <c r="FP4" s="88">
        <v>153.80000000000001</v>
      </c>
      <c r="FQ4" s="88">
        <v>122</v>
      </c>
      <c r="FR4" s="88">
        <v>82.2</v>
      </c>
      <c r="FS4" s="88">
        <v>110.4</v>
      </c>
      <c r="FT4" s="88">
        <v>106.1</v>
      </c>
      <c r="FU4" s="88">
        <v>107.6</v>
      </c>
      <c r="FV4" s="88">
        <v>118.6</v>
      </c>
      <c r="FW4" s="88">
        <v>94.7</v>
      </c>
      <c r="FX4" s="88">
        <v>98.1</v>
      </c>
      <c r="FY4" s="89">
        <v>127</v>
      </c>
      <c r="FZ4" s="87">
        <f>MAX(FN4:FY4)</f>
        <v>163.6</v>
      </c>
      <c r="GA4" s="88">
        <f>MIN(FN4:FY4)</f>
        <v>82.2</v>
      </c>
      <c r="GB4" s="88">
        <f>AVERAGE(FN4:FY4)</f>
        <v>116.27499999999999</v>
      </c>
      <c r="GC4" s="89">
        <f>STDEV(FN4:FY4)</f>
        <v>23.349055850096136</v>
      </c>
      <c r="GD4" s="87">
        <f t="shared" ref="GD4:GD15" si="8">GB4+GC4</f>
        <v>139.62405585009611</v>
      </c>
      <c r="GE4" s="89">
        <f t="shared" ref="GE4:GE15" si="9">GB4-GC4</f>
        <v>92.925944149903856</v>
      </c>
      <c r="GF4" s="86"/>
      <c r="GG4" s="90" t="s">
        <v>29</v>
      </c>
      <c r="GH4" s="91" t="s">
        <v>30</v>
      </c>
      <c r="GI4" s="92" t="s">
        <v>31</v>
      </c>
      <c r="GJ4" s="93" t="s">
        <v>32</v>
      </c>
      <c r="GK4" s="94" t="s">
        <v>33</v>
      </c>
      <c r="GL4" s="95"/>
      <c r="GM4" s="95"/>
      <c r="GN4" s="95"/>
      <c r="GO4" s="86"/>
      <c r="GP4" s="90" t="s">
        <v>29</v>
      </c>
      <c r="GQ4" s="91" t="s">
        <v>30</v>
      </c>
      <c r="GR4" s="92" t="s">
        <v>31</v>
      </c>
      <c r="GS4" s="93" t="s">
        <v>32</v>
      </c>
      <c r="GT4" s="94" t="s">
        <v>33</v>
      </c>
      <c r="GU4" s="95"/>
      <c r="GV4" s="95"/>
      <c r="GW4" s="95"/>
      <c r="GX4" s="95"/>
      <c r="GY4" s="95"/>
      <c r="GZ4" s="77">
        <v>1982</v>
      </c>
      <c r="HA4" s="96">
        <f t="shared" ref="HA4:HA20" si="10">C4*X4</f>
        <v>7.0370370370370372</v>
      </c>
      <c r="HB4" s="97">
        <f t="shared" ref="HB4:HB20" si="11">D4*Y4</f>
        <v>31.481481481481481</v>
      </c>
      <c r="HC4" s="97">
        <f t="shared" ref="HC4:HC20" si="12">E4*Z4</f>
        <v>481.48148148148147</v>
      </c>
      <c r="HD4" s="97">
        <f t="shared" ref="HD4:HD20" si="13">F4*AA4</f>
        <v>863.92592592592598</v>
      </c>
      <c r="HE4" s="97">
        <f t="shared" ref="HE4:HE20" si="14">G4*AB4</f>
        <v>370.33333333333337</v>
      </c>
      <c r="HF4" s="97">
        <f t="shared" ref="HF4:HF20" si="15">H4*AC4</f>
        <v>419.61111111111109</v>
      </c>
      <c r="HG4" s="97">
        <f t="shared" ref="HG4:HG20" si="16">I4*AD4</f>
        <v>177.42592592592595</v>
      </c>
      <c r="HH4" s="97">
        <f t="shared" ref="HH4:HH20" si="17">J4*AE4</f>
        <v>127.4074074074074</v>
      </c>
      <c r="HI4" s="97">
        <f t="shared" ref="HI4:HI20" si="18">K4*AF4</f>
        <v>537.57407407407402</v>
      </c>
      <c r="HJ4" s="97">
        <f t="shared" ref="HJ4:HJ20" si="19">L4*AG4</f>
        <v>234.22222222222223</v>
      </c>
      <c r="HK4" s="97">
        <f t="shared" ref="HK4:HK20" si="20">M4*AH4</f>
        <v>224.12962962962962</v>
      </c>
      <c r="HL4" s="98">
        <f t="shared" ref="HL4:HL20" si="21">N4*AI4</f>
        <v>24.666666666666664</v>
      </c>
      <c r="HM4" s="96">
        <f>MAX(HA4:HL4)</f>
        <v>863.92592592592598</v>
      </c>
      <c r="HN4" s="97">
        <f>MIN(HA4:HL4)</f>
        <v>7.0370370370370372</v>
      </c>
      <c r="HO4" s="97">
        <f>AVERAGE(HA4:HL4)</f>
        <v>291.60802469135803</v>
      </c>
      <c r="HP4" s="97">
        <f>SUM(HA4:HL4)</f>
        <v>3499.2962962962961</v>
      </c>
      <c r="HQ4" s="98">
        <f>STDEV(HA4:HL4)</f>
        <v>254.84959630600201</v>
      </c>
      <c r="HR4" s="96">
        <f t="shared" ref="HR4:HR21" si="22">HO4+HQ4</f>
        <v>546.45762099735998</v>
      </c>
      <c r="HS4" s="98">
        <f t="shared" ref="HS4:HS21" si="23">HO4-HQ4</f>
        <v>36.758428385356012</v>
      </c>
      <c r="HU4" s="30"/>
      <c r="HV4" s="30"/>
    </row>
    <row r="5" spans="2:230" s="27" customFormat="1" ht="10.5" customHeight="1" x14ac:dyDescent="0.2">
      <c r="B5" s="99">
        <v>1983</v>
      </c>
      <c r="C5" s="100">
        <v>12.5</v>
      </c>
      <c r="D5" s="101">
        <v>75.5</v>
      </c>
      <c r="E5" s="101">
        <v>134</v>
      </c>
      <c r="F5" s="101">
        <v>69.5</v>
      </c>
      <c r="G5" s="101">
        <v>77.5</v>
      </c>
      <c r="H5" s="101">
        <v>136</v>
      </c>
      <c r="I5" s="101">
        <v>249.5</v>
      </c>
      <c r="J5" s="101">
        <v>123</v>
      </c>
      <c r="K5" s="101">
        <v>281.5</v>
      </c>
      <c r="L5" s="101">
        <v>47.5</v>
      </c>
      <c r="M5" s="101">
        <v>66.5</v>
      </c>
      <c r="N5" s="102">
        <v>0</v>
      </c>
      <c r="O5" s="100">
        <f t="shared" ref="O5:O21" si="24">MAX(C5:N5)</f>
        <v>281.5</v>
      </c>
      <c r="P5" s="101">
        <f t="shared" ref="P5:P21" si="25">MIN(C5:N5)</f>
        <v>0</v>
      </c>
      <c r="Q5" s="101">
        <f t="shared" ref="Q5:Q21" si="26">AVERAGE(C5:N5)</f>
        <v>106.08333333333333</v>
      </c>
      <c r="R5" s="103">
        <f t="shared" ref="R5:R20" si="27">SUM(C5:N5)</f>
        <v>1273</v>
      </c>
      <c r="S5" s="102">
        <f t="shared" ref="S5:S21" si="28">STDEV(C5:N5)</f>
        <v>86.023737034224055</v>
      </c>
      <c r="T5" s="100">
        <f t="shared" si="0"/>
        <v>192.10707036755738</v>
      </c>
      <c r="U5" s="102">
        <f t="shared" si="1"/>
        <v>20.059596299109273</v>
      </c>
      <c r="V5" s="82"/>
      <c r="W5" s="99">
        <v>1983</v>
      </c>
      <c r="X5" s="104">
        <v>3.2592592592592591</v>
      </c>
      <c r="Y5" s="105">
        <v>3.1111111111111112</v>
      </c>
      <c r="Z5" s="105">
        <v>3.7407407407407409</v>
      </c>
      <c r="AA5" s="105">
        <v>4.7777777777777777</v>
      </c>
      <c r="AB5" s="105">
        <v>3.5925925925925926</v>
      </c>
      <c r="AC5" s="105">
        <v>1.7037037037037035</v>
      </c>
      <c r="AD5" s="105">
        <v>1.4444444444444444</v>
      </c>
      <c r="AE5" s="105">
        <v>1.6666666666666665</v>
      </c>
      <c r="AF5" s="105">
        <v>2.6296296296296293</v>
      </c>
      <c r="AG5" s="105">
        <v>4</v>
      </c>
      <c r="AH5" s="105">
        <v>2.7777777777777777</v>
      </c>
      <c r="AI5" s="106">
        <v>2.8888888888888888</v>
      </c>
      <c r="AJ5" s="104">
        <f t="shared" ref="AJ5:AJ21" si="29">MAX(X5:AI5)</f>
        <v>4.7777777777777777</v>
      </c>
      <c r="AK5" s="105">
        <f t="shared" ref="AK5:AK21" si="30">MIN(X5:AI5)</f>
        <v>1.4444444444444444</v>
      </c>
      <c r="AL5" s="105">
        <f t="shared" ref="AL5:AL21" si="31">AVERAGE(X5:AI5)</f>
        <v>2.966049382716049</v>
      </c>
      <c r="AM5" s="106">
        <f t="shared" ref="AM5:AM21" si="32">STDEV(X5:AI5)</f>
        <v>1.009180744276573</v>
      </c>
      <c r="AN5" s="104">
        <f t="shared" si="2"/>
        <v>3.975230126992622</v>
      </c>
      <c r="AO5" s="106">
        <f t="shared" si="3"/>
        <v>1.956868638439476</v>
      </c>
      <c r="AP5" s="86"/>
      <c r="AQ5" s="99">
        <v>1983</v>
      </c>
      <c r="AR5" s="107">
        <v>42.962962962962962</v>
      </c>
      <c r="AS5" s="108">
        <v>96.666666666666671</v>
      </c>
      <c r="AT5" s="108">
        <v>149.25925925925927</v>
      </c>
      <c r="AU5" s="108">
        <v>167.40740740740742</v>
      </c>
      <c r="AV5" s="108">
        <v>154.07407407407408</v>
      </c>
      <c r="AW5" s="108">
        <v>204.07407407407408</v>
      </c>
      <c r="AX5" s="108">
        <v>168.14814814814815</v>
      </c>
      <c r="AY5" s="108">
        <v>90.740740740740748</v>
      </c>
      <c r="AZ5" s="108">
        <v>134.44444444444446</v>
      </c>
      <c r="BA5" s="108">
        <v>155.55555555555554</v>
      </c>
      <c r="BB5" s="108">
        <v>115.18518518518519</v>
      </c>
      <c r="BC5" s="109">
        <v>28.518518518518519</v>
      </c>
      <c r="BD5" s="107">
        <f t="shared" ref="BD5:BD21" si="33">MAX(AR5:BC5)</f>
        <v>204.07407407407408</v>
      </c>
      <c r="BE5" s="108">
        <f t="shared" ref="BE5:BE21" si="34">MIN(AR5:BC5)</f>
        <v>28.518518518518519</v>
      </c>
      <c r="BF5" s="108">
        <f t="shared" ref="BF5:BF21" si="35">AVERAGE(AR5:BC5)</f>
        <v>125.58641975308643</v>
      </c>
      <c r="BG5" s="103">
        <f t="shared" ref="BG5:BG20" si="36">SUM(AR5:BC5)</f>
        <v>1507.0370370370372</v>
      </c>
      <c r="BH5" s="109">
        <f t="shared" ref="BH5:BH21" si="37">STDEV(AR5:BC5)</f>
        <v>52.63678570364506</v>
      </c>
      <c r="BI5" s="107">
        <f t="shared" si="4"/>
        <v>178.22320545673148</v>
      </c>
      <c r="BJ5" s="109">
        <f t="shared" si="5"/>
        <v>72.949634049441372</v>
      </c>
      <c r="BK5" s="86"/>
      <c r="BL5" s="99">
        <v>1983</v>
      </c>
      <c r="BM5" s="107"/>
      <c r="BN5" s="108"/>
      <c r="BO5" s="108"/>
      <c r="BP5" s="108"/>
      <c r="BQ5" s="108"/>
      <c r="BR5" s="108"/>
      <c r="BS5" s="108"/>
      <c r="BT5" s="108"/>
      <c r="BU5" s="108"/>
      <c r="BV5" s="108">
        <v>80.740740740740748</v>
      </c>
      <c r="BW5" s="108">
        <v>151.85185185185185</v>
      </c>
      <c r="BX5" s="109">
        <v>52.592592592592595</v>
      </c>
      <c r="BY5" s="107">
        <f t="shared" ref="BY5:BY21" si="38">MAX(BM5:BX5)</f>
        <v>151.85185185185185</v>
      </c>
      <c r="BZ5" s="108">
        <f t="shared" ref="BZ5:BZ21" si="39">MIN(BM5:BX5)</f>
        <v>52.592592592592595</v>
      </c>
      <c r="CA5" s="108">
        <f t="shared" ref="CA5:CA21" si="40">AVERAGE(BM5:BX5)</f>
        <v>95.061728395061735</v>
      </c>
      <c r="CB5" s="103">
        <f t="shared" ref="CB5:CB20" si="41">SUM(BM5:BX5)</f>
        <v>285.18518518518522</v>
      </c>
      <c r="CC5" s="109">
        <f t="shared" ref="CC5:CC21" si="42">STDEV(BM5:BX5)</f>
        <v>51.155822275872161</v>
      </c>
      <c r="CD5" s="107">
        <f t="shared" ref="CD5:CD21" si="43">CA5+CC5</f>
        <v>146.21755067093389</v>
      </c>
      <c r="CE5" s="109">
        <f t="shared" ref="CE5:CE21" si="44">CA5-CC5</f>
        <v>43.905906119189574</v>
      </c>
      <c r="CF5" s="86"/>
      <c r="CG5" s="99">
        <v>1983</v>
      </c>
      <c r="CH5" s="104">
        <v>7.4074074074074074</v>
      </c>
      <c r="CI5" s="105">
        <v>8.518518518518519</v>
      </c>
      <c r="CJ5" s="105">
        <v>10.37037037037037</v>
      </c>
      <c r="CK5" s="105">
        <v>6.666666666666667</v>
      </c>
      <c r="CL5" s="105">
        <v>6.2962962962962967</v>
      </c>
      <c r="CM5" s="105">
        <v>3.9629629629629628</v>
      </c>
      <c r="CN5" s="105">
        <v>2.7777777777777777</v>
      </c>
      <c r="CO5" s="105">
        <v>3.5925925925925926</v>
      </c>
      <c r="CP5" s="105">
        <v>2.5555555555555554</v>
      </c>
      <c r="CQ5" s="105">
        <v>2.9629629629629628</v>
      </c>
      <c r="CR5" s="105">
        <v>3.8888888888888888</v>
      </c>
      <c r="CS5" s="106">
        <v>5</v>
      </c>
      <c r="CT5" s="104">
        <f t="shared" ref="CT5:CT21" si="45">MAX(CH5:CS5)</f>
        <v>10.37037037037037</v>
      </c>
      <c r="CU5" s="105">
        <f t="shared" ref="CU5:CU21" si="46">MIN(CH5:CS5)</f>
        <v>2.5555555555555554</v>
      </c>
      <c r="CV5" s="105">
        <f t="shared" ref="CV5:CV21" si="47">AVERAGE(CH5:CS5)</f>
        <v>5.333333333333333</v>
      </c>
      <c r="CW5" s="105">
        <f t="shared" ref="CW5:CW20" si="48">SUM(CH5:CS5)</f>
        <v>64</v>
      </c>
      <c r="CX5" s="106">
        <f t="shared" ref="CX5:CX21" si="49">STDEV(CH5:CS5)</f>
        <v>2.513512553138018</v>
      </c>
      <c r="CY5" s="104">
        <f t="shared" si="6"/>
        <v>7.8468458864713515</v>
      </c>
      <c r="CZ5" s="106">
        <f t="shared" si="7"/>
        <v>2.819820780195315</v>
      </c>
      <c r="DA5" s="86"/>
      <c r="DB5" s="99">
        <v>1983</v>
      </c>
      <c r="DC5" s="104"/>
      <c r="DD5" s="105"/>
      <c r="DE5" s="105"/>
      <c r="DF5" s="105"/>
      <c r="DG5" s="105"/>
      <c r="DH5" s="105"/>
      <c r="DI5" s="105"/>
      <c r="DJ5" s="105"/>
      <c r="DK5" s="105"/>
      <c r="DL5" s="105">
        <v>2.1851851851851851</v>
      </c>
      <c r="DM5" s="105">
        <v>3.1851851851851851</v>
      </c>
      <c r="DN5" s="106">
        <v>5.5555555555555554</v>
      </c>
      <c r="DO5" s="104">
        <f t="shared" ref="DO5:DO21" si="50">MAX(DC5:DN5)</f>
        <v>5.5555555555555554</v>
      </c>
      <c r="DP5" s="105">
        <f t="shared" ref="DP5:DP21" si="51">MIN(DC5:DN5)</f>
        <v>2.1851851851851851</v>
      </c>
      <c r="DQ5" s="105">
        <f t="shared" ref="DQ5:DQ21" si="52">AVERAGE(DC5:DN5)</f>
        <v>3.6419753086419751</v>
      </c>
      <c r="DR5" s="105">
        <f t="shared" ref="DR5:DR20" si="53">SUM(DC5:DN5)</f>
        <v>10.925925925925926</v>
      </c>
      <c r="DS5" s="106">
        <f t="shared" ref="DS5:DS21" si="54">STDEV(DC5:DN5)</f>
        <v>1.7309945179096835</v>
      </c>
      <c r="DT5" s="104">
        <f t="shared" ref="DT5:DT21" si="55">DQ5+DS5</f>
        <v>5.3729698265516586</v>
      </c>
      <c r="DU5" s="106">
        <f t="shared" ref="DU5:DU21" si="56">DQ5-DS5</f>
        <v>1.9109807907322915</v>
      </c>
      <c r="DV5" s="86"/>
      <c r="DW5" s="99">
        <v>1983</v>
      </c>
      <c r="DX5" s="104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6"/>
      <c r="EJ5" s="104"/>
      <c r="EK5" s="105"/>
      <c r="EL5" s="105"/>
      <c r="EM5" s="108"/>
      <c r="EN5" s="106"/>
      <c r="EO5" s="104"/>
      <c r="EP5" s="106"/>
      <c r="EQ5" s="86"/>
      <c r="ER5" s="99">
        <v>1983</v>
      </c>
      <c r="ES5" s="104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6"/>
      <c r="FE5" s="104"/>
      <c r="FF5" s="105"/>
      <c r="FG5" s="105"/>
      <c r="FH5" s="108"/>
      <c r="FI5" s="106"/>
      <c r="FJ5" s="104"/>
      <c r="FK5" s="106"/>
      <c r="FL5" s="86"/>
      <c r="FM5" s="99">
        <v>1983</v>
      </c>
      <c r="FN5" s="107">
        <v>84.3</v>
      </c>
      <c r="FO5" s="108">
        <v>51</v>
      </c>
      <c r="FP5" s="108">
        <v>66.5</v>
      </c>
      <c r="FQ5" s="108">
        <v>80.7</v>
      </c>
      <c r="FR5" s="108">
        <v>99.2</v>
      </c>
      <c r="FS5" s="108">
        <v>91.1</v>
      </c>
      <c r="FT5" s="108">
        <v>82.2</v>
      </c>
      <c r="FU5" s="108">
        <v>71.8</v>
      </c>
      <c r="FV5" s="108">
        <v>50.3</v>
      </c>
      <c r="FW5" s="108">
        <v>55.8</v>
      </c>
      <c r="FX5" s="108">
        <v>33.299999999999997</v>
      </c>
      <c r="FY5" s="109">
        <v>33.4</v>
      </c>
      <c r="FZ5" s="107">
        <f t="shared" ref="FZ5:FZ21" si="57">MAX(FN5:FY5)</f>
        <v>99.2</v>
      </c>
      <c r="GA5" s="108">
        <f t="shared" ref="GA5:GA21" si="58">MIN(FN5:FY5)</f>
        <v>33.299999999999997</v>
      </c>
      <c r="GB5" s="108">
        <f t="shared" ref="GB5:GB21" si="59">AVERAGE(FN5:FY5)</f>
        <v>66.633333333333312</v>
      </c>
      <c r="GC5" s="109">
        <f t="shared" ref="GC5:GC21" si="60">STDEV(FN5:FY5)</f>
        <v>21.91372891936734</v>
      </c>
      <c r="GD5" s="107">
        <f t="shared" si="8"/>
        <v>88.547062252700655</v>
      </c>
      <c r="GE5" s="109">
        <f t="shared" si="9"/>
        <v>44.719604413965968</v>
      </c>
      <c r="GF5" s="86"/>
      <c r="GG5" s="110" t="s">
        <v>34</v>
      </c>
      <c r="GH5" s="111">
        <v>116.27500000000001</v>
      </c>
      <c r="GI5" s="112">
        <v>3.3703703703703707</v>
      </c>
      <c r="GJ5" s="113">
        <f t="shared" ref="GJ5:GJ21" si="61">3.6+0.9*SIN(2*PI()*(GG5-1981)/11-0.8)</f>
        <v>3.3958707651909554</v>
      </c>
      <c r="GK5" s="114" t="s">
        <v>35</v>
      </c>
      <c r="GL5" s="115"/>
      <c r="GM5" s="116">
        <f>CORREL(GI5:GI21,GJ5:GJ21)</f>
        <v>0.20138982481244813</v>
      </c>
      <c r="GN5" s="115"/>
      <c r="GO5" s="86"/>
      <c r="GP5" s="110" t="s">
        <v>34</v>
      </c>
      <c r="GQ5" s="111">
        <v>116.27500000000001</v>
      </c>
      <c r="GR5" s="112">
        <v>2.966049382716049</v>
      </c>
      <c r="GS5" s="113">
        <f t="shared" ref="GS5:GS20" si="62">3.6+0.9*SIN(2*PI()*(GP5-1981)/11-0.3)</f>
        <v>3.8410978342942581</v>
      </c>
      <c r="GT5" s="114" t="s">
        <v>36</v>
      </c>
      <c r="GU5" s="115"/>
      <c r="GV5" s="116">
        <f>CORREL(GR5:GR20,GS5:GS20)</f>
        <v>0.20182059461129062</v>
      </c>
      <c r="GW5" s="115"/>
      <c r="GX5" s="115"/>
      <c r="GY5" s="115"/>
      <c r="GZ5" s="99">
        <v>1983</v>
      </c>
      <c r="HA5" s="117">
        <f t="shared" si="10"/>
        <v>40.74074074074074</v>
      </c>
      <c r="HB5" s="118">
        <f t="shared" si="11"/>
        <v>234.88888888888889</v>
      </c>
      <c r="HC5" s="118">
        <f t="shared" si="12"/>
        <v>501.2592592592593</v>
      </c>
      <c r="HD5" s="118">
        <f t="shared" si="13"/>
        <v>332.05555555555554</v>
      </c>
      <c r="HE5" s="118">
        <f t="shared" si="14"/>
        <v>278.42592592592592</v>
      </c>
      <c r="HF5" s="118">
        <f t="shared" si="15"/>
        <v>231.70370370370367</v>
      </c>
      <c r="HG5" s="118">
        <f t="shared" si="16"/>
        <v>360.38888888888886</v>
      </c>
      <c r="HH5" s="118">
        <f t="shared" si="17"/>
        <v>204.99999999999997</v>
      </c>
      <c r="HI5" s="118">
        <f t="shared" si="18"/>
        <v>740.24074074074065</v>
      </c>
      <c r="HJ5" s="118">
        <f t="shared" si="19"/>
        <v>190</v>
      </c>
      <c r="HK5" s="118">
        <f t="shared" si="20"/>
        <v>184.72222222222223</v>
      </c>
      <c r="HL5" s="119">
        <f t="shared" si="21"/>
        <v>0</v>
      </c>
      <c r="HM5" s="117">
        <f t="shared" ref="HM5:HM21" si="63">MAX(HA5:HL5)</f>
        <v>740.24074074074065</v>
      </c>
      <c r="HN5" s="118">
        <f t="shared" ref="HN5:HN21" si="64">MIN(HA5:HL5)</f>
        <v>0</v>
      </c>
      <c r="HO5" s="118">
        <f t="shared" ref="HO5:HO21" si="65">AVERAGE(HA5:HL5)</f>
        <v>274.95216049382714</v>
      </c>
      <c r="HP5" s="118">
        <f t="shared" ref="HP5:HP20" si="66">SUM(HA5:HL5)</f>
        <v>3299.4259259259256</v>
      </c>
      <c r="HQ5" s="119">
        <f t="shared" ref="HQ5:HQ21" si="67">STDEV(HA5:HL5)</f>
        <v>198.27929239808518</v>
      </c>
      <c r="HR5" s="117">
        <f t="shared" si="22"/>
        <v>473.23145289191234</v>
      </c>
      <c r="HS5" s="119">
        <f t="shared" si="23"/>
        <v>76.672868095741961</v>
      </c>
      <c r="HU5" s="32"/>
      <c r="HV5" s="32"/>
    </row>
    <row r="6" spans="2:230" s="27" customFormat="1" ht="10.5" customHeight="1" x14ac:dyDescent="0.2">
      <c r="B6" s="99">
        <v>1984</v>
      </c>
      <c r="C6" s="100">
        <v>47</v>
      </c>
      <c r="D6" s="101">
        <v>57</v>
      </c>
      <c r="E6" s="101">
        <v>32.5</v>
      </c>
      <c r="F6" s="101">
        <v>188</v>
      </c>
      <c r="G6" s="101">
        <v>112.5</v>
      </c>
      <c r="H6" s="101">
        <v>65</v>
      </c>
      <c r="I6" s="101">
        <v>111.5</v>
      </c>
      <c r="J6" s="101">
        <v>14.5</v>
      </c>
      <c r="K6" s="101">
        <v>188</v>
      </c>
      <c r="L6" s="101">
        <v>120</v>
      </c>
      <c r="M6" s="101">
        <v>39</v>
      </c>
      <c r="N6" s="102">
        <v>44</v>
      </c>
      <c r="O6" s="100">
        <f t="shared" si="24"/>
        <v>188</v>
      </c>
      <c r="P6" s="101">
        <f t="shared" si="25"/>
        <v>14.5</v>
      </c>
      <c r="Q6" s="101">
        <f t="shared" si="26"/>
        <v>84.916666666666671</v>
      </c>
      <c r="R6" s="103">
        <f t="shared" si="27"/>
        <v>1019</v>
      </c>
      <c r="S6" s="102">
        <f t="shared" si="28"/>
        <v>58.816290775652121</v>
      </c>
      <c r="T6" s="100">
        <f t="shared" si="0"/>
        <v>143.73295744231879</v>
      </c>
      <c r="U6" s="102">
        <f t="shared" si="1"/>
        <v>26.100375891014551</v>
      </c>
      <c r="V6" s="82"/>
      <c r="W6" s="99">
        <v>1984</v>
      </c>
      <c r="X6" s="104">
        <v>2.3333333333333335</v>
      </c>
      <c r="Y6" s="105">
        <v>2.1851851851851851</v>
      </c>
      <c r="Z6" s="105">
        <v>2.2962962962962963</v>
      </c>
      <c r="AA6" s="105">
        <v>2.074074074074074</v>
      </c>
      <c r="AB6" s="105">
        <v>1.8518518518518519</v>
      </c>
      <c r="AC6" s="105">
        <v>1.6296296296296295</v>
      </c>
      <c r="AD6" s="105">
        <v>0.81481481481481477</v>
      </c>
      <c r="AE6" s="105">
        <v>1.7407407407407409</v>
      </c>
      <c r="AF6" s="105">
        <v>2.518518518518519</v>
      </c>
      <c r="AG6" s="105">
        <v>2.925925925925926</v>
      </c>
      <c r="AH6" s="105">
        <v>2.3333333333333335</v>
      </c>
      <c r="AI6" s="106">
        <v>2.4444444444444442</v>
      </c>
      <c r="AJ6" s="104">
        <f t="shared" si="29"/>
        <v>2.925925925925926</v>
      </c>
      <c r="AK6" s="105">
        <f t="shared" si="30"/>
        <v>0.81481481481481477</v>
      </c>
      <c r="AL6" s="105">
        <f t="shared" si="31"/>
        <v>2.0956790123456788</v>
      </c>
      <c r="AM6" s="106">
        <f t="shared" si="32"/>
        <v>0.53891077589471437</v>
      </c>
      <c r="AN6" s="104">
        <f t="shared" si="2"/>
        <v>2.634589788240393</v>
      </c>
      <c r="AO6" s="106">
        <f t="shared" si="3"/>
        <v>1.5567682364509645</v>
      </c>
      <c r="AP6" s="86"/>
      <c r="AQ6" s="99">
        <v>1984</v>
      </c>
      <c r="AR6" s="107">
        <v>73.333333333333329</v>
      </c>
      <c r="AS6" s="108">
        <v>98.518518518518519</v>
      </c>
      <c r="AT6" s="108">
        <v>70.740740740740748</v>
      </c>
      <c r="AU6" s="108">
        <v>212.22222222222223</v>
      </c>
      <c r="AV6" s="108">
        <v>191.85185185185185</v>
      </c>
      <c r="AW6" s="108">
        <v>149.25925925925927</v>
      </c>
      <c r="AX6" s="108">
        <v>58.518518518518519</v>
      </c>
      <c r="AY6" s="108">
        <v>33.333333333333336</v>
      </c>
      <c r="AZ6" s="108">
        <v>74.81481481481481</v>
      </c>
      <c r="BA6" s="108">
        <v>157.03703703703704</v>
      </c>
      <c r="BB6" s="108">
        <v>70</v>
      </c>
      <c r="BC6" s="109">
        <v>62.962962962962962</v>
      </c>
      <c r="BD6" s="107">
        <f t="shared" si="33"/>
        <v>212.22222222222223</v>
      </c>
      <c r="BE6" s="108">
        <f t="shared" si="34"/>
        <v>33.333333333333336</v>
      </c>
      <c r="BF6" s="108">
        <f t="shared" si="35"/>
        <v>104.38271604938272</v>
      </c>
      <c r="BG6" s="103">
        <f t="shared" si="36"/>
        <v>1252.5925925925926</v>
      </c>
      <c r="BH6" s="109">
        <f t="shared" si="37"/>
        <v>58.091145650402389</v>
      </c>
      <c r="BI6" s="107">
        <f t="shared" si="4"/>
        <v>162.47386169978512</v>
      </c>
      <c r="BJ6" s="109">
        <f t="shared" si="5"/>
        <v>46.291570398980333</v>
      </c>
      <c r="BK6" s="86"/>
      <c r="BL6" s="99">
        <v>1984</v>
      </c>
      <c r="BM6" s="107">
        <v>33.703703703703702</v>
      </c>
      <c r="BN6" s="108">
        <v>48.518518518518519</v>
      </c>
      <c r="BO6" s="108">
        <v>56.666666666666664</v>
      </c>
      <c r="BP6" s="108">
        <v>195.55555555555554</v>
      </c>
      <c r="BQ6" s="108">
        <v>234.07407407407408</v>
      </c>
      <c r="BR6" s="108">
        <v>110.37037037037037</v>
      </c>
      <c r="BS6" s="108">
        <v>54.814814814814817</v>
      </c>
      <c r="BT6" s="108">
        <v>44.074074074074076</v>
      </c>
      <c r="BU6" s="108">
        <v>60.74074074074074</v>
      </c>
      <c r="BV6" s="108">
        <v>107.77777777777777</v>
      </c>
      <c r="BW6" s="108">
        <v>53.333333333333336</v>
      </c>
      <c r="BX6" s="109">
        <v>44.074074074074076</v>
      </c>
      <c r="BY6" s="107">
        <f t="shared" si="38"/>
        <v>234.07407407407408</v>
      </c>
      <c r="BZ6" s="108">
        <f t="shared" si="39"/>
        <v>33.703703703703702</v>
      </c>
      <c r="CA6" s="108">
        <f t="shared" si="40"/>
        <v>86.975308641975289</v>
      </c>
      <c r="CB6" s="103">
        <f t="shared" si="41"/>
        <v>1043.7037037037035</v>
      </c>
      <c r="CC6" s="109">
        <f t="shared" si="42"/>
        <v>64.792364237482218</v>
      </c>
      <c r="CD6" s="107">
        <f t="shared" si="43"/>
        <v>151.76767287945751</v>
      </c>
      <c r="CE6" s="109">
        <f t="shared" si="44"/>
        <v>22.182944404493071</v>
      </c>
      <c r="CF6" s="86"/>
      <c r="CG6" s="99">
        <v>1984</v>
      </c>
      <c r="CH6" s="104">
        <v>9.6296296296296298</v>
      </c>
      <c r="CI6" s="105">
        <v>4.7777777777777777</v>
      </c>
      <c r="CJ6" s="105">
        <v>10.37037037037037</v>
      </c>
      <c r="CK6" s="105">
        <v>5.4814814814814818</v>
      </c>
      <c r="CL6" s="105">
        <v>3.4814814814814814</v>
      </c>
      <c r="CM6" s="105">
        <v>6.2962962962962967</v>
      </c>
      <c r="CN6" s="105">
        <v>2.6296296296296298</v>
      </c>
      <c r="CO6" s="105">
        <v>7.7777777777777777</v>
      </c>
      <c r="CP6" s="105">
        <v>3.9629629629629628</v>
      </c>
      <c r="CQ6" s="105">
        <v>3.4814814814814814</v>
      </c>
      <c r="CR6" s="105">
        <v>4.7407407407407405</v>
      </c>
      <c r="CS6" s="106">
        <v>3.9629629629629628</v>
      </c>
      <c r="CT6" s="104">
        <f t="shared" si="45"/>
        <v>10.37037037037037</v>
      </c>
      <c r="CU6" s="105">
        <f t="shared" si="46"/>
        <v>2.6296296296296298</v>
      </c>
      <c r="CV6" s="105">
        <f t="shared" si="47"/>
        <v>5.5493827160493829</v>
      </c>
      <c r="CW6" s="105">
        <f t="shared" si="48"/>
        <v>66.592592592592595</v>
      </c>
      <c r="CX6" s="106">
        <f t="shared" si="49"/>
        <v>2.5005216232640057</v>
      </c>
      <c r="CY6" s="104">
        <f t="shared" si="6"/>
        <v>8.0499043393133896</v>
      </c>
      <c r="CZ6" s="106">
        <f t="shared" si="7"/>
        <v>3.0488610927853772</v>
      </c>
      <c r="DA6" s="86"/>
      <c r="DB6" s="99">
        <v>1984</v>
      </c>
      <c r="DC6" s="104">
        <v>3.3703703703703702</v>
      </c>
      <c r="DD6" s="105">
        <v>3.6296296296296298</v>
      </c>
      <c r="DE6" s="105">
        <v>7.4074074074074074</v>
      </c>
      <c r="DF6" s="105">
        <v>5.5555555555555554</v>
      </c>
      <c r="DG6" s="105">
        <v>3.3333333333333335</v>
      </c>
      <c r="DH6" s="105">
        <v>6.2962962962962967</v>
      </c>
      <c r="DI6" s="105">
        <v>3.925925925925926</v>
      </c>
      <c r="DJ6" s="105">
        <v>2.7777777777777777</v>
      </c>
      <c r="DK6" s="105">
        <v>2.7777777777777777</v>
      </c>
      <c r="DL6" s="105">
        <v>2.8148148148148149</v>
      </c>
      <c r="DM6" s="105">
        <v>2.3703703703703702</v>
      </c>
      <c r="DN6" s="106">
        <v>2.9629629629629628</v>
      </c>
      <c r="DO6" s="104">
        <f t="shared" si="50"/>
        <v>7.4074074074074074</v>
      </c>
      <c r="DP6" s="105">
        <f t="shared" si="51"/>
        <v>2.3703703703703702</v>
      </c>
      <c r="DQ6" s="105">
        <f t="shared" si="52"/>
        <v>3.9351851851851856</v>
      </c>
      <c r="DR6" s="105">
        <f t="shared" si="53"/>
        <v>47.222222222222229</v>
      </c>
      <c r="DS6" s="106">
        <f t="shared" si="54"/>
        <v>1.6056643872411249</v>
      </c>
      <c r="DT6" s="104">
        <f t="shared" si="55"/>
        <v>5.5408495724263105</v>
      </c>
      <c r="DU6" s="106">
        <f t="shared" si="56"/>
        <v>2.3295207979440606</v>
      </c>
      <c r="DV6" s="86"/>
      <c r="DW6" s="99">
        <v>1984</v>
      </c>
      <c r="DX6" s="104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J6" s="104"/>
      <c r="EK6" s="105"/>
      <c r="EL6" s="105"/>
      <c r="EM6" s="108"/>
      <c r="EN6" s="106"/>
      <c r="EO6" s="104"/>
      <c r="EP6" s="106"/>
      <c r="EQ6" s="86"/>
      <c r="ER6" s="99">
        <v>1984</v>
      </c>
      <c r="ES6" s="104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6"/>
      <c r="FE6" s="104"/>
      <c r="FF6" s="105"/>
      <c r="FG6" s="105"/>
      <c r="FH6" s="108"/>
      <c r="FI6" s="106"/>
      <c r="FJ6" s="104"/>
      <c r="FK6" s="106"/>
      <c r="FL6" s="86"/>
      <c r="FM6" s="99">
        <v>1984</v>
      </c>
      <c r="FN6" s="107">
        <v>57</v>
      </c>
      <c r="FO6" s="108">
        <v>85.4</v>
      </c>
      <c r="FP6" s="108">
        <v>83.5</v>
      </c>
      <c r="FQ6" s="108">
        <v>69.7</v>
      </c>
      <c r="FR6" s="108">
        <v>76.400000000000006</v>
      </c>
      <c r="FS6" s="108">
        <v>46.1</v>
      </c>
      <c r="FT6" s="108">
        <v>37.4</v>
      </c>
      <c r="FU6" s="108">
        <v>25.5</v>
      </c>
      <c r="FV6" s="108">
        <v>15.7</v>
      </c>
      <c r="FW6" s="108">
        <v>12</v>
      </c>
      <c r="FX6" s="108">
        <v>22.8</v>
      </c>
      <c r="FY6" s="109">
        <v>18.7</v>
      </c>
      <c r="FZ6" s="107">
        <f t="shared" si="57"/>
        <v>85.4</v>
      </c>
      <c r="GA6" s="108">
        <f t="shared" si="58"/>
        <v>12</v>
      </c>
      <c r="GB6" s="108">
        <f t="shared" si="59"/>
        <v>45.85</v>
      </c>
      <c r="GC6" s="109">
        <f t="shared" si="60"/>
        <v>27.66196929819974</v>
      </c>
      <c r="GD6" s="107">
        <f t="shared" si="8"/>
        <v>73.511969298199745</v>
      </c>
      <c r="GE6" s="109">
        <f t="shared" si="9"/>
        <v>18.188030701800262</v>
      </c>
      <c r="GF6" s="86"/>
      <c r="GG6" s="110" t="s">
        <v>37</v>
      </c>
      <c r="GH6" s="111">
        <v>66.633333333333312</v>
      </c>
      <c r="GI6" s="112">
        <v>2.966049382716049</v>
      </c>
      <c r="GJ6" s="120">
        <f t="shared" si="61"/>
        <v>3.9021716019351014</v>
      </c>
      <c r="GK6" s="114" t="s">
        <v>38</v>
      </c>
      <c r="GL6" s="115"/>
      <c r="GM6" s="116">
        <f>CORREL(GI12:GI21,GJ12:GJ21)</f>
        <v>0.70352556935744781</v>
      </c>
      <c r="GN6" s="115"/>
      <c r="GO6" s="86"/>
      <c r="GP6" s="110" t="s">
        <v>37</v>
      </c>
      <c r="GQ6" s="111">
        <v>66.633333333333312</v>
      </c>
      <c r="GR6" s="112">
        <v>2.0956790123456788</v>
      </c>
      <c r="GS6" s="113">
        <f t="shared" si="62"/>
        <v>4.271616995711188</v>
      </c>
      <c r="GT6" s="114" t="s">
        <v>39</v>
      </c>
      <c r="GU6" s="115"/>
      <c r="GV6" s="116">
        <f>CORREL(GR12:GR20,GS12:GS20)</f>
        <v>0.69369498865232138</v>
      </c>
      <c r="GW6" s="115"/>
      <c r="GX6" s="115"/>
      <c r="GY6" s="115"/>
      <c r="GZ6" s="99">
        <v>1984</v>
      </c>
      <c r="HA6" s="117">
        <f t="shared" si="10"/>
        <v>109.66666666666667</v>
      </c>
      <c r="HB6" s="118">
        <f t="shared" si="11"/>
        <v>124.55555555555556</v>
      </c>
      <c r="HC6" s="118">
        <f t="shared" si="12"/>
        <v>74.629629629629633</v>
      </c>
      <c r="HD6" s="118">
        <f t="shared" si="13"/>
        <v>389.92592592592592</v>
      </c>
      <c r="HE6" s="118">
        <f t="shared" si="14"/>
        <v>208.33333333333334</v>
      </c>
      <c r="HF6" s="118">
        <f t="shared" si="15"/>
        <v>105.92592592592592</v>
      </c>
      <c r="HG6" s="118">
        <f t="shared" si="16"/>
        <v>90.851851851851848</v>
      </c>
      <c r="HH6" s="118">
        <f t="shared" si="17"/>
        <v>25.240740740740744</v>
      </c>
      <c r="HI6" s="118">
        <f t="shared" si="18"/>
        <v>473.48148148148158</v>
      </c>
      <c r="HJ6" s="118">
        <f t="shared" si="19"/>
        <v>351.11111111111114</v>
      </c>
      <c r="HK6" s="118">
        <f t="shared" si="20"/>
        <v>91</v>
      </c>
      <c r="HL6" s="119">
        <f t="shared" si="21"/>
        <v>107.55555555555554</v>
      </c>
      <c r="HM6" s="117">
        <f t="shared" si="63"/>
        <v>473.48148148148158</v>
      </c>
      <c r="HN6" s="118">
        <f t="shared" si="64"/>
        <v>25.240740740740744</v>
      </c>
      <c r="HO6" s="118">
        <f t="shared" si="65"/>
        <v>179.3564814814815</v>
      </c>
      <c r="HP6" s="118">
        <f t="shared" si="66"/>
        <v>2152.2777777777778</v>
      </c>
      <c r="HQ6" s="119">
        <f t="shared" si="67"/>
        <v>144.58557103098292</v>
      </c>
      <c r="HR6" s="117">
        <f t="shared" si="22"/>
        <v>323.94205251246444</v>
      </c>
      <c r="HS6" s="119">
        <f t="shared" si="23"/>
        <v>34.770910450498576</v>
      </c>
      <c r="HU6" s="32"/>
      <c r="HV6" s="32"/>
    </row>
    <row r="7" spans="2:230" s="27" customFormat="1" ht="10.5" customHeight="1" x14ac:dyDescent="0.2">
      <c r="B7" s="99">
        <v>1985</v>
      </c>
      <c r="C7" s="100">
        <v>4</v>
      </c>
      <c r="D7" s="101">
        <v>96</v>
      </c>
      <c r="E7" s="101">
        <v>78.5</v>
      </c>
      <c r="F7" s="101">
        <v>98</v>
      </c>
      <c r="G7" s="101">
        <v>81.5</v>
      </c>
      <c r="H7" s="101">
        <v>103</v>
      </c>
      <c r="I7" s="101">
        <v>138.5</v>
      </c>
      <c r="J7" s="101">
        <v>34</v>
      </c>
      <c r="K7" s="101">
        <v>194</v>
      </c>
      <c r="L7" s="101">
        <v>69.5</v>
      </c>
      <c r="M7" s="101">
        <v>128.5</v>
      </c>
      <c r="N7" s="102">
        <v>6</v>
      </c>
      <c r="O7" s="100">
        <f t="shared" si="24"/>
        <v>194</v>
      </c>
      <c r="P7" s="101">
        <f t="shared" si="25"/>
        <v>4</v>
      </c>
      <c r="Q7" s="101">
        <f t="shared" si="26"/>
        <v>85.958333333333329</v>
      </c>
      <c r="R7" s="103">
        <f t="shared" si="27"/>
        <v>1031.5</v>
      </c>
      <c r="S7" s="102">
        <f t="shared" si="28"/>
        <v>54.719307849379383</v>
      </c>
      <c r="T7" s="100">
        <f t="shared" si="0"/>
        <v>140.6776411827127</v>
      </c>
      <c r="U7" s="102">
        <f t="shared" si="1"/>
        <v>31.239025483953945</v>
      </c>
      <c r="V7" s="82"/>
      <c r="W7" s="99">
        <v>1985</v>
      </c>
      <c r="X7" s="104">
        <v>3.1111111111111112</v>
      </c>
      <c r="Y7" s="105">
        <v>2.8148148148148149</v>
      </c>
      <c r="Z7" s="105">
        <v>2.592592592592593</v>
      </c>
      <c r="AA7" s="105">
        <v>2.7407407407407405</v>
      </c>
      <c r="AB7" s="105">
        <v>3.4444444444444446</v>
      </c>
      <c r="AC7" s="105">
        <v>2.3333333333333335</v>
      </c>
      <c r="AD7" s="105">
        <v>1.7407407407407409</v>
      </c>
      <c r="AE7" s="105">
        <v>2.2592592592592591</v>
      </c>
      <c r="AF7" s="105">
        <v>3.4814814814814818</v>
      </c>
      <c r="AG7" s="105">
        <v>4.1851851851851851</v>
      </c>
      <c r="AH7" s="105">
        <v>2.7777777777777777</v>
      </c>
      <c r="AI7" s="106">
        <v>2.2222222222222223</v>
      </c>
      <c r="AJ7" s="104">
        <f t="shared" si="29"/>
        <v>4.1851851851851851</v>
      </c>
      <c r="AK7" s="105">
        <f t="shared" si="30"/>
        <v>1.7407407407407409</v>
      </c>
      <c r="AL7" s="105">
        <f t="shared" si="31"/>
        <v>2.808641975308642</v>
      </c>
      <c r="AM7" s="106">
        <f t="shared" si="32"/>
        <v>0.66794365787793053</v>
      </c>
      <c r="AN7" s="104">
        <f t="shared" si="2"/>
        <v>3.4765856331865725</v>
      </c>
      <c r="AO7" s="106">
        <f t="shared" si="3"/>
        <v>2.1406983174307115</v>
      </c>
      <c r="AP7" s="86"/>
      <c r="AQ7" s="99">
        <v>1985</v>
      </c>
      <c r="AR7" s="107">
        <v>33.333333333333336</v>
      </c>
      <c r="AS7" s="108">
        <v>151.85185185185185</v>
      </c>
      <c r="AT7" s="108">
        <v>125.18518518518519</v>
      </c>
      <c r="AU7" s="108">
        <v>301.48148148148147</v>
      </c>
      <c r="AV7" s="108">
        <v>229.25925925925927</v>
      </c>
      <c r="AW7" s="108">
        <v>246.66666666666666</v>
      </c>
      <c r="AX7" s="108">
        <v>118.14814814814815</v>
      </c>
      <c r="AY7" s="108">
        <v>7.4814814814814818</v>
      </c>
      <c r="AZ7" s="108">
        <v>374.07407407407408</v>
      </c>
      <c r="BA7" s="108">
        <v>162.96296296296296</v>
      </c>
      <c r="BB7" s="108">
        <v>214.81481481481481</v>
      </c>
      <c r="BC7" s="109">
        <v>52.592592592592595</v>
      </c>
      <c r="BD7" s="107">
        <f t="shared" si="33"/>
        <v>374.07407407407408</v>
      </c>
      <c r="BE7" s="108">
        <f t="shared" si="34"/>
        <v>7.4814814814814818</v>
      </c>
      <c r="BF7" s="108">
        <f t="shared" si="35"/>
        <v>168.15432098765436</v>
      </c>
      <c r="BG7" s="103">
        <f t="shared" si="36"/>
        <v>2017.8518518518522</v>
      </c>
      <c r="BH7" s="109">
        <f t="shared" si="37"/>
        <v>110.47045586710975</v>
      </c>
      <c r="BI7" s="107">
        <f t="shared" si="4"/>
        <v>278.62477685476409</v>
      </c>
      <c r="BJ7" s="109">
        <f t="shared" si="5"/>
        <v>57.68386512054461</v>
      </c>
      <c r="BK7" s="86"/>
      <c r="BL7" s="99">
        <v>1985</v>
      </c>
      <c r="BM7" s="107">
        <v>37.407407407407405</v>
      </c>
      <c r="BN7" s="108">
        <v>121.48148148148148</v>
      </c>
      <c r="BO7" s="108">
        <v>71.481481481481481</v>
      </c>
      <c r="BP7" s="108">
        <v>274.81481481481484</v>
      </c>
      <c r="BQ7" s="108">
        <v>195.92592592592592</v>
      </c>
      <c r="BR7" s="108">
        <v>350</v>
      </c>
      <c r="BS7" s="108">
        <v>105.55555555555556</v>
      </c>
      <c r="BT7" s="108">
        <v>32.592592592592595</v>
      </c>
      <c r="BU7" s="108">
        <v>254.07407407407408</v>
      </c>
      <c r="BV7" s="108" t="s">
        <v>40</v>
      </c>
      <c r="BW7" s="108">
        <v>172.96296296296296</v>
      </c>
      <c r="BX7" s="109">
        <v>34.814814814814817</v>
      </c>
      <c r="BY7" s="107">
        <f t="shared" si="38"/>
        <v>350</v>
      </c>
      <c r="BZ7" s="108">
        <f t="shared" si="39"/>
        <v>32.592592592592595</v>
      </c>
      <c r="CA7" s="108">
        <f t="shared" si="40"/>
        <v>150.10101010101013</v>
      </c>
      <c r="CB7" s="103">
        <f t="shared" si="41"/>
        <v>1651.1111111111113</v>
      </c>
      <c r="CC7" s="109">
        <f t="shared" si="42"/>
        <v>108.50323377493592</v>
      </c>
      <c r="CD7" s="107">
        <f t="shared" si="43"/>
        <v>258.60424387594605</v>
      </c>
      <c r="CE7" s="109">
        <f t="shared" si="44"/>
        <v>41.597776326074211</v>
      </c>
      <c r="CF7" s="86"/>
      <c r="CG7" s="99">
        <v>1985</v>
      </c>
      <c r="CH7" s="104">
        <v>11.111111111111111</v>
      </c>
      <c r="CI7" s="105">
        <v>10</v>
      </c>
      <c r="CJ7" s="105">
        <v>4.9259259259259256</v>
      </c>
      <c r="CK7" s="105">
        <v>5.1851851851851851</v>
      </c>
      <c r="CL7" s="105">
        <v>2.7777777777777777</v>
      </c>
      <c r="CM7" s="105">
        <v>3.074074074074074</v>
      </c>
      <c r="CN7" s="105">
        <v>2.6666666666666665</v>
      </c>
      <c r="CO7" s="105">
        <v>1.8148148148148149</v>
      </c>
      <c r="CP7" s="105">
        <v>1.4444444444444444</v>
      </c>
      <c r="CQ7" s="105">
        <v>0.88888888888888884</v>
      </c>
      <c r="CR7" s="105">
        <v>2.074074074074074</v>
      </c>
      <c r="CS7" s="106">
        <v>3.0370370370370372</v>
      </c>
      <c r="CT7" s="104">
        <f t="shared" si="45"/>
        <v>11.111111111111111</v>
      </c>
      <c r="CU7" s="105">
        <f t="shared" si="46"/>
        <v>0.88888888888888884</v>
      </c>
      <c r="CV7" s="105">
        <f t="shared" si="47"/>
        <v>4.083333333333333</v>
      </c>
      <c r="CW7" s="105">
        <f t="shared" si="48"/>
        <v>49</v>
      </c>
      <c r="CX7" s="106">
        <f t="shared" si="49"/>
        <v>3.2821405651058511</v>
      </c>
      <c r="CY7" s="104">
        <f t="shared" si="6"/>
        <v>7.3654738984391841</v>
      </c>
      <c r="CZ7" s="106">
        <f t="shared" si="7"/>
        <v>0.80119276822748198</v>
      </c>
      <c r="DA7" s="86"/>
      <c r="DB7" s="99">
        <v>1985</v>
      </c>
      <c r="DC7" s="104">
        <v>6</v>
      </c>
      <c r="DD7" s="105">
        <v>6.2962962962962967</v>
      </c>
      <c r="DE7" s="105">
        <v>4.0370370370370372</v>
      </c>
      <c r="DF7" s="105">
        <v>4.0740740740740744</v>
      </c>
      <c r="DG7" s="105">
        <v>2.925925925925926</v>
      </c>
      <c r="DH7" s="105">
        <v>1.4444444444444444</v>
      </c>
      <c r="DI7" s="105">
        <v>0.88888888888888884</v>
      </c>
      <c r="DJ7" s="105">
        <v>2.5185185185185186</v>
      </c>
      <c r="DK7" s="105">
        <v>1.0740740740740742</v>
      </c>
      <c r="DL7" s="105">
        <v>3.074074074074074</v>
      </c>
      <c r="DM7" s="105">
        <v>1.9259259259259258</v>
      </c>
      <c r="DN7" s="106">
        <v>4.2592592592592595</v>
      </c>
      <c r="DO7" s="104">
        <f t="shared" si="50"/>
        <v>6.2962962962962967</v>
      </c>
      <c r="DP7" s="105">
        <f t="shared" si="51"/>
        <v>0.88888888888888884</v>
      </c>
      <c r="DQ7" s="105">
        <f t="shared" si="52"/>
        <v>3.2098765432098766</v>
      </c>
      <c r="DR7" s="105">
        <f t="shared" si="53"/>
        <v>38.518518518518519</v>
      </c>
      <c r="DS7" s="106">
        <f t="shared" si="54"/>
        <v>1.787175869650024</v>
      </c>
      <c r="DT7" s="104">
        <f t="shared" si="55"/>
        <v>4.997052412859901</v>
      </c>
      <c r="DU7" s="106">
        <f t="shared" si="56"/>
        <v>1.4227006735598526</v>
      </c>
      <c r="DV7" s="86"/>
      <c r="DW7" s="99">
        <v>1985</v>
      </c>
      <c r="DX7" s="104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J7" s="104"/>
      <c r="EK7" s="105"/>
      <c r="EL7" s="105"/>
      <c r="EM7" s="108"/>
      <c r="EN7" s="106"/>
      <c r="EO7" s="104"/>
      <c r="EP7" s="106"/>
      <c r="EQ7" s="86"/>
      <c r="ER7" s="99">
        <v>1985</v>
      </c>
      <c r="ES7" s="104"/>
      <c r="ET7" s="105"/>
      <c r="EU7" s="105"/>
      <c r="EV7" s="105"/>
      <c r="EW7" s="105"/>
      <c r="EX7" s="105"/>
      <c r="EY7" s="105"/>
      <c r="EZ7" s="105"/>
      <c r="FA7" s="105"/>
      <c r="FB7" s="105"/>
      <c r="FC7" s="105"/>
      <c r="FD7" s="106"/>
      <c r="FE7" s="104"/>
      <c r="FF7" s="105"/>
      <c r="FG7" s="105"/>
      <c r="FH7" s="108"/>
      <c r="FI7" s="106"/>
      <c r="FJ7" s="104"/>
      <c r="FK7" s="106"/>
      <c r="FL7" s="86"/>
      <c r="FM7" s="99">
        <v>1985</v>
      </c>
      <c r="FN7" s="107">
        <v>16.5</v>
      </c>
      <c r="FO7" s="108">
        <v>15.9</v>
      </c>
      <c r="FP7" s="108">
        <v>17.2</v>
      </c>
      <c r="FQ7" s="108">
        <v>16.2</v>
      </c>
      <c r="FR7" s="108">
        <v>27.5</v>
      </c>
      <c r="FS7" s="108">
        <v>24.2</v>
      </c>
      <c r="FT7" s="108">
        <v>30.7</v>
      </c>
      <c r="FU7" s="108">
        <v>11.1</v>
      </c>
      <c r="FV7" s="108">
        <v>3.9</v>
      </c>
      <c r="FW7" s="108">
        <v>18.600000000000001</v>
      </c>
      <c r="FX7" s="108">
        <v>16.2</v>
      </c>
      <c r="FY7" s="109">
        <v>17.3</v>
      </c>
      <c r="FZ7" s="107">
        <f t="shared" si="57"/>
        <v>30.7</v>
      </c>
      <c r="GA7" s="108">
        <f t="shared" si="58"/>
        <v>3.9</v>
      </c>
      <c r="GB7" s="108">
        <f t="shared" si="59"/>
        <v>17.941666666666666</v>
      </c>
      <c r="GC7" s="109">
        <f t="shared" si="60"/>
        <v>7.0774235596313106</v>
      </c>
      <c r="GD7" s="107">
        <f t="shared" si="8"/>
        <v>25.019090226297976</v>
      </c>
      <c r="GE7" s="109">
        <f t="shared" si="9"/>
        <v>10.864243107035357</v>
      </c>
      <c r="GF7" s="86"/>
      <c r="GG7" s="110" t="s">
        <v>41</v>
      </c>
      <c r="GH7" s="111">
        <v>45.85</v>
      </c>
      <c r="GI7" s="112">
        <v>2.0956790123456788</v>
      </c>
      <c r="GJ7" s="120">
        <f t="shared" si="61"/>
        <v>4.3125350901073674</v>
      </c>
      <c r="GK7" s="114" t="s">
        <v>42</v>
      </c>
      <c r="GL7" s="115"/>
      <c r="GM7" s="116">
        <f>CORREL(GI12:GI19,GJ12:GJ19)</f>
        <v>0.95876596190335472</v>
      </c>
      <c r="GN7" s="115"/>
      <c r="GO7" s="86"/>
      <c r="GP7" s="110" t="s">
        <v>41</v>
      </c>
      <c r="GQ7" s="111">
        <v>45.85</v>
      </c>
      <c r="GR7" s="112">
        <v>2.808641975308642</v>
      </c>
      <c r="GS7" s="113">
        <f t="shared" si="62"/>
        <v>4.4889025064087447</v>
      </c>
      <c r="GT7" s="114" t="s">
        <v>43</v>
      </c>
      <c r="GU7" s="115"/>
      <c r="GV7" s="116">
        <f>CORREL(GR12:GR18,GS12:GS18)</f>
        <v>0.96672480837069064</v>
      </c>
      <c r="GW7" s="115"/>
      <c r="GX7" s="115"/>
      <c r="GY7" s="115"/>
      <c r="GZ7" s="99">
        <v>1985</v>
      </c>
      <c r="HA7" s="117">
        <f t="shared" si="10"/>
        <v>12.444444444444445</v>
      </c>
      <c r="HB7" s="118">
        <f t="shared" si="11"/>
        <v>270.22222222222223</v>
      </c>
      <c r="HC7" s="118">
        <f t="shared" si="12"/>
        <v>203.51851851851856</v>
      </c>
      <c r="HD7" s="118">
        <f t="shared" si="13"/>
        <v>268.59259259259255</v>
      </c>
      <c r="HE7" s="118">
        <f t="shared" si="14"/>
        <v>280.72222222222223</v>
      </c>
      <c r="HF7" s="118">
        <f t="shared" si="15"/>
        <v>240.33333333333334</v>
      </c>
      <c r="HG7" s="118">
        <f t="shared" si="16"/>
        <v>241.09259259259261</v>
      </c>
      <c r="HH7" s="118">
        <f t="shared" si="17"/>
        <v>76.81481481481481</v>
      </c>
      <c r="HI7" s="118">
        <f t="shared" si="18"/>
        <v>675.4074074074075</v>
      </c>
      <c r="HJ7" s="118">
        <f t="shared" si="19"/>
        <v>290.87037037037038</v>
      </c>
      <c r="HK7" s="118">
        <f t="shared" si="20"/>
        <v>356.94444444444446</v>
      </c>
      <c r="HL7" s="119">
        <f t="shared" si="21"/>
        <v>13.333333333333334</v>
      </c>
      <c r="HM7" s="117">
        <f t="shared" si="63"/>
        <v>675.4074074074075</v>
      </c>
      <c r="HN7" s="118">
        <f t="shared" si="64"/>
        <v>12.444444444444445</v>
      </c>
      <c r="HO7" s="118">
        <f t="shared" si="65"/>
        <v>244.19135802469137</v>
      </c>
      <c r="HP7" s="118">
        <f t="shared" si="66"/>
        <v>2930.2962962962965</v>
      </c>
      <c r="HQ7" s="119">
        <f t="shared" si="67"/>
        <v>175.84671357457964</v>
      </c>
      <c r="HR7" s="117">
        <f t="shared" si="22"/>
        <v>420.03807159927101</v>
      </c>
      <c r="HS7" s="119">
        <f t="shared" si="23"/>
        <v>68.34464445011173</v>
      </c>
      <c r="HU7" s="32"/>
      <c r="HV7" s="32"/>
    </row>
    <row r="8" spans="2:230" s="27" customFormat="1" ht="10.5" customHeight="1" x14ac:dyDescent="0.2">
      <c r="B8" s="99">
        <v>1986</v>
      </c>
      <c r="C8" s="100">
        <v>17.5</v>
      </c>
      <c r="D8" s="101">
        <v>41</v>
      </c>
      <c r="E8" s="101">
        <v>93.5</v>
      </c>
      <c r="F8" s="101">
        <v>148.5</v>
      </c>
      <c r="G8" s="101">
        <v>74</v>
      </c>
      <c r="H8" s="101">
        <v>86</v>
      </c>
      <c r="I8" s="101">
        <v>172</v>
      </c>
      <c r="J8" s="101">
        <v>115</v>
      </c>
      <c r="K8" s="101">
        <v>120.5</v>
      </c>
      <c r="L8" s="101">
        <v>195</v>
      </c>
      <c r="M8" s="101">
        <v>150.5</v>
      </c>
      <c r="N8" s="102">
        <v>20.5</v>
      </c>
      <c r="O8" s="100">
        <f t="shared" si="24"/>
        <v>195</v>
      </c>
      <c r="P8" s="101">
        <f t="shared" si="25"/>
        <v>17.5</v>
      </c>
      <c r="Q8" s="101">
        <f t="shared" si="26"/>
        <v>102.83333333333333</v>
      </c>
      <c r="R8" s="103">
        <f t="shared" si="27"/>
        <v>1234</v>
      </c>
      <c r="S8" s="102">
        <f t="shared" si="28"/>
        <v>58.139461381207944</v>
      </c>
      <c r="T8" s="100">
        <f t="shared" si="0"/>
        <v>160.97279471454127</v>
      </c>
      <c r="U8" s="102">
        <f t="shared" si="1"/>
        <v>44.693871952125384</v>
      </c>
      <c r="V8" s="82"/>
      <c r="W8" s="99">
        <v>1986</v>
      </c>
      <c r="X8" s="104">
        <v>2.3333333333333335</v>
      </c>
      <c r="Y8" s="105">
        <v>3.2222222222222219</v>
      </c>
      <c r="Z8" s="105">
        <v>3.2962962962962963</v>
      </c>
      <c r="AA8" s="105">
        <v>3.5555555555555558</v>
      </c>
      <c r="AB8" s="105">
        <v>2.6666666666666665</v>
      </c>
      <c r="AC8" s="105">
        <v>3</v>
      </c>
      <c r="AD8" s="105">
        <v>0.77777777777777779</v>
      </c>
      <c r="AE8" s="105">
        <v>1.7407407407407409</v>
      </c>
      <c r="AF8" s="105">
        <v>3.1111111111111112</v>
      </c>
      <c r="AG8" s="105">
        <v>3.666666666666667</v>
      </c>
      <c r="AH8" s="105">
        <v>3.5185185185185186</v>
      </c>
      <c r="AI8" s="106">
        <v>3.4444444444444446</v>
      </c>
      <c r="AJ8" s="104">
        <f t="shared" si="29"/>
        <v>3.666666666666667</v>
      </c>
      <c r="AK8" s="105">
        <f t="shared" si="30"/>
        <v>0.77777777777777779</v>
      </c>
      <c r="AL8" s="105">
        <f t="shared" si="31"/>
        <v>2.8611111111111112</v>
      </c>
      <c r="AM8" s="106">
        <f t="shared" si="32"/>
        <v>0.86429572954991452</v>
      </c>
      <c r="AN8" s="104">
        <f t="shared" si="2"/>
        <v>3.7254068406610257</v>
      </c>
      <c r="AO8" s="106">
        <f t="shared" si="3"/>
        <v>1.9968153815611966</v>
      </c>
      <c r="AP8" s="86"/>
      <c r="AQ8" s="99">
        <v>1986</v>
      </c>
      <c r="AR8" s="107">
        <v>14.074074074074074</v>
      </c>
      <c r="AS8" s="108">
        <v>106.29629629629629</v>
      </c>
      <c r="AT8" s="108">
        <v>303.33333333333331</v>
      </c>
      <c r="AU8" s="108"/>
      <c r="AV8" s="108">
        <v>162.59259259259258</v>
      </c>
      <c r="AW8" s="108">
        <v>255.18518518518519</v>
      </c>
      <c r="AX8" s="108">
        <v>159.25925925925927</v>
      </c>
      <c r="AY8" s="108">
        <v>134.81481481481481</v>
      </c>
      <c r="AZ8" s="108">
        <v>147.03703703703704</v>
      </c>
      <c r="BA8" s="108">
        <v>335.18518518518516</v>
      </c>
      <c r="BB8" s="108">
        <v>44.074074074074076</v>
      </c>
      <c r="BC8" s="109">
        <v>140</v>
      </c>
      <c r="BD8" s="107">
        <f t="shared" si="33"/>
        <v>335.18518518518516</v>
      </c>
      <c r="BE8" s="108">
        <f t="shared" si="34"/>
        <v>14.074074074074074</v>
      </c>
      <c r="BF8" s="108">
        <f t="shared" si="35"/>
        <v>163.80471380471383</v>
      </c>
      <c r="BG8" s="103">
        <f t="shared" si="36"/>
        <v>1801.851851851852</v>
      </c>
      <c r="BH8" s="109">
        <f t="shared" si="37"/>
        <v>99.479729019766197</v>
      </c>
      <c r="BI8" s="107">
        <f t="shared" si="4"/>
        <v>263.28444282448004</v>
      </c>
      <c r="BJ8" s="109">
        <f t="shared" si="5"/>
        <v>64.324984784947631</v>
      </c>
      <c r="BK8" s="86"/>
      <c r="BL8" s="99">
        <v>1986</v>
      </c>
      <c r="BM8" s="107">
        <v>25.185185185185187</v>
      </c>
      <c r="BN8" s="108">
        <v>50</v>
      </c>
      <c r="BO8" s="108">
        <v>134.44444444444446</v>
      </c>
      <c r="BP8" s="108"/>
      <c r="BQ8" s="108">
        <v>181.85185185185185</v>
      </c>
      <c r="BR8" s="108">
        <v>188.14814814814815</v>
      </c>
      <c r="BS8" s="108">
        <v>155.55555555555554</v>
      </c>
      <c r="BT8" s="108">
        <v>80.370370370370367</v>
      </c>
      <c r="BU8" s="108">
        <v>155.92592592592592</v>
      </c>
      <c r="BV8" s="108">
        <v>253.33333333333334</v>
      </c>
      <c r="BW8" s="108">
        <v>73.333333333333329</v>
      </c>
      <c r="BX8" s="109">
        <v>114.81481481481481</v>
      </c>
      <c r="BY8" s="107">
        <f t="shared" si="38"/>
        <v>253.33333333333334</v>
      </c>
      <c r="BZ8" s="108">
        <f t="shared" si="39"/>
        <v>25.185185185185187</v>
      </c>
      <c r="CA8" s="108">
        <f t="shared" si="40"/>
        <v>128.45117845117844</v>
      </c>
      <c r="CB8" s="103">
        <f t="shared" si="41"/>
        <v>1412.9629629629628</v>
      </c>
      <c r="CC8" s="109">
        <f t="shared" si="42"/>
        <v>67.74251626408082</v>
      </c>
      <c r="CD8" s="107">
        <f t="shared" si="43"/>
        <v>196.19369471525926</v>
      </c>
      <c r="CE8" s="109">
        <f t="shared" si="44"/>
        <v>60.708662187097616</v>
      </c>
      <c r="CF8" s="86"/>
      <c r="CG8" s="99">
        <v>1986</v>
      </c>
      <c r="CH8" s="104">
        <v>4.7037037037037033</v>
      </c>
      <c r="CI8" s="105">
        <v>3.7037037037037037</v>
      </c>
      <c r="CJ8" s="105">
        <v>7.4074074074074074</v>
      </c>
      <c r="CK8" s="105"/>
      <c r="CL8" s="105">
        <v>4.8148148148148149</v>
      </c>
      <c r="CM8" s="105"/>
      <c r="CN8" s="105">
        <v>1.7037037037037037</v>
      </c>
      <c r="CO8" s="105">
        <v>2.8148148148148149</v>
      </c>
      <c r="CP8" s="105">
        <v>1.8148148148148149</v>
      </c>
      <c r="CQ8" s="105">
        <v>2.4444444444444446</v>
      </c>
      <c r="CR8" s="105">
        <v>4.7407407407407405</v>
      </c>
      <c r="CS8" s="106">
        <v>3.6666666666666665</v>
      </c>
      <c r="CT8" s="104">
        <f t="shared" si="45"/>
        <v>7.4074074074074074</v>
      </c>
      <c r="CU8" s="105">
        <f t="shared" si="46"/>
        <v>1.7037037037037037</v>
      </c>
      <c r="CV8" s="105">
        <f t="shared" si="47"/>
        <v>3.7814814814814808</v>
      </c>
      <c r="CW8" s="105">
        <f t="shared" si="48"/>
        <v>37.81481481481481</v>
      </c>
      <c r="CX8" s="106">
        <f t="shared" si="49"/>
        <v>1.7292281942656724</v>
      </c>
      <c r="CY8" s="104">
        <f t="shared" si="6"/>
        <v>5.5107096757471528</v>
      </c>
      <c r="CZ8" s="106">
        <f t="shared" si="7"/>
        <v>2.0522532872158084</v>
      </c>
      <c r="DA8" s="86"/>
      <c r="DB8" s="99">
        <v>1986</v>
      </c>
      <c r="DC8" s="104">
        <v>2.2592592592592591</v>
      </c>
      <c r="DD8" s="105">
        <v>2.7777777777777777</v>
      </c>
      <c r="DE8" s="105">
        <v>4.8148148148148149</v>
      </c>
      <c r="DF8" s="105"/>
      <c r="DG8" s="105">
        <v>7.7777777777777777</v>
      </c>
      <c r="DH8" s="105">
        <v>1.8148148148148149</v>
      </c>
      <c r="DI8" s="105">
        <v>1.7407407407407407</v>
      </c>
      <c r="DJ8" s="105">
        <v>1.9259259259259258</v>
      </c>
      <c r="DK8" s="105">
        <v>2.2222222222222223</v>
      </c>
      <c r="DL8" s="105">
        <v>2.4444444444444446</v>
      </c>
      <c r="DM8" s="105">
        <v>2.1851851851851851</v>
      </c>
      <c r="DN8" s="106">
        <v>2.8888888888888888</v>
      </c>
      <c r="DO8" s="104">
        <f t="shared" si="50"/>
        <v>7.7777777777777777</v>
      </c>
      <c r="DP8" s="105">
        <f t="shared" si="51"/>
        <v>1.7407407407407407</v>
      </c>
      <c r="DQ8" s="105">
        <f t="shared" si="52"/>
        <v>2.9865319865319861</v>
      </c>
      <c r="DR8" s="105">
        <f t="shared" si="53"/>
        <v>32.851851851851848</v>
      </c>
      <c r="DS8" s="106">
        <f t="shared" si="54"/>
        <v>1.8014072175903157</v>
      </c>
      <c r="DT8" s="104">
        <f t="shared" si="55"/>
        <v>4.7879392041223019</v>
      </c>
      <c r="DU8" s="106">
        <f t="shared" si="56"/>
        <v>1.1851247689416704</v>
      </c>
      <c r="DV8" s="86"/>
      <c r="DW8" s="99">
        <v>1986</v>
      </c>
      <c r="DX8" s="104"/>
      <c r="DY8" s="105"/>
      <c r="DZ8" s="105"/>
      <c r="EA8" s="105"/>
      <c r="EB8" s="105"/>
      <c r="EC8" s="105"/>
      <c r="ED8" s="105"/>
      <c r="EE8" s="105"/>
      <c r="EF8" s="105"/>
      <c r="EG8" s="105"/>
      <c r="EH8" s="105"/>
      <c r="EI8" s="106"/>
      <c r="EJ8" s="104"/>
      <c r="EK8" s="105"/>
      <c r="EL8" s="105"/>
      <c r="EM8" s="108"/>
      <c r="EN8" s="106"/>
      <c r="EO8" s="104"/>
      <c r="EP8" s="106"/>
      <c r="EQ8" s="86"/>
      <c r="ER8" s="99">
        <v>1986</v>
      </c>
      <c r="ES8" s="104"/>
      <c r="ET8" s="105"/>
      <c r="EU8" s="105"/>
      <c r="EV8" s="105"/>
      <c r="EW8" s="105"/>
      <c r="EX8" s="105"/>
      <c r="EY8" s="105"/>
      <c r="EZ8" s="105"/>
      <c r="FA8" s="105"/>
      <c r="FB8" s="105"/>
      <c r="FC8" s="105"/>
      <c r="FD8" s="106"/>
      <c r="FE8" s="104"/>
      <c r="FF8" s="105"/>
      <c r="FG8" s="105"/>
      <c r="FH8" s="108"/>
      <c r="FI8" s="106"/>
      <c r="FJ8" s="104"/>
      <c r="FK8" s="106"/>
      <c r="FL8" s="86"/>
      <c r="FM8" s="99">
        <v>1986</v>
      </c>
      <c r="FN8" s="107">
        <v>2.5</v>
      </c>
      <c r="FO8" s="108">
        <v>23.2</v>
      </c>
      <c r="FP8" s="108">
        <v>15.1</v>
      </c>
      <c r="FQ8" s="108">
        <v>18.5</v>
      </c>
      <c r="FR8" s="108">
        <v>13.7</v>
      </c>
      <c r="FS8" s="108">
        <v>1.1000000000000001</v>
      </c>
      <c r="FT8" s="108">
        <v>18.100000000000001</v>
      </c>
      <c r="FU8" s="108">
        <v>7.4</v>
      </c>
      <c r="FV8" s="108">
        <v>3.8</v>
      </c>
      <c r="FW8" s="108">
        <v>35.4</v>
      </c>
      <c r="FX8" s="108">
        <v>15.2</v>
      </c>
      <c r="FY8" s="109">
        <v>6.8</v>
      </c>
      <c r="FZ8" s="107">
        <f t="shared" si="57"/>
        <v>35.4</v>
      </c>
      <c r="GA8" s="108">
        <f t="shared" si="58"/>
        <v>1.1000000000000001</v>
      </c>
      <c r="GB8" s="108">
        <f t="shared" si="59"/>
        <v>13.399999999999999</v>
      </c>
      <c r="GC8" s="109">
        <f t="shared" si="60"/>
        <v>9.8911346899405554</v>
      </c>
      <c r="GD8" s="107">
        <f t="shared" si="8"/>
        <v>23.291134689940556</v>
      </c>
      <c r="GE8" s="109">
        <f t="shared" si="9"/>
        <v>3.5088653100594431</v>
      </c>
      <c r="GF8" s="86"/>
      <c r="GG8" s="110" t="s">
        <v>44</v>
      </c>
      <c r="GH8" s="111">
        <v>17.941666666666666</v>
      </c>
      <c r="GI8" s="112">
        <v>2.808641975308642</v>
      </c>
      <c r="GJ8" s="120">
        <f t="shared" si="61"/>
        <v>4.4966737217029129</v>
      </c>
      <c r="GK8" s="114"/>
      <c r="GL8" s="115"/>
      <c r="GM8" s="116"/>
      <c r="GN8" s="115"/>
      <c r="GO8" s="86"/>
      <c r="GP8" s="110" t="s">
        <v>44</v>
      </c>
      <c r="GQ8" s="111">
        <v>17.941666666666666</v>
      </c>
      <c r="GR8" s="112">
        <v>2.8611111111111112</v>
      </c>
      <c r="GS8" s="113">
        <f t="shared" si="62"/>
        <v>4.4239677520065079</v>
      </c>
      <c r="GT8" s="114"/>
      <c r="GU8" s="115"/>
      <c r="GV8" s="116"/>
      <c r="GW8" s="115"/>
      <c r="GX8" s="115"/>
      <c r="GY8" s="115"/>
      <c r="GZ8" s="99">
        <v>1986</v>
      </c>
      <c r="HA8" s="117">
        <f t="shared" si="10"/>
        <v>40.833333333333336</v>
      </c>
      <c r="HB8" s="118">
        <f t="shared" si="11"/>
        <v>132.11111111111109</v>
      </c>
      <c r="HC8" s="118">
        <f t="shared" si="12"/>
        <v>308.2037037037037</v>
      </c>
      <c r="HD8" s="118">
        <f t="shared" si="13"/>
        <v>528</v>
      </c>
      <c r="HE8" s="118">
        <f t="shared" si="14"/>
        <v>197.33333333333331</v>
      </c>
      <c r="HF8" s="118">
        <f t="shared" si="15"/>
        <v>258</v>
      </c>
      <c r="HG8" s="118">
        <f t="shared" si="16"/>
        <v>133.77777777777777</v>
      </c>
      <c r="HH8" s="118">
        <f t="shared" si="17"/>
        <v>200.18518518518522</v>
      </c>
      <c r="HI8" s="118">
        <f t="shared" si="18"/>
        <v>374.88888888888891</v>
      </c>
      <c r="HJ8" s="118">
        <f t="shared" si="19"/>
        <v>715.00000000000011</v>
      </c>
      <c r="HK8" s="118">
        <f t="shared" si="20"/>
        <v>529.53703703703707</v>
      </c>
      <c r="HL8" s="119">
        <f t="shared" si="21"/>
        <v>70.611111111111114</v>
      </c>
      <c r="HM8" s="117">
        <f t="shared" si="63"/>
        <v>715.00000000000011</v>
      </c>
      <c r="HN8" s="118">
        <f t="shared" si="64"/>
        <v>40.833333333333336</v>
      </c>
      <c r="HO8" s="118">
        <f t="shared" si="65"/>
        <v>290.70679012345681</v>
      </c>
      <c r="HP8" s="118">
        <f t="shared" si="66"/>
        <v>3488.4814814814818</v>
      </c>
      <c r="HQ8" s="119">
        <f t="shared" si="67"/>
        <v>208.76391714916306</v>
      </c>
      <c r="HR8" s="117">
        <f t="shared" si="22"/>
        <v>499.47070727261985</v>
      </c>
      <c r="HS8" s="119">
        <f t="shared" si="23"/>
        <v>81.942872974293749</v>
      </c>
      <c r="HU8" s="32"/>
      <c r="HV8" s="32"/>
    </row>
    <row r="9" spans="2:230" s="27" customFormat="1" ht="10.5" customHeight="1" x14ac:dyDescent="0.2">
      <c r="B9" s="99">
        <v>1987</v>
      </c>
      <c r="C9" s="100">
        <v>5</v>
      </c>
      <c r="D9" s="101">
        <v>96.5</v>
      </c>
      <c r="E9" s="101">
        <v>40</v>
      </c>
      <c r="F9" s="101">
        <v>59.5</v>
      </c>
      <c r="G9" s="101">
        <v>66.5</v>
      </c>
      <c r="H9" s="101">
        <v>107</v>
      </c>
      <c r="I9" s="101">
        <v>215</v>
      </c>
      <c r="J9" s="101">
        <v>208.5</v>
      </c>
      <c r="K9" s="101">
        <v>272.5</v>
      </c>
      <c r="L9" s="101">
        <v>347.5</v>
      </c>
      <c r="M9" s="101">
        <v>46</v>
      </c>
      <c r="N9" s="102">
        <v>34</v>
      </c>
      <c r="O9" s="100">
        <f t="shared" si="24"/>
        <v>347.5</v>
      </c>
      <c r="P9" s="101">
        <f t="shared" si="25"/>
        <v>5</v>
      </c>
      <c r="Q9" s="101">
        <f t="shared" si="26"/>
        <v>124.83333333333333</v>
      </c>
      <c r="R9" s="103">
        <f t="shared" si="27"/>
        <v>1498</v>
      </c>
      <c r="S9" s="102">
        <f t="shared" si="28"/>
        <v>109.26621646513647</v>
      </c>
      <c r="T9" s="100">
        <f t="shared" si="0"/>
        <v>234.09954979846981</v>
      </c>
      <c r="U9" s="102">
        <f t="shared" si="1"/>
        <v>15.567116868196862</v>
      </c>
      <c r="V9" s="82"/>
      <c r="W9" s="99">
        <v>1987</v>
      </c>
      <c r="X9" s="104">
        <v>3</v>
      </c>
      <c r="Y9" s="105">
        <v>3.5555555555555558</v>
      </c>
      <c r="Z9" s="105">
        <v>3.2962962962962963</v>
      </c>
      <c r="AA9" s="105">
        <v>5.2592592592592586</v>
      </c>
      <c r="AB9" s="105">
        <v>4.3703703703703702</v>
      </c>
      <c r="AC9" s="105">
        <v>3.2222222222222219</v>
      </c>
      <c r="AD9" s="105">
        <v>1.8888888888888888</v>
      </c>
      <c r="AE9" s="105">
        <v>1.4814814814814814</v>
      </c>
      <c r="AF9" s="105">
        <v>2.7407407407407405</v>
      </c>
      <c r="AG9" s="105">
        <v>4.2222222222222223</v>
      </c>
      <c r="AH9" s="105"/>
      <c r="AI9" s="106">
        <v>2.5555555555555558</v>
      </c>
      <c r="AJ9" s="104">
        <f t="shared" si="29"/>
        <v>5.2592592592592586</v>
      </c>
      <c r="AK9" s="105">
        <f t="shared" si="30"/>
        <v>1.4814814814814814</v>
      </c>
      <c r="AL9" s="105">
        <f t="shared" si="31"/>
        <v>3.2356902356902357</v>
      </c>
      <c r="AM9" s="106">
        <f t="shared" si="32"/>
        <v>1.1007258768839305</v>
      </c>
      <c r="AN9" s="104">
        <f t="shared" si="2"/>
        <v>4.3364161125741667</v>
      </c>
      <c r="AO9" s="106">
        <f t="shared" si="3"/>
        <v>2.1349643588063052</v>
      </c>
      <c r="AP9" s="86"/>
      <c r="AQ9" s="99">
        <v>1987</v>
      </c>
      <c r="AR9" s="107">
        <v>64.444444444444443</v>
      </c>
      <c r="AS9" s="108">
        <v>78.888888888888886</v>
      </c>
      <c r="AT9" s="108">
        <v>177.77777777777777</v>
      </c>
      <c r="AU9" s="108">
        <v>125.55555555555556</v>
      </c>
      <c r="AV9" s="108">
        <v>110.37037037037037</v>
      </c>
      <c r="AW9" s="108">
        <v>199.62962962962962</v>
      </c>
      <c r="AX9" s="108">
        <v>140.37037037037038</v>
      </c>
      <c r="AY9" s="108">
        <v>183.7037037037037</v>
      </c>
      <c r="AZ9" s="108">
        <v>199.62962962962962</v>
      </c>
      <c r="BA9" s="108">
        <v>61.851851851851855</v>
      </c>
      <c r="BB9" s="108">
        <v>90.370370370370367</v>
      </c>
      <c r="BC9" s="109">
        <v>25.925925925925927</v>
      </c>
      <c r="BD9" s="107">
        <f t="shared" si="33"/>
        <v>199.62962962962962</v>
      </c>
      <c r="BE9" s="108">
        <f t="shared" si="34"/>
        <v>25.925925925925927</v>
      </c>
      <c r="BF9" s="108">
        <f t="shared" si="35"/>
        <v>121.5432098765432</v>
      </c>
      <c r="BG9" s="103">
        <f t="shared" si="36"/>
        <v>1458.5185185185185</v>
      </c>
      <c r="BH9" s="109">
        <f t="shared" si="37"/>
        <v>59.140629013252237</v>
      </c>
      <c r="BI9" s="107">
        <f t="shared" si="4"/>
        <v>180.68383888979542</v>
      </c>
      <c r="BJ9" s="109">
        <f t="shared" si="5"/>
        <v>62.402580863290964</v>
      </c>
      <c r="BK9" s="86"/>
      <c r="BL9" s="99">
        <v>1987</v>
      </c>
      <c r="BM9" s="107">
        <v>40.74074074074074</v>
      </c>
      <c r="BN9" s="108">
        <v>64.074074074074076</v>
      </c>
      <c r="BO9" s="108">
        <v>127.4074074074074</v>
      </c>
      <c r="BP9" s="108">
        <v>68.148148148148152</v>
      </c>
      <c r="BQ9" s="108">
        <v>87.037037037037038</v>
      </c>
      <c r="BR9" s="108">
        <v>232.59259259259258</v>
      </c>
      <c r="BS9" s="108">
        <v>113.33333333333333</v>
      </c>
      <c r="BT9" s="108">
        <v>141.85185185185185</v>
      </c>
      <c r="BU9" s="108">
        <v>151.11111111111111</v>
      </c>
      <c r="BV9" s="108">
        <v>55.555555555555557</v>
      </c>
      <c r="BW9" s="108">
        <v>84.444444444444443</v>
      </c>
      <c r="BX9" s="109">
        <v>4.5555555555555554</v>
      </c>
      <c r="BY9" s="107">
        <f t="shared" si="38"/>
        <v>232.59259259259258</v>
      </c>
      <c r="BZ9" s="108">
        <f t="shared" si="39"/>
        <v>4.5555555555555554</v>
      </c>
      <c r="CA9" s="108">
        <f t="shared" si="40"/>
        <v>97.570987654321002</v>
      </c>
      <c r="CB9" s="103">
        <f t="shared" si="41"/>
        <v>1170.851851851852</v>
      </c>
      <c r="CC9" s="109">
        <f t="shared" si="42"/>
        <v>60.388663974159449</v>
      </c>
      <c r="CD9" s="107">
        <f t="shared" si="43"/>
        <v>157.95965162848046</v>
      </c>
      <c r="CE9" s="109">
        <f t="shared" si="44"/>
        <v>37.182323680161552</v>
      </c>
      <c r="CF9" s="86"/>
      <c r="CG9" s="99">
        <v>1987</v>
      </c>
      <c r="CH9" s="104">
        <v>4.4814814814814818</v>
      </c>
      <c r="CI9" s="105">
        <v>4.3703703703703702</v>
      </c>
      <c r="CJ9" s="105">
        <v>7.4074074074074074</v>
      </c>
      <c r="CK9" s="105">
        <v>11.481481481481481</v>
      </c>
      <c r="CL9" s="105">
        <v>3.9629629629629628</v>
      </c>
      <c r="CM9" s="105">
        <v>1.6296296296296295</v>
      </c>
      <c r="CN9" s="105">
        <v>2.2222222222222223</v>
      </c>
      <c r="CO9" s="105">
        <v>1.9259259259259258</v>
      </c>
      <c r="CP9" s="105">
        <v>2.5185185185185186</v>
      </c>
      <c r="CQ9" s="105">
        <v>1.6296296296296295</v>
      </c>
      <c r="CR9" s="105">
        <v>4.5925925925925926</v>
      </c>
      <c r="CS9" s="106">
        <v>3.8888888888888888</v>
      </c>
      <c r="CT9" s="104">
        <f t="shared" si="45"/>
        <v>11.481481481481481</v>
      </c>
      <c r="CU9" s="105">
        <f t="shared" si="46"/>
        <v>1.6296296296296295</v>
      </c>
      <c r="CV9" s="105">
        <f t="shared" si="47"/>
        <v>4.1759259259259247</v>
      </c>
      <c r="CW9" s="105">
        <f t="shared" si="48"/>
        <v>50.1111111111111</v>
      </c>
      <c r="CX9" s="106">
        <f t="shared" si="49"/>
        <v>2.8418919611664548</v>
      </c>
      <c r="CY9" s="104">
        <f t="shared" si="6"/>
        <v>7.0178178870923791</v>
      </c>
      <c r="CZ9" s="106">
        <f t="shared" si="7"/>
        <v>1.3340339647594699</v>
      </c>
      <c r="DA9" s="86"/>
      <c r="DB9" s="99">
        <v>1987</v>
      </c>
      <c r="DC9" s="104">
        <v>4.9259259259259256</v>
      </c>
      <c r="DD9" s="105">
        <v>6.666666666666667</v>
      </c>
      <c r="DE9" s="105">
        <v>7.0370370370370372</v>
      </c>
      <c r="DF9" s="105">
        <v>6.666666666666667</v>
      </c>
      <c r="DG9" s="105">
        <v>4.5185185185185182</v>
      </c>
      <c r="DH9" s="105">
        <v>2.5185185185185186</v>
      </c>
      <c r="DI9" s="105">
        <v>2.2592592592592591</v>
      </c>
      <c r="DJ9" s="105">
        <v>2</v>
      </c>
      <c r="DK9" s="105">
        <v>1.5185185185185186</v>
      </c>
      <c r="DL9" s="105">
        <v>1.5925925925925926</v>
      </c>
      <c r="DM9" s="105">
        <v>5.5185185185185182</v>
      </c>
      <c r="DN9" s="106">
        <v>1.1111111111111112</v>
      </c>
      <c r="DO9" s="104">
        <f t="shared" si="50"/>
        <v>7.0370370370370372</v>
      </c>
      <c r="DP9" s="105">
        <f t="shared" si="51"/>
        <v>1.1111111111111112</v>
      </c>
      <c r="DQ9" s="105">
        <f t="shared" si="52"/>
        <v>3.861111111111112</v>
      </c>
      <c r="DR9" s="105">
        <f t="shared" si="53"/>
        <v>46.333333333333343</v>
      </c>
      <c r="DS9" s="106">
        <f t="shared" si="54"/>
        <v>2.2597352813081257</v>
      </c>
      <c r="DT9" s="104">
        <f t="shared" si="55"/>
        <v>6.1208463924192378</v>
      </c>
      <c r="DU9" s="106">
        <f t="shared" si="56"/>
        <v>1.6013758298029863</v>
      </c>
      <c r="DV9" s="86"/>
      <c r="DW9" s="99">
        <v>1987</v>
      </c>
      <c r="DX9" s="104"/>
      <c r="DY9" s="105"/>
      <c r="DZ9" s="105"/>
      <c r="EA9" s="105"/>
      <c r="EB9" s="105"/>
      <c r="EC9" s="105"/>
      <c r="ED9" s="105"/>
      <c r="EE9" s="105"/>
      <c r="EF9" s="105"/>
      <c r="EG9" s="105"/>
      <c r="EH9" s="105"/>
      <c r="EI9" s="106"/>
      <c r="EJ9" s="104"/>
      <c r="EK9" s="105"/>
      <c r="EL9" s="105"/>
      <c r="EM9" s="108"/>
      <c r="EN9" s="106"/>
      <c r="EO9" s="104"/>
      <c r="EP9" s="106"/>
      <c r="EQ9" s="86"/>
      <c r="ER9" s="99">
        <v>1987</v>
      </c>
      <c r="ES9" s="104"/>
      <c r="ET9" s="105"/>
      <c r="EU9" s="105"/>
      <c r="EV9" s="105"/>
      <c r="EW9" s="105"/>
      <c r="EX9" s="105"/>
      <c r="EY9" s="105"/>
      <c r="EZ9" s="105"/>
      <c r="FA9" s="105"/>
      <c r="FB9" s="105"/>
      <c r="FC9" s="105"/>
      <c r="FD9" s="106"/>
      <c r="FE9" s="104"/>
      <c r="FF9" s="105"/>
      <c r="FG9" s="105"/>
      <c r="FH9" s="108"/>
      <c r="FI9" s="106"/>
      <c r="FJ9" s="104"/>
      <c r="FK9" s="106"/>
      <c r="FL9" s="86"/>
      <c r="FM9" s="99">
        <v>1987</v>
      </c>
      <c r="FN9" s="107">
        <v>10.4</v>
      </c>
      <c r="FO9" s="108">
        <v>2.4</v>
      </c>
      <c r="FP9" s="108">
        <v>14.7</v>
      </c>
      <c r="FQ9" s="108">
        <v>39.6</v>
      </c>
      <c r="FR9" s="108">
        <v>33</v>
      </c>
      <c r="FS9" s="108">
        <v>17.399999999999999</v>
      </c>
      <c r="FT9" s="108">
        <v>33</v>
      </c>
      <c r="FU9" s="108">
        <v>38.700000000000003</v>
      </c>
      <c r="FV9" s="108">
        <v>33.9</v>
      </c>
      <c r="FW9" s="108">
        <v>60.6</v>
      </c>
      <c r="FX9" s="108">
        <v>39.9</v>
      </c>
      <c r="FY9" s="109">
        <v>27.1</v>
      </c>
      <c r="FZ9" s="107">
        <f t="shared" si="57"/>
        <v>60.6</v>
      </c>
      <c r="GA9" s="108">
        <f t="shared" si="58"/>
        <v>2.4</v>
      </c>
      <c r="GB9" s="108">
        <f t="shared" si="59"/>
        <v>29.224999999999998</v>
      </c>
      <c r="GC9" s="109">
        <f t="shared" si="60"/>
        <v>15.884247485537939</v>
      </c>
      <c r="GD9" s="107">
        <f t="shared" si="8"/>
        <v>45.109247485537935</v>
      </c>
      <c r="GE9" s="109">
        <f t="shared" si="9"/>
        <v>13.340752514462059</v>
      </c>
      <c r="GF9" s="86"/>
      <c r="GG9" s="110" t="s">
        <v>45</v>
      </c>
      <c r="GH9" s="111">
        <v>13.4</v>
      </c>
      <c r="GI9" s="112">
        <v>2.8611111111111112</v>
      </c>
      <c r="GJ9" s="120">
        <f t="shared" si="61"/>
        <v>4.3961247822515492</v>
      </c>
      <c r="GK9" s="114" t="s">
        <v>46</v>
      </c>
      <c r="GL9" s="115"/>
      <c r="GM9" s="116"/>
      <c r="GN9" s="115"/>
      <c r="GO9" s="86"/>
      <c r="GP9" s="110" t="s">
        <v>45</v>
      </c>
      <c r="GQ9" s="111">
        <v>13.4</v>
      </c>
      <c r="GR9" s="112">
        <v>3.2356902356902357</v>
      </c>
      <c r="GS9" s="113">
        <f t="shared" si="62"/>
        <v>4.097429058220138</v>
      </c>
      <c r="GT9" s="114" t="s">
        <v>46</v>
      </c>
      <c r="GU9" s="115"/>
      <c r="GV9" s="116"/>
      <c r="GW9" s="115"/>
      <c r="GX9" s="115"/>
      <c r="GY9" s="115"/>
      <c r="GZ9" s="99">
        <v>1987</v>
      </c>
      <c r="HA9" s="117">
        <f t="shared" si="10"/>
        <v>15</v>
      </c>
      <c r="HB9" s="118">
        <f t="shared" si="11"/>
        <v>343.11111111111114</v>
      </c>
      <c r="HC9" s="118">
        <f t="shared" si="12"/>
        <v>131.85185185185185</v>
      </c>
      <c r="HD9" s="118">
        <f t="shared" si="13"/>
        <v>312.92592592592587</v>
      </c>
      <c r="HE9" s="118">
        <f t="shared" si="14"/>
        <v>290.62962962962962</v>
      </c>
      <c r="HF9" s="118">
        <f t="shared" si="15"/>
        <v>344.77777777777771</v>
      </c>
      <c r="HG9" s="118">
        <f t="shared" si="16"/>
        <v>406.11111111111109</v>
      </c>
      <c r="HH9" s="118">
        <f t="shared" si="17"/>
        <v>308.88888888888886</v>
      </c>
      <c r="HI9" s="118">
        <f t="shared" si="18"/>
        <v>746.85185185185173</v>
      </c>
      <c r="HJ9" s="118">
        <f t="shared" si="19"/>
        <v>1467.2222222222222</v>
      </c>
      <c r="HK9" s="118">
        <f t="shared" si="20"/>
        <v>0</v>
      </c>
      <c r="HL9" s="119">
        <f t="shared" si="21"/>
        <v>86.8888888888889</v>
      </c>
      <c r="HM9" s="117">
        <f t="shared" si="63"/>
        <v>1467.2222222222222</v>
      </c>
      <c r="HN9" s="118">
        <f t="shared" si="64"/>
        <v>0</v>
      </c>
      <c r="HO9" s="118">
        <f t="shared" si="65"/>
        <v>371.18827160493828</v>
      </c>
      <c r="HP9" s="118">
        <f t="shared" si="66"/>
        <v>4454.2592592592591</v>
      </c>
      <c r="HQ9" s="119">
        <f t="shared" si="67"/>
        <v>400.18669276420553</v>
      </c>
      <c r="HR9" s="117">
        <f t="shared" si="22"/>
        <v>771.37496436914375</v>
      </c>
      <c r="HS9" s="119">
        <f t="shared" si="23"/>
        <v>-28.998421159267252</v>
      </c>
      <c r="HU9" s="32"/>
      <c r="HV9" s="32"/>
    </row>
    <row r="10" spans="2:230" s="27" customFormat="1" ht="10.5" customHeight="1" x14ac:dyDescent="0.2">
      <c r="B10" s="99">
        <v>1988</v>
      </c>
      <c r="C10" s="100">
        <v>44.5</v>
      </c>
      <c r="D10" s="101">
        <v>2</v>
      </c>
      <c r="E10" s="101">
        <v>133.5</v>
      </c>
      <c r="F10" s="121">
        <v>168.5</v>
      </c>
      <c r="G10" s="121">
        <v>120.5</v>
      </c>
      <c r="H10" s="121">
        <v>229.5</v>
      </c>
      <c r="I10" s="121">
        <v>41.5</v>
      </c>
      <c r="J10" s="121">
        <v>61.5</v>
      </c>
      <c r="K10" s="121">
        <v>45</v>
      </c>
      <c r="L10" s="121">
        <v>122</v>
      </c>
      <c r="M10" s="121">
        <v>40</v>
      </c>
      <c r="N10" s="122">
        <v>34</v>
      </c>
      <c r="O10" s="100">
        <f t="shared" si="24"/>
        <v>229.5</v>
      </c>
      <c r="P10" s="101">
        <f t="shared" si="25"/>
        <v>2</v>
      </c>
      <c r="Q10" s="101">
        <f t="shared" si="26"/>
        <v>86.875</v>
      </c>
      <c r="R10" s="103">
        <f t="shared" si="27"/>
        <v>1042.5</v>
      </c>
      <c r="S10" s="102">
        <f t="shared" si="28"/>
        <v>67.414297444978246</v>
      </c>
      <c r="T10" s="100">
        <f t="shared" si="0"/>
        <v>154.28929744497825</v>
      </c>
      <c r="U10" s="102">
        <f t="shared" si="1"/>
        <v>19.460702555021754</v>
      </c>
      <c r="V10" s="82"/>
      <c r="W10" s="99">
        <v>1988</v>
      </c>
      <c r="X10" s="104">
        <v>2.925925925925926</v>
      </c>
      <c r="Y10" s="105">
        <v>3.0370370370370372</v>
      </c>
      <c r="Z10" s="105">
        <v>3.5185185185185186</v>
      </c>
      <c r="AA10" s="123">
        <v>2.97</v>
      </c>
      <c r="AB10" s="123">
        <v>2.95</v>
      </c>
      <c r="AC10" s="123">
        <v>2.15</v>
      </c>
      <c r="AD10" s="123">
        <v>0.72</v>
      </c>
      <c r="AE10" s="123"/>
      <c r="AF10" s="123">
        <v>2.54</v>
      </c>
      <c r="AG10" s="123">
        <v>4.2</v>
      </c>
      <c r="AH10" s="123">
        <v>3.22</v>
      </c>
      <c r="AI10" s="124">
        <v>3.1</v>
      </c>
      <c r="AJ10" s="104">
        <f t="shared" si="29"/>
        <v>4.2</v>
      </c>
      <c r="AK10" s="105">
        <f t="shared" si="30"/>
        <v>0.72</v>
      </c>
      <c r="AL10" s="105">
        <f t="shared" si="31"/>
        <v>2.8483164983164979</v>
      </c>
      <c r="AM10" s="106">
        <f t="shared" si="32"/>
        <v>0.87503905244831282</v>
      </c>
      <c r="AN10" s="104">
        <f t="shared" si="2"/>
        <v>3.7233555507648108</v>
      </c>
      <c r="AO10" s="106">
        <f t="shared" si="3"/>
        <v>1.973277445868185</v>
      </c>
      <c r="AP10" s="86"/>
      <c r="AQ10" s="99">
        <v>1988</v>
      </c>
      <c r="AR10" s="107">
        <v>48.518518518518519</v>
      </c>
      <c r="AS10" s="108">
        <v>75.18518518518519</v>
      </c>
      <c r="AT10" s="108">
        <v>157.77777777777777</v>
      </c>
      <c r="AU10" s="125">
        <v>227</v>
      </c>
      <c r="AV10" s="125">
        <v>208</v>
      </c>
      <c r="AW10" s="125">
        <v>483</v>
      </c>
      <c r="AX10" s="125">
        <v>218</v>
      </c>
      <c r="AY10" s="125">
        <v>98</v>
      </c>
      <c r="AZ10" s="125">
        <v>255</v>
      </c>
      <c r="BA10" s="125">
        <v>87.3</v>
      </c>
      <c r="BB10" s="125">
        <v>93.8</v>
      </c>
      <c r="BC10" s="126">
        <v>43.2</v>
      </c>
      <c r="BD10" s="107">
        <f t="shared" si="33"/>
        <v>483</v>
      </c>
      <c r="BE10" s="108">
        <f t="shared" si="34"/>
        <v>43.2</v>
      </c>
      <c r="BF10" s="108">
        <f t="shared" si="35"/>
        <v>166.23179012345679</v>
      </c>
      <c r="BG10" s="103">
        <f t="shared" si="36"/>
        <v>1994.7814814814815</v>
      </c>
      <c r="BH10" s="109">
        <f t="shared" si="37"/>
        <v>124.25251389418403</v>
      </c>
      <c r="BI10" s="107">
        <f t="shared" si="4"/>
        <v>290.48430401764085</v>
      </c>
      <c r="BJ10" s="109">
        <f t="shared" si="5"/>
        <v>41.979276229272756</v>
      </c>
      <c r="BK10" s="86"/>
      <c r="BL10" s="99">
        <v>1988</v>
      </c>
      <c r="BM10" s="107">
        <v>98.888888888888886</v>
      </c>
      <c r="BN10" s="108">
        <v>58.148148148148145</v>
      </c>
      <c r="BO10" s="108">
        <v>109.25925925925925</v>
      </c>
      <c r="BP10" s="125">
        <v>141</v>
      </c>
      <c r="BQ10" s="125">
        <v>260</v>
      </c>
      <c r="BR10" s="125">
        <v>250</v>
      </c>
      <c r="BS10" s="125">
        <v>157</v>
      </c>
      <c r="BT10" s="125">
        <v>213</v>
      </c>
      <c r="BU10" s="125">
        <v>225</v>
      </c>
      <c r="BV10" s="125">
        <v>100</v>
      </c>
      <c r="BW10" s="125">
        <v>59.3</v>
      </c>
      <c r="BX10" s="126">
        <v>20.7</v>
      </c>
      <c r="BY10" s="107">
        <f t="shared" si="38"/>
        <v>260</v>
      </c>
      <c r="BZ10" s="108">
        <f t="shared" si="39"/>
        <v>20.7</v>
      </c>
      <c r="CA10" s="108">
        <f t="shared" si="40"/>
        <v>141.02469135802468</v>
      </c>
      <c r="CB10" s="103">
        <f t="shared" si="41"/>
        <v>1692.2962962962963</v>
      </c>
      <c r="CC10" s="109">
        <f t="shared" si="42"/>
        <v>80.346534880935067</v>
      </c>
      <c r="CD10" s="107">
        <f t="shared" si="43"/>
        <v>221.37122623895976</v>
      </c>
      <c r="CE10" s="109">
        <f t="shared" si="44"/>
        <v>60.678156477089615</v>
      </c>
      <c r="CF10" s="86"/>
      <c r="CG10" s="99">
        <v>1988</v>
      </c>
      <c r="CH10" s="104">
        <v>3.5185185185185186</v>
      </c>
      <c r="CI10" s="105">
        <v>10.37037037037037</v>
      </c>
      <c r="CJ10" s="105">
        <v>7.7777777777777777</v>
      </c>
      <c r="CK10" s="123">
        <v>3.9</v>
      </c>
      <c r="CL10" s="123">
        <v>5</v>
      </c>
      <c r="CM10" s="123">
        <v>2.2000000000000002</v>
      </c>
      <c r="CN10" s="123">
        <v>2</v>
      </c>
      <c r="CO10" s="123">
        <v>3.5</v>
      </c>
      <c r="CP10" s="123">
        <v>2.2000000000000002</v>
      </c>
      <c r="CQ10" s="123">
        <v>2.7</v>
      </c>
      <c r="CR10" s="123">
        <v>3.2</v>
      </c>
      <c r="CS10" s="124">
        <v>5.0999999999999996</v>
      </c>
      <c r="CT10" s="104">
        <f t="shared" si="45"/>
        <v>10.37037037037037</v>
      </c>
      <c r="CU10" s="105">
        <f t="shared" si="46"/>
        <v>2</v>
      </c>
      <c r="CV10" s="105">
        <f t="shared" si="47"/>
        <v>4.2888888888888896</v>
      </c>
      <c r="CW10" s="105">
        <f t="shared" si="48"/>
        <v>51.466666666666676</v>
      </c>
      <c r="CX10" s="106">
        <f t="shared" si="49"/>
        <v>2.5111309753591904</v>
      </c>
      <c r="CY10" s="104">
        <f t="shared" si="6"/>
        <v>6.80001986424808</v>
      </c>
      <c r="CZ10" s="106">
        <f t="shared" si="7"/>
        <v>1.7777579135296993</v>
      </c>
      <c r="DA10" s="86"/>
      <c r="DB10" s="99">
        <v>1988</v>
      </c>
      <c r="DC10" s="104">
        <v>2.5555555555555554</v>
      </c>
      <c r="DD10" s="105">
        <v>4.2962962962962967</v>
      </c>
      <c r="DE10" s="105">
        <v>5.4814814814814818</v>
      </c>
      <c r="DF10" s="123">
        <v>7.4</v>
      </c>
      <c r="DG10" s="123">
        <v>3.8</v>
      </c>
      <c r="DH10" s="123">
        <v>2.8</v>
      </c>
      <c r="DI10" s="123">
        <v>0.92</v>
      </c>
      <c r="DJ10" s="123">
        <v>1.9</v>
      </c>
      <c r="DK10" s="123">
        <v>1.9</v>
      </c>
      <c r="DL10" s="123">
        <v>2.1</v>
      </c>
      <c r="DM10" s="123">
        <v>2.1</v>
      </c>
      <c r="DN10" s="124">
        <v>3.4</v>
      </c>
      <c r="DO10" s="104">
        <f t="shared" si="50"/>
        <v>7.4</v>
      </c>
      <c r="DP10" s="105">
        <f t="shared" si="51"/>
        <v>0.92</v>
      </c>
      <c r="DQ10" s="105">
        <f t="shared" si="52"/>
        <v>3.2211111111111115</v>
      </c>
      <c r="DR10" s="105">
        <f t="shared" si="53"/>
        <v>38.653333333333336</v>
      </c>
      <c r="DS10" s="106">
        <f t="shared" si="54"/>
        <v>1.809454559037639</v>
      </c>
      <c r="DT10" s="104">
        <f t="shared" si="55"/>
        <v>5.03056567014875</v>
      </c>
      <c r="DU10" s="106">
        <f t="shared" si="56"/>
        <v>1.4116565520734725</v>
      </c>
      <c r="DV10" s="86"/>
      <c r="DW10" s="99">
        <v>1988</v>
      </c>
      <c r="DX10" s="104"/>
      <c r="DY10" s="105"/>
      <c r="DZ10" s="105"/>
      <c r="EA10" s="123"/>
      <c r="EB10" s="123"/>
      <c r="EC10" s="123"/>
      <c r="ED10" s="123"/>
      <c r="EE10" s="123"/>
      <c r="EF10" s="123"/>
      <c r="EG10" s="123"/>
      <c r="EH10" s="123"/>
      <c r="EI10" s="124"/>
      <c r="EJ10" s="104"/>
      <c r="EK10" s="105"/>
      <c r="EL10" s="105"/>
      <c r="EM10" s="108"/>
      <c r="EN10" s="106"/>
      <c r="EO10" s="104"/>
      <c r="EP10" s="106"/>
      <c r="EQ10" s="86"/>
      <c r="ER10" s="99">
        <v>1988</v>
      </c>
      <c r="ES10" s="104"/>
      <c r="ET10" s="105"/>
      <c r="EU10" s="105"/>
      <c r="EV10" s="123"/>
      <c r="EW10" s="123"/>
      <c r="EX10" s="123"/>
      <c r="EY10" s="123"/>
      <c r="EZ10" s="123"/>
      <c r="FA10" s="123"/>
      <c r="FB10" s="123"/>
      <c r="FC10" s="123"/>
      <c r="FD10" s="124"/>
      <c r="FE10" s="104"/>
      <c r="FF10" s="105"/>
      <c r="FG10" s="105"/>
      <c r="FH10" s="108"/>
      <c r="FI10" s="106"/>
      <c r="FJ10" s="104"/>
      <c r="FK10" s="106"/>
      <c r="FL10" s="86"/>
      <c r="FM10" s="99">
        <v>1988</v>
      </c>
      <c r="FN10" s="107">
        <v>59</v>
      </c>
      <c r="FO10" s="108">
        <v>40</v>
      </c>
      <c r="FP10" s="108">
        <v>76.2</v>
      </c>
      <c r="FQ10" s="125">
        <v>88</v>
      </c>
      <c r="FR10" s="125">
        <v>60.1</v>
      </c>
      <c r="FS10" s="125">
        <v>101.8</v>
      </c>
      <c r="FT10" s="125">
        <v>113.8</v>
      </c>
      <c r="FU10" s="125">
        <v>111.6</v>
      </c>
      <c r="FV10" s="125">
        <v>120.1</v>
      </c>
      <c r="FW10" s="125">
        <v>125.1</v>
      </c>
      <c r="FX10" s="125">
        <v>125.1</v>
      </c>
      <c r="FY10" s="126">
        <v>179.2</v>
      </c>
      <c r="FZ10" s="107">
        <f t="shared" si="57"/>
        <v>179.2</v>
      </c>
      <c r="GA10" s="108">
        <f t="shared" si="58"/>
        <v>40</v>
      </c>
      <c r="GB10" s="108">
        <f t="shared" si="59"/>
        <v>100</v>
      </c>
      <c r="GC10" s="109">
        <f t="shared" si="60"/>
        <v>37.957344480350557</v>
      </c>
      <c r="GD10" s="107">
        <f t="shared" si="8"/>
        <v>137.95734448035057</v>
      </c>
      <c r="GE10" s="109">
        <f t="shared" si="9"/>
        <v>62.042655519649443</v>
      </c>
      <c r="GF10" s="86"/>
      <c r="GG10" s="110" t="s">
        <v>47</v>
      </c>
      <c r="GH10" s="111">
        <v>29.225000000000001</v>
      </c>
      <c r="GI10" s="112">
        <v>3.2356902356902357</v>
      </c>
      <c r="GJ10" s="120">
        <f t="shared" si="61"/>
        <v>4.0428118495842291</v>
      </c>
      <c r="GK10" s="114" t="s">
        <v>35</v>
      </c>
      <c r="GL10" s="115"/>
      <c r="GM10" s="116">
        <f>CORREL(GH5:GH21,GI5:GI21)</f>
        <v>-0.28988077815831209</v>
      </c>
      <c r="GN10" s="115"/>
      <c r="GO10" s="86"/>
      <c r="GP10" s="110" t="s">
        <v>47</v>
      </c>
      <c r="GQ10" s="111">
        <v>29.225000000000001</v>
      </c>
      <c r="GR10" s="112">
        <v>2.8483164983164979</v>
      </c>
      <c r="GS10" s="113">
        <f t="shared" si="62"/>
        <v>3.6129601531146491</v>
      </c>
      <c r="GT10" s="114" t="s">
        <v>36</v>
      </c>
      <c r="GU10" s="115"/>
      <c r="GV10" s="116">
        <f>CORREL(GQ5:GQ20,GR5:GR20)</f>
        <v>-0.32306630132646785</v>
      </c>
      <c r="GW10" s="115"/>
      <c r="GX10" s="115"/>
      <c r="GY10" s="115"/>
      <c r="GZ10" s="99">
        <v>1988</v>
      </c>
      <c r="HA10" s="117">
        <f t="shared" si="10"/>
        <v>130.2037037037037</v>
      </c>
      <c r="HB10" s="118">
        <f t="shared" si="11"/>
        <v>6.0740740740740744</v>
      </c>
      <c r="HC10" s="118">
        <f t="shared" si="12"/>
        <v>469.72222222222223</v>
      </c>
      <c r="HD10" s="127">
        <f t="shared" si="13"/>
        <v>500.44500000000005</v>
      </c>
      <c r="HE10" s="127">
        <f t="shared" si="14"/>
        <v>355.47500000000002</v>
      </c>
      <c r="HF10" s="127">
        <f t="shared" si="15"/>
        <v>493.42499999999995</v>
      </c>
      <c r="HG10" s="127">
        <f t="shared" si="16"/>
        <v>29.88</v>
      </c>
      <c r="HH10" s="127">
        <f t="shared" si="17"/>
        <v>0</v>
      </c>
      <c r="HI10" s="127">
        <f t="shared" si="18"/>
        <v>114.3</v>
      </c>
      <c r="HJ10" s="127">
        <f t="shared" si="19"/>
        <v>512.4</v>
      </c>
      <c r="HK10" s="127">
        <f t="shared" si="20"/>
        <v>128.80000000000001</v>
      </c>
      <c r="HL10" s="128">
        <f t="shared" si="21"/>
        <v>105.4</v>
      </c>
      <c r="HM10" s="117">
        <f t="shared" si="63"/>
        <v>512.4</v>
      </c>
      <c r="HN10" s="118">
        <f t="shared" si="64"/>
        <v>0</v>
      </c>
      <c r="HO10" s="118">
        <f t="shared" si="65"/>
        <v>237.17708333333337</v>
      </c>
      <c r="HP10" s="118">
        <f t="shared" si="66"/>
        <v>2846.1250000000005</v>
      </c>
      <c r="HQ10" s="119">
        <f t="shared" si="67"/>
        <v>210.42787735648571</v>
      </c>
      <c r="HR10" s="117">
        <f t="shared" si="22"/>
        <v>447.60496068981911</v>
      </c>
      <c r="HS10" s="119">
        <f t="shared" si="23"/>
        <v>26.749205976847662</v>
      </c>
      <c r="HU10" s="32"/>
      <c r="HV10" s="32"/>
    </row>
    <row r="11" spans="2:230" s="27" customFormat="1" ht="10.5" customHeight="1" x14ac:dyDescent="0.2">
      <c r="B11" s="99">
        <v>1989</v>
      </c>
      <c r="C11" s="129">
        <v>60</v>
      </c>
      <c r="D11" s="121">
        <v>79.5</v>
      </c>
      <c r="E11" s="101">
        <v>97</v>
      </c>
      <c r="F11" s="121">
        <v>53.5</v>
      </c>
      <c r="G11" s="121">
        <v>83.5</v>
      </c>
      <c r="H11" s="121">
        <v>124</v>
      </c>
      <c r="I11" s="121">
        <v>234.5</v>
      </c>
      <c r="J11" s="121">
        <v>146</v>
      </c>
      <c r="K11" s="121">
        <v>233.5</v>
      </c>
      <c r="L11" s="121">
        <v>117</v>
      </c>
      <c r="M11" s="121">
        <v>117.5</v>
      </c>
      <c r="N11" s="122">
        <v>32</v>
      </c>
      <c r="O11" s="100">
        <f t="shared" si="24"/>
        <v>234.5</v>
      </c>
      <c r="P11" s="101">
        <f t="shared" si="25"/>
        <v>32</v>
      </c>
      <c r="Q11" s="101">
        <f t="shared" si="26"/>
        <v>114.83333333333333</v>
      </c>
      <c r="R11" s="103">
        <f t="shared" si="27"/>
        <v>1378</v>
      </c>
      <c r="S11" s="102">
        <f t="shared" si="28"/>
        <v>64.418494427007701</v>
      </c>
      <c r="T11" s="100">
        <f t="shared" si="0"/>
        <v>179.25182776034103</v>
      </c>
      <c r="U11" s="102">
        <f t="shared" si="1"/>
        <v>50.414838906325627</v>
      </c>
      <c r="V11" s="82"/>
      <c r="W11" s="99">
        <v>1989</v>
      </c>
      <c r="X11" s="130">
        <v>3.04</v>
      </c>
      <c r="Y11" s="123">
        <v>3.5</v>
      </c>
      <c r="Z11" s="105">
        <v>3.6</v>
      </c>
      <c r="AA11" s="123">
        <v>4.4000000000000004</v>
      </c>
      <c r="AB11" s="123">
        <v>3.9</v>
      </c>
      <c r="AC11" s="123">
        <v>2.82</v>
      </c>
      <c r="AD11" s="123">
        <v>1.84</v>
      </c>
      <c r="AE11" s="123">
        <v>2.46</v>
      </c>
      <c r="AF11" s="123">
        <v>2.93</v>
      </c>
      <c r="AG11" s="123">
        <v>4.3</v>
      </c>
      <c r="AH11" s="123">
        <v>4.0999999999999996</v>
      </c>
      <c r="AI11" s="124">
        <v>4.0999999999999996</v>
      </c>
      <c r="AJ11" s="104">
        <f t="shared" si="29"/>
        <v>4.4000000000000004</v>
      </c>
      <c r="AK11" s="105">
        <f t="shared" si="30"/>
        <v>1.84</v>
      </c>
      <c r="AL11" s="105">
        <f t="shared" si="31"/>
        <v>3.4158333333333335</v>
      </c>
      <c r="AM11" s="106">
        <f t="shared" si="32"/>
        <v>0.80289768773467785</v>
      </c>
      <c r="AN11" s="104">
        <f t="shared" si="2"/>
        <v>4.2187310210680113</v>
      </c>
      <c r="AO11" s="106">
        <f t="shared" si="3"/>
        <v>2.6129356455986557</v>
      </c>
      <c r="AP11" s="86"/>
      <c r="AQ11" s="99">
        <v>1989</v>
      </c>
      <c r="AR11" s="131">
        <v>238</v>
      </c>
      <c r="AS11" s="125">
        <v>133</v>
      </c>
      <c r="AT11" s="108">
        <v>91.7</v>
      </c>
      <c r="AU11" s="125">
        <v>275</v>
      </c>
      <c r="AV11" s="125">
        <v>122</v>
      </c>
      <c r="AW11" s="125">
        <v>214</v>
      </c>
      <c r="AX11" s="125">
        <v>83.9</v>
      </c>
      <c r="AY11" s="125">
        <v>105</v>
      </c>
      <c r="AZ11" s="125">
        <v>121</v>
      </c>
      <c r="BA11" s="125">
        <v>158</v>
      </c>
      <c r="BB11" s="125">
        <v>55.5</v>
      </c>
      <c r="BC11" s="126">
        <v>45.9</v>
      </c>
      <c r="BD11" s="107">
        <f t="shared" si="33"/>
        <v>275</v>
      </c>
      <c r="BE11" s="108">
        <f t="shared" si="34"/>
        <v>45.9</v>
      </c>
      <c r="BF11" s="108">
        <f t="shared" si="35"/>
        <v>136.91666666666669</v>
      </c>
      <c r="BG11" s="103">
        <f t="shared" si="36"/>
        <v>1643.0000000000002</v>
      </c>
      <c r="BH11" s="109">
        <f t="shared" si="37"/>
        <v>71.952684368818225</v>
      </c>
      <c r="BI11" s="107">
        <f t="shared" si="4"/>
        <v>208.8693510354849</v>
      </c>
      <c r="BJ11" s="109">
        <f t="shared" si="5"/>
        <v>64.96398229784846</v>
      </c>
      <c r="BK11" s="86"/>
      <c r="BL11" s="99">
        <v>1989</v>
      </c>
      <c r="BM11" s="131">
        <v>182</v>
      </c>
      <c r="BN11" s="125">
        <v>73.900000000000006</v>
      </c>
      <c r="BO11" s="108">
        <v>68.900000000000006</v>
      </c>
      <c r="BP11" s="125">
        <v>185</v>
      </c>
      <c r="BQ11" s="125">
        <v>105</v>
      </c>
      <c r="BR11" s="125">
        <v>151</v>
      </c>
      <c r="BS11" s="125">
        <v>74.3</v>
      </c>
      <c r="BT11" s="125">
        <v>102</v>
      </c>
      <c r="BU11" s="125">
        <v>159</v>
      </c>
      <c r="BV11" s="125">
        <v>98.7</v>
      </c>
      <c r="BW11" s="125">
        <v>57.3</v>
      </c>
      <c r="BX11" s="126">
        <v>47.1</v>
      </c>
      <c r="BY11" s="107">
        <f t="shared" si="38"/>
        <v>185</v>
      </c>
      <c r="BZ11" s="108">
        <f t="shared" si="39"/>
        <v>47.1</v>
      </c>
      <c r="CA11" s="108">
        <f t="shared" si="40"/>
        <v>108.68333333333332</v>
      </c>
      <c r="CB11" s="103">
        <f t="shared" si="41"/>
        <v>1304.1999999999998</v>
      </c>
      <c r="CC11" s="109">
        <f t="shared" si="42"/>
        <v>48.69897951765121</v>
      </c>
      <c r="CD11" s="107">
        <f t="shared" si="43"/>
        <v>157.38231285098453</v>
      </c>
      <c r="CE11" s="109">
        <f t="shared" si="44"/>
        <v>59.984353815682113</v>
      </c>
      <c r="CF11" s="86"/>
      <c r="CG11" s="99">
        <v>1989</v>
      </c>
      <c r="CH11" s="130">
        <v>3.9</v>
      </c>
      <c r="CI11" s="123">
        <v>4.5</v>
      </c>
      <c r="CJ11" s="105">
        <v>8.1999999999999993</v>
      </c>
      <c r="CK11" s="123">
        <v>5.3</v>
      </c>
      <c r="CL11" s="123">
        <v>3.1</v>
      </c>
      <c r="CM11" s="123">
        <v>1.9</v>
      </c>
      <c r="CN11" s="123">
        <v>2.2000000000000002</v>
      </c>
      <c r="CO11" s="123">
        <v>2.9</v>
      </c>
      <c r="CP11" s="123">
        <v>1.6</v>
      </c>
      <c r="CQ11" s="123">
        <v>1.5</v>
      </c>
      <c r="CR11" s="123">
        <v>2.1</v>
      </c>
      <c r="CS11" s="124">
        <v>3.5</v>
      </c>
      <c r="CT11" s="104">
        <f t="shared" si="45"/>
        <v>8.1999999999999993</v>
      </c>
      <c r="CU11" s="105">
        <f t="shared" si="46"/>
        <v>1.5</v>
      </c>
      <c r="CV11" s="105">
        <f t="shared" si="47"/>
        <v>3.3916666666666671</v>
      </c>
      <c r="CW11" s="105">
        <f t="shared" si="48"/>
        <v>40.700000000000003</v>
      </c>
      <c r="CX11" s="106">
        <f t="shared" si="49"/>
        <v>1.9232823899560749</v>
      </c>
      <c r="CY11" s="104">
        <f t="shared" si="6"/>
        <v>5.3149490566227424</v>
      </c>
      <c r="CZ11" s="106">
        <f t="shared" si="7"/>
        <v>1.4683842767105921</v>
      </c>
      <c r="DA11" s="86"/>
      <c r="DB11" s="99">
        <v>1989</v>
      </c>
      <c r="DC11" s="130">
        <v>3.4</v>
      </c>
      <c r="DD11" s="123">
        <v>3.1</v>
      </c>
      <c r="DE11" s="105">
        <v>4.4000000000000004</v>
      </c>
      <c r="DF11" s="123">
        <v>3.2</v>
      </c>
      <c r="DG11" s="123">
        <v>2.4</v>
      </c>
      <c r="DH11" s="123">
        <v>3</v>
      </c>
      <c r="DI11" s="123">
        <v>2</v>
      </c>
      <c r="DJ11" s="123">
        <v>1.8</v>
      </c>
      <c r="DK11" s="123">
        <v>1.3</v>
      </c>
      <c r="DL11" s="123">
        <v>1.6</v>
      </c>
      <c r="DM11" s="123">
        <v>1.5</v>
      </c>
      <c r="DN11" s="124">
        <v>1.7</v>
      </c>
      <c r="DO11" s="104">
        <f t="shared" si="50"/>
        <v>4.4000000000000004</v>
      </c>
      <c r="DP11" s="105">
        <f t="shared" si="51"/>
        <v>1.3</v>
      </c>
      <c r="DQ11" s="105">
        <f t="shared" si="52"/>
        <v>2.4500000000000002</v>
      </c>
      <c r="DR11" s="105">
        <f t="shared" si="53"/>
        <v>29.400000000000002</v>
      </c>
      <c r="DS11" s="106">
        <f t="shared" si="54"/>
        <v>0.95964008404666445</v>
      </c>
      <c r="DT11" s="104">
        <f t="shared" si="55"/>
        <v>3.4096400840466647</v>
      </c>
      <c r="DU11" s="106">
        <f t="shared" si="56"/>
        <v>1.4903599159533356</v>
      </c>
      <c r="DV11" s="86"/>
      <c r="DW11" s="99">
        <v>1989</v>
      </c>
      <c r="DX11" s="130"/>
      <c r="DY11" s="123"/>
      <c r="DZ11" s="105"/>
      <c r="EA11" s="123"/>
      <c r="EB11" s="123"/>
      <c r="EC11" s="123"/>
      <c r="ED11" s="123"/>
      <c r="EE11" s="123"/>
      <c r="EF11" s="123"/>
      <c r="EG11" s="123"/>
      <c r="EH11" s="123"/>
      <c r="EI11" s="124"/>
      <c r="EJ11" s="104"/>
      <c r="EK11" s="105"/>
      <c r="EL11" s="105"/>
      <c r="EM11" s="108"/>
      <c r="EN11" s="106"/>
      <c r="EO11" s="104"/>
      <c r="EP11" s="106"/>
      <c r="EQ11" s="86"/>
      <c r="ER11" s="99">
        <v>1989</v>
      </c>
      <c r="ES11" s="130"/>
      <c r="ET11" s="123"/>
      <c r="EU11" s="105"/>
      <c r="EV11" s="123"/>
      <c r="EW11" s="123"/>
      <c r="EX11" s="123"/>
      <c r="EY11" s="123"/>
      <c r="EZ11" s="123"/>
      <c r="FA11" s="123"/>
      <c r="FB11" s="123"/>
      <c r="FC11" s="123"/>
      <c r="FD11" s="124"/>
      <c r="FE11" s="104"/>
      <c r="FF11" s="105"/>
      <c r="FG11" s="105"/>
      <c r="FH11" s="108"/>
      <c r="FI11" s="106"/>
      <c r="FJ11" s="104"/>
      <c r="FK11" s="106"/>
      <c r="FL11" s="86"/>
      <c r="FM11" s="99">
        <v>1989</v>
      </c>
      <c r="FN11" s="131">
        <v>161.30000000000001</v>
      </c>
      <c r="FO11" s="125">
        <v>165.1</v>
      </c>
      <c r="FP11" s="108">
        <v>131.4</v>
      </c>
      <c r="FQ11" s="125">
        <v>130.6</v>
      </c>
      <c r="FR11" s="125">
        <v>138.5</v>
      </c>
      <c r="FS11" s="125">
        <v>196.2</v>
      </c>
      <c r="FT11" s="125">
        <v>126.9</v>
      </c>
      <c r="FU11" s="125">
        <v>168.9</v>
      </c>
      <c r="FV11" s="125">
        <v>176.7</v>
      </c>
      <c r="FW11" s="125">
        <v>159.4</v>
      </c>
      <c r="FX11" s="125">
        <v>173</v>
      </c>
      <c r="FY11" s="126">
        <v>165.5</v>
      </c>
      <c r="FZ11" s="107">
        <f t="shared" si="57"/>
        <v>196.2</v>
      </c>
      <c r="GA11" s="108">
        <f t="shared" si="58"/>
        <v>126.9</v>
      </c>
      <c r="GB11" s="108">
        <f t="shared" si="59"/>
        <v>157.79166666666669</v>
      </c>
      <c r="GC11" s="109">
        <f t="shared" si="60"/>
        <v>21.484686230527799</v>
      </c>
      <c r="GD11" s="107">
        <f t="shared" si="8"/>
        <v>179.2763528971945</v>
      </c>
      <c r="GE11" s="109">
        <f t="shared" si="9"/>
        <v>136.30698043613887</v>
      </c>
      <c r="GF11" s="86"/>
      <c r="GG11" s="110" t="s">
        <v>48</v>
      </c>
      <c r="GH11" s="111">
        <v>100</v>
      </c>
      <c r="GI11" s="112">
        <v>2.8483164983164979</v>
      </c>
      <c r="GJ11" s="120">
        <f t="shared" si="61"/>
        <v>3.5489092834329359</v>
      </c>
      <c r="GK11" s="114" t="s">
        <v>38</v>
      </c>
      <c r="GL11" s="115"/>
      <c r="GM11" s="116">
        <f>CORREL(GH12:GH21,GI12:GI21)</f>
        <v>-0.67049805804165385</v>
      </c>
      <c r="GN11" s="115"/>
      <c r="GO11" s="86"/>
      <c r="GP11" s="110" t="s">
        <v>48</v>
      </c>
      <c r="GQ11" s="111">
        <v>100</v>
      </c>
      <c r="GR11" s="112">
        <v>3.4158333333333335</v>
      </c>
      <c r="GS11" s="113">
        <f t="shared" si="62"/>
        <v>3.1243764909673253</v>
      </c>
      <c r="GT11" s="114" t="s">
        <v>39</v>
      </c>
      <c r="GU11" s="115"/>
      <c r="GV11" s="116">
        <f>CORREL(GQ12:GQ20,GR12:GR20)</f>
        <v>-0.65538252574867184</v>
      </c>
      <c r="GW11" s="115"/>
      <c r="GX11" s="115"/>
      <c r="GY11" s="115"/>
      <c r="GZ11" s="99">
        <v>1989</v>
      </c>
      <c r="HA11" s="132">
        <f t="shared" si="10"/>
        <v>182.4</v>
      </c>
      <c r="HB11" s="127">
        <f t="shared" si="11"/>
        <v>278.25</v>
      </c>
      <c r="HC11" s="118">
        <f t="shared" si="12"/>
        <v>349.2</v>
      </c>
      <c r="HD11" s="127">
        <f t="shared" si="13"/>
        <v>235.4</v>
      </c>
      <c r="HE11" s="127">
        <f t="shared" si="14"/>
        <v>325.64999999999998</v>
      </c>
      <c r="HF11" s="127">
        <f t="shared" si="15"/>
        <v>349.68</v>
      </c>
      <c r="HG11" s="127">
        <f t="shared" si="16"/>
        <v>431.48</v>
      </c>
      <c r="HH11" s="127">
        <f t="shared" si="17"/>
        <v>359.15999999999997</v>
      </c>
      <c r="HI11" s="127">
        <f t="shared" si="18"/>
        <v>684.15500000000009</v>
      </c>
      <c r="HJ11" s="127">
        <f t="shared" si="19"/>
        <v>503.09999999999997</v>
      </c>
      <c r="HK11" s="127">
        <f t="shared" si="20"/>
        <v>481.74999999999994</v>
      </c>
      <c r="HL11" s="128">
        <f t="shared" si="21"/>
        <v>131.19999999999999</v>
      </c>
      <c r="HM11" s="117">
        <f t="shared" si="63"/>
        <v>684.15500000000009</v>
      </c>
      <c r="HN11" s="118">
        <f t="shared" si="64"/>
        <v>131.19999999999999</v>
      </c>
      <c r="HO11" s="118">
        <f t="shared" si="65"/>
        <v>359.28541666666666</v>
      </c>
      <c r="HP11" s="118">
        <f t="shared" si="66"/>
        <v>4311.4250000000002</v>
      </c>
      <c r="HQ11" s="119">
        <f t="shared" si="67"/>
        <v>151.65259113360989</v>
      </c>
      <c r="HR11" s="117">
        <f t="shared" si="22"/>
        <v>510.93800780027652</v>
      </c>
      <c r="HS11" s="119">
        <f t="shared" si="23"/>
        <v>207.63282553305677</v>
      </c>
      <c r="HU11" s="32"/>
      <c r="HV11" s="32"/>
    </row>
    <row r="12" spans="2:230" s="27" customFormat="1" ht="10.5" customHeight="1" x14ac:dyDescent="0.2">
      <c r="B12" s="99">
        <v>1990</v>
      </c>
      <c r="C12" s="129">
        <v>12.5</v>
      </c>
      <c r="D12" s="121">
        <v>77.5</v>
      </c>
      <c r="E12" s="101">
        <v>64</v>
      </c>
      <c r="F12" s="121">
        <v>148.5</v>
      </c>
      <c r="G12" s="121">
        <v>74</v>
      </c>
      <c r="H12" s="121">
        <v>86</v>
      </c>
      <c r="I12" s="121">
        <v>172</v>
      </c>
      <c r="J12" s="121">
        <v>115</v>
      </c>
      <c r="K12" s="121">
        <v>120.5</v>
      </c>
      <c r="L12" s="121">
        <v>195</v>
      </c>
      <c r="M12" s="121">
        <v>150.5</v>
      </c>
      <c r="N12" s="122">
        <v>20.5</v>
      </c>
      <c r="O12" s="100">
        <f t="shared" si="24"/>
        <v>195</v>
      </c>
      <c r="P12" s="101">
        <f t="shared" si="25"/>
        <v>12.5</v>
      </c>
      <c r="Q12" s="101">
        <f t="shared" si="26"/>
        <v>103</v>
      </c>
      <c r="R12" s="103">
        <f t="shared" si="27"/>
        <v>1236</v>
      </c>
      <c r="S12" s="102">
        <f t="shared" si="28"/>
        <v>57.44523083298165</v>
      </c>
      <c r="T12" s="100">
        <f t="shared" si="0"/>
        <v>160.44523083298165</v>
      </c>
      <c r="U12" s="102">
        <f t="shared" si="1"/>
        <v>45.55476916701835</v>
      </c>
      <c r="V12" s="82"/>
      <c r="W12" s="99">
        <v>1990</v>
      </c>
      <c r="X12" s="130">
        <v>3.06</v>
      </c>
      <c r="Y12" s="123">
        <v>2.7</v>
      </c>
      <c r="Z12" s="105">
        <v>4.7</v>
      </c>
      <c r="AA12" s="123">
        <v>3.5</v>
      </c>
      <c r="AB12" s="123">
        <v>2.9</v>
      </c>
      <c r="AC12" s="123">
        <v>1.1399999999999999</v>
      </c>
      <c r="AD12" s="123">
        <v>0.53</v>
      </c>
      <c r="AE12" s="123">
        <v>2.19</v>
      </c>
      <c r="AF12" s="123">
        <v>3</v>
      </c>
      <c r="AG12" s="123">
        <v>4.4000000000000004</v>
      </c>
      <c r="AH12" s="123">
        <v>4.0999999999999996</v>
      </c>
      <c r="AI12" s="124">
        <v>3.7</v>
      </c>
      <c r="AJ12" s="104">
        <f t="shared" si="29"/>
        <v>4.7</v>
      </c>
      <c r="AK12" s="105">
        <f t="shared" si="30"/>
        <v>0.53</v>
      </c>
      <c r="AL12" s="105">
        <f t="shared" si="31"/>
        <v>2.9933333333333341</v>
      </c>
      <c r="AM12" s="106">
        <f t="shared" si="32"/>
        <v>1.2475308947410191</v>
      </c>
      <c r="AN12" s="104">
        <f t="shared" si="2"/>
        <v>4.2408642280743534</v>
      </c>
      <c r="AO12" s="106">
        <f t="shared" si="3"/>
        <v>1.745802438592315</v>
      </c>
      <c r="AP12" s="86"/>
      <c r="AQ12" s="99">
        <v>1990</v>
      </c>
      <c r="AR12" s="131">
        <v>23.8</v>
      </c>
      <c r="AS12" s="125">
        <v>106</v>
      </c>
      <c r="AT12" s="108">
        <v>86.8</v>
      </c>
      <c r="AU12" s="125">
        <v>216</v>
      </c>
      <c r="AV12" s="125">
        <v>91.6</v>
      </c>
      <c r="AW12" s="125">
        <v>140</v>
      </c>
      <c r="AX12" s="125">
        <v>79.3</v>
      </c>
      <c r="AY12" s="125">
        <v>89.8</v>
      </c>
      <c r="AZ12" s="125">
        <v>133</v>
      </c>
      <c r="BA12" s="125">
        <v>164</v>
      </c>
      <c r="BB12" s="125">
        <v>169</v>
      </c>
      <c r="BC12" s="126">
        <v>44.6</v>
      </c>
      <c r="BD12" s="107">
        <f t="shared" si="33"/>
        <v>216</v>
      </c>
      <c r="BE12" s="108">
        <f t="shared" si="34"/>
        <v>23.8</v>
      </c>
      <c r="BF12" s="108">
        <f t="shared" si="35"/>
        <v>111.99166666666666</v>
      </c>
      <c r="BG12" s="103">
        <f t="shared" si="36"/>
        <v>1343.8999999999999</v>
      </c>
      <c r="BH12" s="109">
        <f t="shared" si="37"/>
        <v>54.743475465671779</v>
      </c>
      <c r="BI12" s="107">
        <f t="shared" si="4"/>
        <v>166.73514213233844</v>
      </c>
      <c r="BJ12" s="109">
        <f t="shared" si="5"/>
        <v>57.248191200994881</v>
      </c>
      <c r="BK12" s="86"/>
      <c r="BL12" s="99">
        <v>1990</v>
      </c>
      <c r="BM12" s="131">
        <v>16.100000000000001</v>
      </c>
      <c r="BN12" s="125">
        <v>63.4</v>
      </c>
      <c r="BO12" s="108">
        <v>67</v>
      </c>
      <c r="BP12" s="125">
        <v>184</v>
      </c>
      <c r="BQ12" s="125">
        <v>67.5</v>
      </c>
      <c r="BR12" s="125">
        <v>102</v>
      </c>
      <c r="BS12" s="125">
        <v>51.9</v>
      </c>
      <c r="BT12" s="125">
        <v>52.7</v>
      </c>
      <c r="BU12" s="125">
        <v>158</v>
      </c>
      <c r="BV12" s="125">
        <v>125</v>
      </c>
      <c r="BW12" s="125">
        <v>114</v>
      </c>
      <c r="BX12" s="126">
        <v>37.5</v>
      </c>
      <c r="BY12" s="107">
        <f t="shared" si="38"/>
        <v>184</v>
      </c>
      <c r="BZ12" s="108">
        <f t="shared" si="39"/>
        <v>16.100000000000001</v>
      </c>
      <c r="CA12" s="108">
        <f t="shared" si="40"/>
        <v>86.591666666666654</v>
      </c>
      <c r="CB12" s="103">
        <f t="shared" si="41"/>
        <v>1039.0999999999999</v>
      </c>
      <c r="CC12" s="109">
        <f t="shared" si="42"/>
        <v>50.514416634053994</v>
      </c>
      <c r="CD12" s="107">
        <f t="shared" si="43"/>
        <v>137.10608330072066</v>
      </c>
      <c r="CE12" s="109">
        <f t="shared" si="44"/>
        <v>36.07725003261266</v>
      </c>
      <c r="CF12" s="86"/>
      <c r="CG12" s="99">
        <v>1990</v>
      </c>
      <c r="CH12" s="130">
        <v>1.8</v>
      </c>
      <c r="CI12" s="123">
        <v>2.2000000000000002</v>
      </c>
      <c r="CJ12" s="105">
        <v>3.6</v>
      </c>
      <c r="CK12" s="123">
        <v>2.9</v>
      </c>
      <c r="CL12" s="123">
        <v>2.6</v>
      </c>
      <c r="CM12" s="123">
        <v>2.7</v>
      </c>
      <c r="CN12" s="123">
        <v>0.82</v>
      </c>
      <c r="CO12" s="123">
        <v>2.7</v>
      </c>
      <c r="CP12" s="123">
        <v>1</v>
      </c>
      <c r="CQ12" s="123">
        <v>2.6</v>
      </c>
      <c r="CR12" s="123">
        <v>4.4000000000000004</v>
      </c>
      <c r="CS12" s="124">
        <v>1.8</v>
      </c>
      <c r="CT12" s="104">
        <f t="shared" si="45"/>
        <v>4.4000000000000004</v>
      </c>
      <c r="CU12" s="105">
        <f t="shared" si="46"/>
        <v>0.82</v>
      </c>
      <c r="CV12" s="105">
        <f t="shared" si="47"/>
        <v>2.4266666666666667</v>
      </c>
      <c r="CW12" s="105">
        <f t="shared" si="48"/>
        <v>29.12</v>
      </c>
      <c r="CX12" s="106">
        <f t="shared" si="49"/>
        <v>1.0071501949319748</v>
      </c>
      <c r="CY12" s="104">
        <f t="shared" si="6"/>
        <v>3.4338168615986415</v>
      </c>
      <c r="CZ12" s="106">
        <f t="shared" si="7"/>
        <v>1.419516471734692</v>
      </c>
      <c r="DA12" s="86"/>
      <c r="DB12" s="99">
        <v>1990</v>
      </c>
      <c r="DC12" s="130">
        <v>1.7</v>
      </c>
      <c r="DD12" s="123">
        <v>2.1</v>
      </c>
      <c r="DE12" s="105">
        <v>2.5</v>
      </c>
      <c r="DF12" s="123">
        <v>3.2</v>
      </c>
      <c r="DG12" s="123">
        <v>2.9</v>
      </c>
      <c r="DH12" s="123">
        <v>1.6</v>
      </c>
      <c r="DI12" s="123">
        <v>0.74</v>
      </c>
      <c r="DJ12" s="123">
        <v>1.7</v>
      </c>
      <c r="DK12" s="123">
        <v>0.94</v>
      </c>
      <c r="DL12" s="123">
        <v>0.69</v>
      </c>
      <c r="DM12" s="123">
        <v>1.6</v>
      </c>
      <c r="DN12" s="124">
        <v>1.4</v>
      </c>
      <c r="DO12" s="104">
        <f t="shared" si="50"/>
        <v>3.2</v>
      </c>
      <c r="DP12" s="105">
        <f t="shared" si="51"/>
        <v>0.69</v>
      </c>
      <c r="DQ12" s="105">
        <f t="shared" si="52"/>
        <v>1.7558333333333336</v>
      </c>
      <c r="DR12" s="105">
        <f t="shared" si="53"/>
        <v>21.070000000000004</v>
      </c>
      <c r="DS12" s="106">
        <f t="shared" si="54"/>
        <v>0.80237667795950618</v>
      </c>
      <c r="DT12" s="104">
        <f t="shared" si="55"/>
        <v>2.5582100112928399</v>
      </c>
      <c r="DU12" s="106">
        <f t="shared" si="56"/>
        <v>0.9534566553738274</v>
      </c>
      <c r="DV12" s="86"/>
      <c r="DW12" s="99">
        <v>1990</v>
      </c>
      <c r="DX12" s="130">
        <v>2.84</v>
      </c>
      <c r="DY12" s="123">
        <v>4.18</v>
      </c>
      <c r="DZ12" s="105">
        <v>8.8000000000000007</v>
      </c>
      <c r="EA12" s="123">
        <v>5.48</v>
      </c>
      <c r="EB12" s="123">
        <v>5.74</v>
      </c>
      <c r="EC12" s="123">
        <v>4.0199999999999996</v>
      </c>
      <c r="ED12" s="123">
        <v>2.72</v>
      </c>
      <c r="EE12" s="123">
        <v>6.54</v>
      </c>
      <c r="EF12" s="123">
        <v>2.94</v>
      </c>
      <c r="EG12" s="123">
        <v>4.5999999999999996</v>
      </c>
      <c r="EH12" s="123">
        <v>17.239999999999998</v>
      </c>
      <c r="EI12" s="124">
        <v>3.6</v>
      </c>
      <c r="EJ12" s="104">
        <f t="shared" ref="EJ12:EJ21" si="68">MAX(DX12:EI12)</f>
        <v>17.239999999999998</v>
      </c>
      <c r="EK12" s="105">
        <f t="shared" ref="EK12:EK21" si="69">MIN(DX12:EI12)</f>
        <v>2.72</v>
      </c>
      <c r="EL12" s="105">
        <f t="shared" ref="EL12:EL21" si="70">AVERAGE(DX12:EI12)</f>
        <v>5.7249999999999988</v>
      </c>
      <c r="EM12" s="108">
        <f t="shared" ref="EM12:EM20" si="71">SUM(DX12:EI12)</f>
        <v>68.699999999999989</v>
      </c>
      <c r="EN12" s="106">
        <f t="shared" ref="EN12:EN21" si="72">STDEV(DX12:EI12)</f>
        <v>4.0334972418485693</v>
      </c>
      <c r="EO12" s="104">
        <f>EL12+EN12</f>
        <v>9.758497241848568</v>
      </c>
      <c r="EP12" s="106">
        <f>EL12-EN12</f>
        <v>1.6915027581514295</v>
      </c>
      <c r="EQ12" s="86"/>
      <c r="ER12" s="99">
        <v>1990</v>
      </c>
      <c r="ES12" s="130">
        <v>5.16</v>
      </c>
      <c r="ET12" s="123">
        <v>4.2</v>
      </c>
      <c r="EU12" s="105">
        <v>7.34</v>
      </c>
      <c r="EV12" s="123">
        <v>8.4</v>
      </c>
      <c r="EW12" s="123">
        <v>5.0999999999999996</v>
      </c>
      <c r="EX12" s="123">
        <v>6.18</v>
      </c>
      <c r="EY12" s="123">
        <v>3.98</v>
      </c>
      <c r="EZ12" s="123">
        <v>5.24</v>
      </c>
      <c r="FA12" s="123">
        <v>3.62</v>
      </c>
      <c r="FB12" s="123">
        <v>2.66</v>
      </c>
      <c r="FC12" s="123">
        <v>6.38</v>
      </c>
      <c r="FD12" s="124">
        <v>3.64</v>
      </c>
      <c r="FE12" s="104">
        <f t="shared" ref="FE12:FE21" si="73">MAX(ES12:FD12)</f>
        <v>8.4</v>
      </c>
      <c r="FF12" s="105">
        <f t="shared" ref="FF12:FF21" si="74">MIN(ES12:FD12)</f>
        <v>2.66</v>
      </c>
      <c r="FG12" s="105">
        <f t="shared" ref="FG12:FG21" si="75">AVERAGE(ES12:FD12)</f>
        <v>5.1583333333333332</v>
      </c>
      <c r="FH12" s="108">
        <f t="shared" ref="FH12:FH20" si="76">SUM(ES12:FD12)</f>
        <v>61.9</v>
      </c>
      <c r="FI12" s="106">
        <f t="shared" ref="FI12:FI21" si="77">STDEV(ES12:FD12)</f>
        <v>1.6796852158194489</v>
      </c>
      <c r="FJ12" s="104">
        <f t="shared" ref="FJ12:FJ21" si="78">FG12+FI12</f>
        <v>6.8380185491527818</v>
      </c>
      <c r="FK12" s="106">
        <f t="shared" ref="FK12:FK21" si="79">FG12-FI12</f>
        <v>3.4786481175138846</v>
      </c>
      <c r="FL12" s="86"/>
      <c r="FM12" s="99">
        <v>1990</v>
      </c>
      <c r="FN12" s="131">
        <v>177.3</v>
      </c>
      <c r="FO12" s="125">
        <v>130.5</v>
      </c>
      <c r="FP12" s="108">
        <v>140.30000000000001</v>
      </c>
      <c r="FQ12" s="125">
        <v>140.30000000000001</v>
      </c>
      <c r="FR12" s="125">
        <v>132.19999999999999</v>
      </c>
      <c r="FS12" s="125">
        <v>105.4</v>
      </c>
      <c r="FT12" s="125">
        <v>149.4</v>
      </c>
      <c r="FU12" s="125">
        <v>200.3</v>
      </c>
      <c r="FV12" s="125">
        <v>125.2</v>
      </c>
      <c r="FW12" s="125">
        <v>145.5</v>
      </c>
      <c r="FX12" s="125">
        <v>131.4</v>
      </c>
      <c r="FY12" s="126">
        <v>129.69999999999999</v>
      </c>
      <c r="FZ12" s="107">
        <f t="shared" si="57"/>
        <v>200.3</v>
      </c>
      <c r="GA12" s="108">
        <f t="shared" si="58"/>
        <v>105.4</v>
      </c>
      <c r="GB12" s="108">
        <f t="shared" si="59"/>
        <v>142.29166666666669</v>
      </c>
      <c r="GC12" s="109">
        <f t="shared" si="60"/>
        <v>24.918939796990866</v>
      </c>
      <c r="GD12" s="107">
        <f t="shared" si="8"/>
        <v>167.21060646365754</v>
      </c>
      <c r="GE12" s="109">
        <f t="shared" si="9"/>
        <v>117.37272686967582</v>
      </c>
      <c r="GF12" s="86"/>
      <c r="GG12" s="110" t="s">
        <v>49</v>
      </c>
      <c r="GH12" s="111">
        <v>157.79166666666669</v>
      </c>
      <c r="GI12" s="112">
        <v>3.4158333333333335</v>
      </c>
      <c r="GJ12" s="120">
        <f t="shared" si="61"/>
        <v>3.0712276588019316</v>
      </c>
      <c r="GK12" s="114" t="s">
        <v>42</v>
      </c>
      <c r="GL12" s="115"/>
      <c r="GM12" s="116">
        <f>CORREL(GH12:GH19,GI12:GI19)</f>
        <v>-0.8284564629397968</v>
      </c>
      <c r="GN12" s="115"/>
      <c r="GO12" s="86"/>
      <c r="GP12" s="110" t="s">
        <v>49</v>
      </c>
      <c r="GQ12" s="111">
        <v>157.79166666666669</v>
      </c>
      <c r="GR12" s="112">
        <v>2.9933333333333341</v>
      </c>
      <c r="GS12" s="113">
        <f t="shared" si="62"/>
        <v>2.786799932342749</v>
      </c>
      <c r="GT12" s="114" t="s">
        <v>43</v>
      </c>
      <c r="GU12" s="115"/>
      <c r="GV12" s="116">
        <f>CORREL(GQ12:GQ18,GR12:GR18)</f>
        <v>-0.97628344348506846</v>
      </c>
      <c r="GW12" s="115"/>
      <c r="GX12" s="115"/>
      <c r="GY12" s="115"/>
      <c r="GZ12" s="99">
        <v>1990</v>
      </c>
      <c r="HA12" s="132">
        <f t="shared" si="10"/>
        <v>38.25</v>
      </c>
      <c r="HB12" s="127">
        <f t="shared" si="11"/>
        <v>209.25</v>
      </c>
      <c r="HC12" s="118">
        <f t="shared" si="12"/>
        <v>300.8</v>
      </c>
      <c r="HD12" s="127">
        <f t="shared" si="13"/>
        <v>519.75</v>
      </c>
      <c r="HE12" s="127">
        <f t="shared" si="14"/>
        <v>214.6</v>
      </c>
      <c r="HF12" s="127">
        <f t="shared" si="15"/>
        <v>98.039999999999992</v>
      </c>
      <c r="HG12" s="127">
        <f t="shared" si="16"/>
        <v>91.160000000000011</v>
      </c>
      <c r="HH12" s="127">
        <f t="shared" si="17"/>
        <v>251.85</v>
      </c>
      <c r="HI12" s="127">
        <f t="shared" si="18"/>
        <v>361.5</v>
      </c>
      <c r="HJ12" s="127">
        <f t="shared" si="19"/>
        <v>858.00000000000011</v>
      </c>
      <c r="HK12" s="127">
        <f t="shared" si="20"/>
        <v>617.04999999999995</v>
      </c>
      <c r="HL12" s="128">
        <f t="shared" si="21"/>
        <v>75.850000000000009</v>
      </c>
      <c r="HM12" s="117">
        <f t="shared" si="63"/>
        <v>858.00000000000011</v>
      </c>
      <c r="HN12" s="118">
        <f t="shared" si="64"/>
        <v>38.25</v>
      </c>
      <c r="HO12" s="118">
        <f t="shared" si="65"/>
        <v>303.00833333333333</v>
      </c>
      <c r="HP12" s="118">
        <f t="shared" si="66"/>
        <v>3636.1</v>
      </c>
      <c r="HQ12" s="119">
        <f t="shared" si="67"/>
        <v>249.51853116946987</v>
      </c>
      <c r="HR12" s="117">
        <f t="shared" si="22"/>
        <v>552.52686450280316</v>
      </c>
      <c r="HS12" s="119">
        <f t="shared" si="23"/>
        <v>53.489802163863459</v>
      </c>
      <c r="HU12" s="32"/>
      <c r="HV12" s="32"/>
    </row>
    <row r="13" spans="2:230" s="27" customFormat="1" ht="10.5" customHeight="1" x14ac:dyDescent="0.2">
      <c r="B13" s="99">
        <v>1991</v>
      </c>
      <c r="C13" s="129">
        <v>5</v>
      </c>
      <c r="D13" s="121">
        <v>96.5</v>
      </c>
      <c r="E13" s="101">
        <v>40</v>
      </c>
      <c r="F13" s="121">
        <v>59.5</v>
      </c>
      <c r="G13" s="121">
        <v>66.5</v>
      </c>
      <c r="H13" s="121">
        <v>107</v>
      </c>
      <c r="I13" s="121">
        <v>215</v>
      </c>
      <c r="J13" s="121">
        <v>208.5</v>
      </c>
      <c r="K13" s="121">
        <v>272.5</v>
      </c>
      <c r="L13" s="121">
        <v>347.5</v>
      </c>
      <c r="M13" s="121">
        <v>46</v>
      </c>
      <c r="N13" s="122">
        <v>34</v>
      </c>
      <c r="O13" s="100">
        <f t="shared" si="24"/>
        <v>347.5</v>
      </c>
      <c r="P13" s="101">
        <f t="shared" si="25"/>
        <v>5</v>
      </c>
      <c r="Q13" s="101">
        <f t="shared" si="26"/>
        <v>124.83333333333333</v>
      </c>
      <c r="R13" s="103">
        <f t="shared" si="27"/>
        <v>1498</v>
      </c>
      <c r="S13" s="102">
        <f t="shared" si="28"/>
        <v>109.26621646513647</v>
      </c>
      <c r="T13" s="100">
        <f t="shared" si="0"/>
        <v>234.09954979846981</v>
      </c>
      <c r="U13" s="102">
        <f t="shared" si="1"/>
        <v>15.567116868196862</v>
      </c>
      <c r="V13" s="82"/>
      <c r="W13" s="99">
        <v>1991</v>
      </c>
      <c r="X13" s="130">
        <v>3.4</v>
      </c>
      <c r="Y13" s="123">
        <v>3.4</v>
      </c>
      <c r="Z13" s="105">
        <v>5.2</v>
      </c>
      <c r="AA13" s="123">
        <v>3</v>
      </c>
      <c r="AB13" s="123">
        <v>3.9</v>
      </c>
      <c r="AC13" s="123">
        <v>1.89</v>
      </c>
      <c r="AD13" s="123">
        <v>0.83</v>
      </c>
      <c r="AE13" s="123">
        <v>0.66</v>
      </c>
      <c r="AF13" s="123">
        <v>2.1</v>
      </c>
      <c r="AG13" s="123">
        <v>3.51</v>
      </c>
      <c r="AH13" s="123">
        <v>2.71</v>
      </c>
      <c r="AI13" s="124">
        <v>3.26</v>
      </c>
      <c r="AJ13" s="104">
        <f t="shared" si="29"/>
        <v>5.2</v>
      </c>
      <c r="AK13" s="105">
        <f t="shared" si="30"/>
        <v>0.66</v>
      </c>
      <c r="AL13" s="105">
        <f t="shared" si="31"/>
        <v>2.8216666666666668</v>
      </c>
      <c r="AM13" s="106">
        <f t="shared" si="32"/>
        <v>1.2872368810280366</v>
      </c>
      <c r="AN13" s="104">
        <f t="shared" si="2"/>
        <v>4.1089035476947036</v>
      </c>
      <c r="AO13" s="106">
        <f t="shared" si="3"/>
        <v>1.5344297856386302</v>
      </c>
      <c r="AP13" s="86"/>
      <c r="AQ13" s="99">
        <v>1991</v>
      </c>
      <c r="AR13" s="131">
        <v>27.3</v>
      </c>
      <c r="AS13" s="125">
        <v>152</v>
      </c>
      <c r="AT13" s="108">
        <v>84.7</v>
      </c>
      <c r="AU13" s="125">
        <v>62.3</v>
      </c>
      <c r="AV13" s="125">
        <v>144</v>
      </c>
      <c r="AW13" s="125">
        <v>125</v>
      </c>
      <c r="AX13" s="125">
        <v>157</v>
      </c>
      <c r="AY13" s="125">
        <v>88.7</v>
      </c>
      <c r="AZ13" s="125">
        <v>155</v>
      </c>
      <c r="BA13" s="125">
        <v>277</v>
      </c>
      <c r="BB13" s="125">
        <v>81</v>
      </c>
      <c r="BC13" s="126">
        <v>43.1</v>
      </c>
      <c r="BD13" s="107">
        <f t="shared" si="33"/>
        <v>277</v>
      </c>
      <c r="BE13" s="108">
        <f t="shared" si="34"/>
        <v>27.3</v>
      </c>
      <c r="BF13" s="108">
        <f t="shared" si="35"/>
        <v>116.425</v>
      </c>
      <c r="BG13" s="103">
        <f t="shared" si="36"/>
        <v>1397.1</v>
      </c>
      <c r="BH13" s="109">
        <f t="shared" si="37"/>
        <v>67.620332135991603</v>
      </c>
      <c r="BI13" s="107">
        <f t="shared" si="4"/>
        <v>184.0453321359916</v>
      </c>
      <c r="BJ13" s="109">
        <f t="shared" si="5"/>
        <v>48.804667864008394</v>
      </c>
      <c r="BK13" s="86"/>
      <c r="BL13" s="99">
        <v>1991</v>
      </c>
      <c r="BM13" s="131">
        <v>14.4</v>
      </c>
      <c r="BN13" s="125">
        <v>94</v>
      </c>
      <c r="BO13" s="108">
        <v>66</v>
      </c>
      <c r="BP13" s="125">
        <v>43.4</v>
      </c>
      <c r="BQ13" s="125">
        <v>39.799999999999997</v>
      </c>
      <c r="BR13" s="125">
        <v>162</v>
      </c>
      <c r="BS13" s="125">
        <v>152</v>
      </c>
      <c r="BT13" s="125">
        <v>120</v>
      </c>
      <c r="BU13" s="125">
        <v>159</v>
      </c>
      <c r="BV13" s="125">
        <v>221</v>
      </c>
      <c r="BW13" s="125">
        <v>33.799999999999997</v>
      </c>
      <c r="BX13" s="126">
        <v>16.7</v>
      </c>
      <c r="BY13" s="107">
        <f t="shared" si="38"/>
        <v>221</v>
      </c>
      <c r="BZ13" s="108">
        <f t="shared" si="39"/>
        <v>14.4</v>
      </c>
      <c r="CA13" s="108">
        <f t="shared" si="40"/>
        <v>93.508333333333326</v>
      </c>
      <c r="CB13" s="103">
        <f t="shared" si="41"/>
        <v>1122.0999999999999</v>
      </c>
      <c r="CC13" s="109">
        <f t="shared" si="42"/>
        <v>68.245938385083463</v>
      </c>
      <c r="CD13" s="107">
        <f t="shared" si="43"/>
        <v>161.75427171841679</v>
      </c>
      <c r="CE13" s="109">
        <f t="shared" si="44"/>
        <v>25.262394948249863</v>
      </c>
      <c r="CF13" s="86"/>
      <c r="CG13" s="99">
        <v>1991</v>
      </c>
      <c r="CH13" s="130">
        <v>2</v>
      </c>
      <c r="CI13" s="123">
        <v>2.8</v>
      </c>
      <c r="CJ13" s="105">
        <v>4.0999999999999996</v>
      </c>
      <c r="CK13" s="123">
        <v>3.7</v>
      </c>
      <c r="CL13" s="123">
        <v>3.7</v>
      </c>
      <c r="CM13" s="123">
        <v>1.6</v>
      </c>
      <c r="CN13" s="123">
        <v>2.8</v>
      </c>
      <c r="CO13" s="123">
        <v>2.4</v>
      </c>
      <c r="CP13" s="123">
        <v>2.5</v>
      </c>
      <c r="CQ13" s="123">
        <v>3.1</v>
      </c>
      <c r="CR13" s="123">
        <v>0.85</v>
      </c>
      <c r="CS13" s="124">
        <v>0.63</v>
      </c>
      <c r="CT13" s="104">
        <f t="shared" si="45"/>
        <v>4.0999999999999996</v>
      </c>
      <c r="CU13" s="105">
        <f t="shared" si="46"/>
        <v>0.63</v>
      </c>
      <c r="CV13" s="105">
        <f t="shared" si="47"/>
        <v>2.5150000000000001</v>
      </c>
      <c r="CW13" s="105">
        <f t="shared" si="48"/>
        <v>30.18</v>
      </c>
      <c r="CX13" s="106">
        <f t="shared" si="49"/>
        <v>1.0982092862308339</v>
      </c>
      <c r="CY13" s="104">
        <f t="shared" si="6"/>
        <v>3.613209286230834</v>
      </c>
      <c r="CZ13" s="106">
        <f t="shared" si="7"/>
        <v>1.4167907137691662</v>
      </c>
      <c r="DA13" s="86"/>
      <c r="DB13" s="99">
        <v>1991</v>
      </c>
      <c r="DC13" s="130">
        <v>0.79</v>
      </c>
      <c r="DD13" s="123">
        <v>1</v>
      </c>
      <c r="DE13" s="105">
        <v>3.5</v>
      </c>
      <c r="DF13" s="123">
        <v>1.5</v>
      </c>
      <c r="DG13" s="123">
        <v>1.7</v>
      </c>
      <c r="DH13" s="123">
        <v>1</v>
      </c>
      <c r="DI13" s="123">
        <v>0.56000000000000005</v>
      </c>
      <c r="DJ13" s="123">
        <v>0.69</v>
      </c>
      <c r="DK13" s="123">
        <v>1.1000000000000001</v>
      </c>
      <c r="DL13" s="123"/>
      <c r="DM13" s="123">
        <v>0.7</v>
      </c>
      <c r="DN13" s="124"/>
      <c r="DO13" s="104">
        <f t="shared" si="50"/>
        <v>3.5</v>
      </c>
      <c r="DP13" s="105">
        <f t="shared" si="51"/>
        <v>0.56000000000000005</v>
      </c>
      <c r="DQ13" s="105">
        <f t="shared" si="52"/>
        <v>1.254</v>
      </c>
      <c r="DR13" s="105">
        <f t="shared" si="53"/>
        <v>12.54</v>
      </c>
      <c r="DS13" s="106">
        <f t="shared" si="54"/>
        <v>0.86786071591138536</v>
      </c>
      <c r="DT13" s="104">
        <f t="shared" si="55"/>
        <v>2.1218607159113851</v>
      </c>
      <c r="DU13" s="106">
        <f t="shared" si="56"/>
        <v>0.38613928408861464</v>
      </c>
      <c r="DV13" s="86"/>
      <c r="DW13" s="99">
        <v>1991</v>
      </c>
      <c r="DX13" s="130">
        <v>4.9800000000000004</v>
      </c>
      <c r="DY13" s="123">
        <v>8.42</v>
      </c>
      <c r="DZ13" s="105">
        <v>10.48</v>
      </c>
      <c r="EA13" s="123">
        <v>10.84</v>
      </c>
      <c r="EB13" s="123">
        <v>10.36</v>
      </c>
      <c r="EC13" s="123">
        <v>4.18</v>
      </c>
      <c r="ED13" s="123">
        <v>6.2</v>
      </c>
      <c r="EE13" s="123">
        <v>7.56</v>
      </c>
      <c r="EF13" s="123">
        <v>6.46</v>
      </c>
      <c r="EG13" s="123">
        <v>6.92</v>
      </c>
      <c r="EH13" s="123">
        <v>3.7</v>
      </c>
      <c r="EI13" s="124">
        <v>5.18</v>
      </c>
      <c r="EJ13" s="104">
        <f t="shared" si="68"/>
        <v>10.84</v>
      </c>
      <c r="EK13" s="105">
        <f t="shared" si="69"/>
        <v>3.7</v>
      </c>
      <c r="EL13" s="105">
        <f t="shared" si="70"/>
        <v>7.1066666666666665</v>
      </c>
      <c r="EM13" s="108">
        <f t="shared" si="71"/>
        <v>85.28</v>
      </c>
      <c r="EN13" s="106">
        <f t="shared" si="72"/>
        <v>2.4773935472344304</v>
      </c>
      <c r="EO13" s="104">
        <f>EL13+EN13</f>
        <v>9.5840602139010969</v>
      </c>
      <c r="EP13" s="106">
        <f>EL13-EN13</f>
        <v>4.6292731194322361</v>
      </c>
      <c r="EQ13" s="86"/>
      <c r="ER13" s="99">
        <v>1991</v>
      </c>
      <c r="ES13" s="130">
        <v>3.52</v>
      </c>
      <c r="ET13" s="123">
        <v>5.52</v>
      </c>
      <c r="EU13" s="105">
        <v>11.52</v>
      </c>
      <c r="EV13" s="123">
        <v>7.18</v>
      </c>
      <c r="EW13" s="123">
        <v>6.24</v>
      </c>
      <c r="EX13" s="123">
        <v>4.12</v>
      </c>
      <c r="EY13" s="123">
        <v>3.86</v>
      </c>
      <c r="EZ13" s="123">
        <v>3.06</v>
      </c>
      <c r="FA13" s="123">
        <v>3.56</v>
      </c>
      <c r="FB13" s="123">
        <v>2.56</v>
      </c>
      <c r="FC13" s="123">
        <v>3.18</v>
      </c>
      <c r="FD13" s="124">
        <v>4.5199999999999996</v>
      </c>
      <c r="FE13" s="104">
        <f t="shared" si="73"/>
        <v>11.52</v>
      </c>
      <c r="FF13" s="105">
        <f t="shared" si="74"/>
        <v>2.56</v>
      </c>
      <c r="FG13" s="105">
        <f t="shared" si="75"/>
        <v>4.9033333333333333</v>
      </c>
      <c r="FH13" s="108">
        <f t="shared" si="76"/>
        <v>58.84</v>
      </c>
      <c r="FI13" s="106">
        <f t="shared" si="77"/>
        <v>2.4964823737459567</v>
      </c>
      <c r="FJ13" s="104">
        <f t="shared" si="78"/>
        <v>7.3998157070792896</v>
      </c>
      <c r="FK13" s="106">
        <f t="shared" si="79"/>
        <v>2.4068509595873766</v>
      </c>
      <c r="FL13" s="86"/>
      <c r="FM13" s="99">
        <v>1991</v>
      </c>
      <c r="FN13" s="131">
        <v>136.9</v>
      </c>
      <c r="FO13" s="125">
        <v>167.5</v>
      </c>
      <c r="FP13" s="108">
        <v>141.9</v>
      </c>
      <c r="FQ13" s="125">
        <v>140</v>
      </c>
      <c r="FR13" s="125">
        <v>121.2</v>
      </c>
      <c r="FS13" s="125">
        <v>169.7</v>
      </c>
      <c r="FT13" s="125">
        <v>173.7</v>
      </c>
      <c r="FU13" s="125">
        <v>176.5</v>
      </c>
      <c r="FV13" s="125">
        <v>125.3</v>
      </c>
      <c r="FW13" s="125">
        <v>144.1</v>
      </c>
      <c r="FX13" s="125">
        <v>108.2</v>
      </c>
      <c r="FY13" s="126">
        <v>144.4</v>
      </c>
      <c r="FZ13" s="107">
        <f t="shared" si="57"/>
        <v>176.5</v>
      </c>
      <c r="GA13" s="108">
        <f t="shared" si="58"/>
        <v>108.2</v>
      </c>
      <c r="GB13" s="108">
        <f t="shared" si="59"/>
        <v>145.78333333333333</v>
      </c>
      <c r="GC13" s="109">
        <f t="shared" si="60"/>
        <v>22.022873783795031</v>
      </c>
      <c r="GD13" s="107">
        <f t="shared" si="8"/>
        <v>167.80620711712837</v>
      </c>
      <c r="GE13" s="109">
        <f t="shared" si="9"/>
        <v>123.7604595495383</v>
      </c>
      <c r="GF13" s="86"/>
      <c r="GG13" s="110" t="s">
        <v>50</v>
      </c>
      <c r="GH13" s="111">
        <v>142.29166666666669</v>
      </c>
      <c r="GI13" s="112">
        <v>2.9933333333333341</v>
      </c>
      <c r="GJ13" s="120">
        <f t="shared" si="61"/>
        <v>2.7614275163744848</v>
      </c>
      <c r="GK13" s="114"/>
      <c r="GL13" s="115"/>
      <c r="GM13" s="116"/>
      <c r="GN13" s="115"/>
      <c r="GO13" s="86"/>
      <c r="GP13" s="110" t="s">
        <v>50</v>
      </c>
      <c r="GQ13" s="111">
        <v>142.29166666666669</v>
      </c>
      <c r="GR13" s="112">
        <v>2.8216666666666668</v>
      </c>
      <c r="GS13" s="113">
        <f t="shared" si="62"/>
        <v>2.7074086494022387</v>
      </c>
      <c r="GT13" s="114"/>
      <c r="GU13" s="115"/>
      <c r="GV13" s="116"/>
      <c r="GW13" s="115"/>
      <c r="GX13" s="115"/>
      <c r="GY13" s="115"/>
      <c r="GZ13" s="99">
        <v>1991</v>
      </c>
      <c r="HA13" s="132">
        <f t="shared" si="10"/>
        <v>17</v>
      </c>
      <c r="HB13" s="127">
        <f t="shared" si="11"/>
        <v>328.09999999999997</v>
      </c>
      <c r="HC13" s="118">
        <f t="shared" si="12"/>
        <v>208</v>
      </c>
      <c r="HD13" s="127">
        <f t="shared" si="13"/>
        <v>178.5</v>
      </c>
      <c r="HE13" s="127">
        <f t="shared" si="14"/>
        <v>259.34999999999997</v>
      </c>
      <c r="HF13" s="127">
        <f t="shared" si="15"/>
        <v>202.23</v>
      </c>
      <c r="HG13" s="127">
        <f t="shared" si="16"/>
        <v>178.45</v>
      </c>
      <c r="HH13" s="127">
        <f t="shared" si="17"/>
        <v>137.61000000000001</v>
      </c>
      <c r="HI13" s="127">
        <f t="shared" si="18"/>
        <v>572.25</v>
      </c>
      <c r="HJ13" s="127">
        <f t="shared" si="19"/>
        <v>1219.7249999999999</v>
      </c>
      <c r="HK13" s="127">
        <f t="shared" si="20"/>
        <v>124.66</v>
      </c>
      <c r="HL13" s="128">
        <f t="shared" si="21"/>
        <v>110.83999999999999</v>
      </c>
      <c r="HM13" s="117">
        <f t="shared" si="63"/>
        <v>1219.7249999999999</v>
      </c>
      <c r="HN13" s="118">
        <f t="shared" si="64"/>
        <v>17</v>
      </c>
      <c r="HO13" s="118">
        <f t="shared" si="65"/>
        <v>294.72624999999999</v>
      </c>
      <c r="HP13" s="118">
        <f t="shared" si="66"/>
        <v>3536.7149999999997</v>
      </c>
      <c r="HQ13" s="119">
        <f t="shared" si="67"/>
        <v>322.30239612911373</v>
      </c>
      <c r="HR13" s="117">
        <f t="shared" si="22"/>
        <v>617.02864612911367</v>
      </c>
      <c r="HS13" s="119">
        <f t="shared" si="23"/>
        <v>-27.576146129113738</v>
      </c>
      <c r="HU13" s="32"/>
      <c r="HV13" s="32"/>
    </row>
    <row r="14" spans="2:230" s="33" customFormat="1" ht="10.5" customHeight="1" x14ac:dyDescent="0.2">
      <c r="B14" s="99">
        <v>1992</v>
      </c>
      <c r="C14" s="100">
        <v>44.5</v>
      </c>
      <c r="D14" s="101">
        <v>2</v>
      </c>
      <c r="E14" s="101">
        <v>133.5</v>
      </c>
      <c r="F14" s="101">
        <v>168.5</v>
      </c>
      <c r="G14" s="101">
        <v>120.5</v>
      </c>
      <c r="H14" s="101">
        <v>229.5</v>
      </c>
      <c r="I14" s="101">
        <v>41.5</v>
      </c>
      <c r="J14" s="101">
        <v>61.5</v>
      </c>
      <c r="K14" s="101">
        <v>45</v>
      </c>
      <c r="L14" s="101">
        <v>122</v>
      </c>
      <c r="M14" s="101">
        <v>40</v>
      </c>
      <c r="N14" s="102">
        <v>34</v>
      </c>
      <c r="O14" s="100">
        <f t="shared" si="24"/>
        <v>229.5</v>
      </c>
      <c r="P14" s="101">
        <f t="shared" si="25"/>
        <v>2</v>
      </c>
      <c r="Q14" s="101">
        <f t="shared" si="26"/>
        <v>86.875</v>
      </c>
      <c r="R14" s="103">
        <f t="shared" si="27"/>
        <v>1042.5</v>
      </c>
      <c r="S14" s="102">
        <f t="shared" si="28"/>
        <v>67.414297444978246</v>
      </c>
      <c r="T14" s="100">
        <f t="shared" si="0"/>
        <v>154.28929744497825</v>
      </c>
      <c r="U14" s="102">
        <f t="shared" si="1"/>
        <v>19.460702555021754</v>
      </c>
      <c r="V14" s="82"/>
      <c r="W14" s="99">
        <v>1992</v>
      </c>
      <c r="X14" s="104">
        <v>2.7480000000000002</v>
      </c>
      <c r="Y14" s="105">
        <v>2.9689999999999999</v>
      </c>
      <c r="Z14" s="105">
        <v>2.7909999999999999</v>
      </c>
      <c r="AA14" s="105">
        <v>3.3260000000000001</v>
      </c>
      <c r="AB14" s="105">
        <v>2.7720000000000002</v>
      </c>
      <c r="AC14" s="105">
        <v>1.6679999999999999</v>
      </c>
      <c r="AD14" s="105">
        <v>1.8440000000000001</v>
      </c>
      <c r="AE14" s="105">
        <v>1.1560000000000001</v>
      </c>
      <c r="AF14" s="105">
        <v>2.8539999999999996</v>
      </c>
      <c r="AG14" s="105">
        <v>3.3390000000000004</v>
      </c>
      <c r="AH14" s="105">
        <v>4.274</v>
      </c>
      <c r="AI14" s="106">
        <v>2.6459999999999999</v>
      </c>
      <c r="AJ14" s="104">
        <f t="shared" si="29"/>
        <v>4.274</v>
      </c>
      <c r="AK14" s="105">
        <f t="shared" si="30"/>
        <v>1.1560000000000001</v>
      </c>
      <c r="AL14" s="105">
        <f t="shared" si="31"/>
        <v>2.6989166666666669</v>
      </c>
      <c r="AM14" s="106">
        <f t="shared" si="32"/>
        <v>0.82979279542144335</v>
      </c>
      <c r="AN14" s="104">
        <f t="shared" si="2"/>
        <v>3.5287094620881101</v>
      </c>
      <c r="AO14" s="106">
        <f t="shared" si="3"/>
        <v>1.8691238712452236</v>
      </c>
      <c r="AP14" s="133"/>
      <c r="AQ14" s="99">
        <v>1992</v>
      </c>
      <c r="AR14" s="107">
        <v>56.8</v>
      </c>
      <c r="AS14" s="108">
        <v>13.9</v>
      </c>
      <c r="AT14" s="108">
        <v>185</v>
      </c>
      <c r="AU14" s="108">
        <v>239</v>
      </c>
      <c r="AV14" s="108">
        <v>231</v>
      </c>
      <c r="AW14" s="108">
        <v>267</v>
      </c>
      <c r="AX14" s="108">
        <v>42.3</v>
      </c>
      <c r="AY14" s="108">
        <v>65</v>
      </c>
      <c r="AZ14" s="108">
        <v>61.3</v>
      </c>
      <c r="BA14" s="108">
        <v>247</v>
      </c>
      <c r="BB14" s="108">
        <v>53.9</v>
      </c>
      <c r="BC14" s="109">
        <v>45.2</v>
      </c>
      <c r="BD14" s="107">
        <f t="shared" si="33"/>
        <v>267</v>
      </c>
      <c r="BE14" s="108">
        <f t="shared" si="34"/>
        <v>13.9</v>
      </c>
      <c r="BF14" s="108">
        <f t="shared" si="35"/>
        <v>125.61666666666667</v>
      </c>
      <c r="BG14" s="103">
        <f t="shared" si="36"/>
        <v>1507.4</v>
      </c>
      <c r="BH14" s="109">
        <f t="shared" si="37"/>
        <v>98.067748691062221</v>
      </c>
      <c r="BI14" s="107">
        <f t="shared" si="4"/>
        <v>223.68441535772888</v>
      </c>
      <c r="BJ14" s="109">
        <f t="shared" si="5"/>
        <v>27.548917975604454</v>
      </c>
      <c r="BK14" s="133"/>
      <c r="BL14" s="99">
        <v>1992</v>
      </c>
      <c r="BM14" s="107">
        <v>35.799999999999997</v>
      </c>
      <c r="BN14" s="108">
        <v>12.7</v>
      </c>
      <c r="BO14" s="108">
        <v>81.900000000000006</v>
      </c>
      <c r="BP14" s="108">
        <v>196</v>
      </c>
      <c r="BQ14" s="108">
        <v>248</v>
      </c>
      <c r="BR14" s="108">
        <v>197</v>
      </c>
      <c r="BS14" s="108">
        <v>33.299999999999997</v>
      </c>
      <c r="BT14" s="108">
        <v>86.8</v>
      </c>
      <c r="BU14" s="108">
        <v>52.1</v>
      </c>
      <c r="BV14" s="108">
        <v>162</v>
      </c>
      <c r="BW14" s="108">
        <v>23.7</v>
      </c>
      <c r="BX14" s="109">
        <v>44.7</v>
      </c>
      <c r="BY14" s="107">
        <f t="shared" si="38"/>
        <v>248</v>
      </c>
      <c r="BZ14" s="108">
        <f t="shared" si="39"/>
        <v>12.7</v>
      </c>
      <c r="CA14" s="108">
        <f t="shared" si="40"/>
        <v>97.833333333333329</v>
      </c>
      <c r="CB14" s="103">
        <f t="shared" si="41"/>
        <v>1174</v>
      </c>
      <c r="CC14" s="109">
        <f t="shared" si="42"/>
        <v>81.007590366395291</v>
      </c>
      <c r="CD14" s="107">
        <f t="shared" si="43"/>
        <v>178.84092369972862</v>
      </c>
      <c r="CE14" s="109">
        <f t="shared" si="44"/>
        <v>16.825742966938037</v>
      </c>
      <c r="CF14" s="133"/>
      <c r="CG14" s="99">
        <v>1992</v>
      </c>
      <c r="CH14" s="104">
        <v>0.95</v>
      </c>
      <c r="CI14" s="105">
        <v>1.7</v>
      </c>
      <c r="CJ14" s="105">
        <v>2</v>
      </c>
      <c r="CK14" s="105">
        <v>3.1</v>
      </c>
      <c r="CL14" s="105">
        <v>1.8</v>
      </c>
      <c r="CM14" s="105">
        <v>1.7</v>
      </c>
      <c r="CN14" s="105">
        <v>1.4</v>
      </c>
      <c r="CO14" s="105">
        <v>3</v>
      </c>
      <c r="CP14" s="105">
        <v>1.8</v>
      </c>
      <c r="CQ14" s="105">
        <v>3.2</v>
      </c>
      <c r="CR14" s="105">
        <v>1.3</v>
      </c>
      <c r="CS14" s="106">
        <v>0.99</v>
      </c>
      <c r="CT14" s="104">
        <f t="shared" si="45"/>
        <v>3.2</v>
      </c>
      <c r="CU14" s="105">
        <f t="shared" si="46"/>
        <v>0.95</v>
      </c>
      <c r="CV14" s="105">
        <f t="shared" si="47"/>
        <v>1.9116666666666664</v>
      </c>
      <c r="CW14" s="105">
        <f t="shared" si="48"/>
        <v>22.939999999999998</v>
      </c>
      <c r="CX14" s="106">
        <f t="shared" si="49"/>
        <v>0.78560727331077362</v>
      </c>
      <c r="CY14" s="104">
        <f t="shared" si="6"/>
        <v>2.6972739399774399</v>
      </c>
      <c r="CZ14" s="106">
        <f t="shared" si="7"/>
        <v>1.1260593933558929</v>
      </c>
      <c r="DA14" s="133"/>
      <c r="DB14" s="99">
        <v>1992</v>
      </c>
      <c r="DC14" s="104">
        <v>1.2</v>
      </c>
      <c r="DD14" s="105">
        <v>1.6</v>
      </c>
      <c r="DE14" s="105">
        <v>0.7</v>
      </c>
      <c r="DF14" s="105">
        <v>5.3</v>
      </c>
      <c r="DG14" s="105">
        <v>2.2000000000000002</v>
      </c>
      <c r="DH14" s="105">
        <v>0.73</v>
      </c>
      <c r="DI14" s="105">
        <v>2.8</v>
      </c>
      <c r="DJ14" s="105">
        <v>1.1000000000000001</v>
      </c>
      <c r="DK14" s="105">
        <v>0.8</v>
      </c>
      <c r="DL14" s="105">
        <v>1.1000000000000001</v>
      </c>
      <c r="DM14" s="105">
        <v>0.52</v>
      </c>
      <c r="DN14" s="106">
        <v>1.2</v>
      </c>
      <c r="DO14" s="104">
        <f t="shared" si="50"/>
        <v>5.3</v>
      </c>
      <c r="DP14" s="105">
        <f t="shared" si="51"/>
        <v>0.52</v>
      </c>
      <c r="DQ14" s="105">
        <f t="shared" si="52"/>
        <v>1.6041666666666667</v>
      </c>
      <c r="DR14" s="105">
        <f t="shared" si="53"/>
        <v>19.25</v>
      </c>
      <c r="DS14" s="106">
        <f t="shared" si="54"/>
        <v>1.3376740894915209</v>
      </c>
      <c r="DT14" s="104">
        <f t="shared" si="55"/>
        <v>2.9418407561581876</v>
      </c>
      <c r="DU14" s="106">
        <f t="shared" si="56"/>
        <v>0.26649257717514585</v>
      </c>
      <c r="DV14" s="133"/>
      <c r="DW14" s="99">
        <v>1992</v>
      </c>
      <c r="DX14" s="104">
        <v>9.6</v>
      </c>
      <c r="DY14" s="105">
        <v>11.6</v>
      </c>
      <c r="DZ14" s="105">
        <v>4.7</v>
      </c>
      <c r="EA14" s="105">
        <v>6.72</v>
      </c>
      <c r="EB14" s="105">
        <v>4.46</v>
      </c>
      <c r="EC14" s="105">
        <v>3.62</v>
      </c>
      <c r="ED14" s="105">
        <v>16.940000000000001</v>
      </c>
      <c r="EE14" s="105">
        <v>6.9</v>
      </c>
      <c r="EF14" s="105">
        <v>4.7</v>
      </c>
      <c r="EG14" s="105">
        <v>4.24</v>
      </c>
      <c r="EH14" s="105">
        <v>2.92</v>
      </c>
      <c r="EI14" s="106">
        <v>1.96</v>
      </c>
      <c r="EJ14" s="104">
        <f t="shared" si="68"/>
        <v>16.940000000000001</v>
      </c>
      <c r="EK14" s="105">
        <f t="shared" si="69"/>
        <v>1.96</v>
      </c>
      <c r="EL14" s="105">
        <f t="shared" si="70"/>
        <v>6.53</v>
      </c>
      <c r="EM14" s="108">
        <f t="shared" si="71"/>
        <v>78.36</v>
      </c>
      <c r="EN14" s="106">
        <f t="shared" si="72"/>
        <v>4.2882800112102588</v>
      </c>
      <c r="EO14" s="104">
        <f>EL14+EN14</f>
        <v>10.818280011210259</v>
      </c>
      <c r="EP14" s="106">
        <f>EL14-EN14</f>
        <v>2.2417199887897414</v>
      </c>
      <c r="EQ14" s="133"/>
      <c r="ER14" s="99">
        <v>1992</v>
      </c>
      <c r="ES14" s="104">
        <v>6</v>
      </c>
      <c r="ET14" s="105">
        <v>10.220000000000001</v>
      </c>
      <c r="EU14" s="105">
        <v>3.94</v>
      </c>
      <c r="EV14" s="105">
        <v>13.48</v>
      </c>
      <c r="EW14" s="105">
        <v>7.04</v>
      </c>
      <c r="EX14" s="105">
        <v>3</v>
      </c>
      <c r="EY14" s="105">
        <v>16.940000000000001</v>
      </c>
      <c r="EZ14" s="105">
        <v>4.0599999999999996</v>
      </c>
      <c r="FA14" s="105">
        <v>3.18</v>
      </c>
      <c r="FB14" s="105">
        <v>3.1</v>
      </c>
      <c r="FC14" s="105">
        <v>2.14</v>
      </c>
      <c r="FD14" s="106">
        <v>3</v>
      </c>
      <c r="FE14" s="104">
        <f t="shared" si="73"/>
        <v>16.940000000000001</v>
      </c>
      <c r="FF14" s="105">
        <f t="shared" si="74"/>
        <v>2.14</v>
      </c>
      <c r="FG14" s="105">
        <f t="shared" si="75"/>
        <v>6.3416666666666677</v>
      </c>
      <c r="FH14" s="108">
        <f t="shared" si="76"/>
        <v>76.100000000000009</v>
      </c>
      <c r="FI14" s="106">
        <f t="shared" si="77"/>
        <v>4.7710525488871349</v>
      </c>
      <c r="FJ14" s="104">
        <f t="shared" si="78"/>
        <v>11.112719215553803</v>
      </c>
      <c r="FK14" s="106">
        <f t="shared" si="79"/>
        <v>1.5706141177795327</v>
      </c>
      <c r="FL14" s="133"/>
      <c r="FM14" s="99">
        <v>1992</v>
      </c>
      <c r="FN14" s="107">
        <v>150</v>
      </c>
      <c r="FO14" s="108">
        <v>161.1</v>
      </c>
      <c r="FP14" s="108">
        <v>106.7</v>
      </c>
      <c r="FQ14" s="108">
        <v>99.8</v>
      </c>
      <c r="FR14" s="108">
        <v>73.8</v>
      </c>
      <c r="FS14" s="108">
        <v>65.2</v>
      </c>
      <c r="FT14" s="108">
        <v>85.7</v>
      </c>
      <c r="FU14" s="108">
        <v>64.5</v>
      </c>
      <c r="FV14" s="108">
        <v>63.9</v>
      </c>
      <c r="FW14" s="108">
        <v>88.7</v>
      </c>
      <c r="FX14" s="108">
        <v>91.8</v>
      </c>
      <c r="FY14" s="109">
        <v>82.6</v>
      </c>
      <c r="FZ14" s="107">
        <f t="shared" si="57"/>
        <v>161.1</v>
      </c>
      <c r="GA14" s="108">
        <f t="shared" si="58"/>
        <v>63.9</v>
      </c>
      <c r="GB14" s="108">
        <f t="shared" si="59"/>
        <v>94.483333333333334</v>
      </c>
      <c r="GC14" s="109">
        <f t="shared" si="60"/>
        <v>31.731912051186644</v>
      </c>
      <c r="GD14" s="107">
        <f t="shared" si="8"/>
        <v>126.21524538451997</v>
      </c>
      <c r="GE14" s="109">
        <f t="shared" si="9"/>
        <v>62.751421282146694</v>
      </c>
      <c r="GF14" s="133"/>
      <c r="GG14" s="110" t="s">
        <v>51</v>
      </c>
      <c r="GH14" s="111">
        <v>145.78333333333333</v>
      </c>
      <c r="GI14" s="112">
        <v>2.8216666666666668</v>
      </c>
      <c r="GJ14" s="120">
        <f t="shared" si="61"/>
        <v>2.7178682124281037</v>
      </c>
      <c r="GK14" s="114" t="s">
        <v>52</v>
      </c>
      <c r="GL14" s="115"/>
      <c r="GM14" s="116"/>
      <c r="GN14" s="115"/>
      <c r="GO14" s="133"/>
      <c r="GP14" s="110" t="s">
        <v>51</v>
      </c>
      <c r="GQ14" s="111">
        <v>145.78333333333333</v>
      </c>
      <c r="GR14" s="112">
        <v>2.6989166666666669</v>
      </c>
      <c r="GS14" s="113">
        <f t="shared" si="62"/>
        <v>2.9114088135274074</v>
      </c>
      <c r="GT14" s="114" t="s">
        <v>52</v>
      </c>
      <c r="GU14" s="115"/>
      <c r="GV14" s="116"/>
      <c r="GW14" s="115"/>
      <c r="GX14" s="115"/>
      <c r="GY14" s="115"/>
      <c r="GZ14" s="99">
        <v>1992</v>
      </c>
      <c r="HA14" s="117">
        <f t="shared" si="10"/>
        <v>122.28600000000002</v>
      </c>
      <c r="HB14" s="118">
        <f t="shared" si="11"/>
        <v>5.9379999999999997</v>
      </c>
      <c r="HC14" s="118">
        <f t="shared" si="12"/>
        <v>372.5985</v>
      </c>
      <c r="HD14" s="118">
        <f t="shared" si="13"/>
        <v>560.43100000000004</v>
      </c>
      <c r="HE14" s="118">
        <f t="shared" si="14"/>
        <v>334.02600000000001</v>
      </c>
      <c r="HF14" s="118">
        <f t="shared" si="15"/>
        <v>382.80599999999998</v>
      </c>
      <c r="HG14" s="118">
        <f t="shared" si="16"/>
        <v>76.52600000000001</v>
      </c>
      <c r="HH14" s="118">
        <f t="shared" si="17"/>
        <v>71.094000000000008</v>
      </c>
      <c r="HI14" s="118">
        <f t="shared" si="18"/>
        <v>128.42999999999998</v>
      </c>
      <c r="HJ14" s="118">
        <f t="shared" si="19"/>
        <v>407.35800000000006</v>
      </c>
      <c r="HK14" s="118">
        <f t="shared" si="20"/>
        <v>170.96</v>
      </c>
      <c r="HL14" s="119">
        <f t="shared" si="21"/>
        <v>89.963999999999999</v>
      </c>
      <c r="HM14" s="117">
        <f t="shared" si="63"/>
        <v>560.43100000000004</v>
      </c>
      <c r="HN14" s="118">
        <f t="shared" si="64"/>
        <v>5.9379999999999997</v>
      </c>
      <c r="HO14" s="118">
        <f t="shared" si="65"/>
        <v>226.86812500000005</v>
      </c>
      <c r="HP14" s="118">
        <f t="shared" si="66"/>
        <v>2722.4175000000005</v>
      </c>
      <c r="HQ14" s="119">
        <f t="shared" si="67"/>
        <v>175.56453247506315</v>
      </c>
      <c r="HR14" s="117">
        <f t="shared" si="22"/>
        <v>402.43265747506319</v>
      </c>
      <c r="HS14" s="119">
        <f t="shared" si="23"/>
        <v>51.303592524936903</v>
      </c>
      <c r="HU14" s="32"/>
      <c r="HV14" s="32"/>
    </row>
    <row r="15" spans="2:230" s="27" customFormat="1" ht="10.5" customHeight="1" x14ac:dyDescent="0.2">
      <c r="B15" s="99">
        <v>1993</v>
      </c>
      <c r="C15" s="100">
        <v>60</v>
      </c>
      <c r="D15" s="101">
        <v>79.5</v>
      </c>
      <c r="E15" s="101">
        <v>97</v>
      </c>
      <c r="F15" s="101">
        <v>53.5</v>
      </c>
      <c r="G15" s="101">
        <v>83.5</v>
      </c>
      <c r="H15" s="101">
        <v>124</v>
      </c>
      <c r="I15" s="101">
        <v>234.5</v>
      </c>
      <c r="J15" s="101">
        <v>146</v>
      </c>
      <c r="K15" s="101">
        <v>233.5</v>
      </c>
      <c r="L15" s="101">
        <v>117</v>
      </c>
      <c r="M15" s="101">
        <v>117.5</v>
      </c>
      <c r="N15" s="102">
        <v>32</v>
      </c>
      <c r="O15" s="100">
        <f t="shared" si="24"/>
        <v>234.5</v>
      </c>
      <c r="P15" s="101">
        <f t="shared" si="25"/>
        <v>32</v>
      </c>
      <c r="Q15" s="101">
        <f t="shared" si="26"/>
        <v>114.83333333333333</v>
      </c>
      <c r="R15" s="103">
        <f t="shared" si="27"/>
        <v>1378</v>
      </c>
      <c r="S15" s="102">
        <f t="shared" si="28"/>
        <v>64.418494427007701</v>
      </c>
      <c r="T15" s="100">
        <f t="shared" si="0"/>
        <v>179.25182776034103</v>
      </c>
      <c r="U15" s="102">
        <f t="shared" si="1"/>
        <v>50.414838906325627</v>
      </c>
      <c r="V15" s="82"/>
      <c r="W15" s="99">
        <v>1993</v>
      </c>
      <c r="X15" s="104">
        <v>3.14</v>
      </c>
      <c r="Y15" s="105">
        <v>3.7</v>
      </c>
      <c r="Z15" s="105">
        <v>5</v>
      </c>
      <c r="AA15" s="105">
        <v>4.2</v>
      </c>
      <c r="AB15" s="105">
        <v>2.9</v>
      </c>
      <c r="AC15" s="105">
        <v>1.9</v>
      </c>
      <c r="AD15" s="105">
        <v>2.2000000000000002</v>
      </c>
      <c r="AE15" s="105">
        <v>1.77</v>
      </c>
      <c r="AF15" s="105">
        <v>3.9</v>
      </c>
      <c r="AG15" s="105">
        <v>6.5</v>
      </c>
      <c r="AH15" s="105">
        <v>4.0999999999999996</v>
      </c>
      <c r="AI15" s="106">
        <v>3.4</v>
      </c>
      <c r="AJ15" s="104">
        <f t="shared" si="29"/>
        <v>6.5</v>
      </c>
      <c r="AK15" s="105">
        <f t="shared" si="30"/>
        <v>1.77</v>
      </c>
      <c r="AL15" s="105">
        <f t="shared" si="31"/>
        <v>3.5591666666666661</v>
      </c>
      <c r="AM15" s="106">
        <f t="shared" si="32"/>
        <v>1.3484162989045774</v>
      </c>
      <c r="AN15" s="104">
        <f t="shared" si="2"/>
        <v>4.907582965571244</v>
      </c>
      <c r="AO15" s="106">
        <f t="shared" si="3"/>
        <v>2.2107503677620888</v>
      </c>
      <c r="AP15" s="86"/>
      <c r="AQ15" s="99">
        <v>1993</v>
      </c>
      <c r="AR15" s="107">
        <v>159</v>
      </c>
      <c r="AS15" s="108">
        <v>115</v>
      </c>
      <c r="AT15" s="108">
        <v>149</v>
      </c>
      <c r="AU15" s="108">
        <v>76.5</v>
      </c>
      <c r="AV15" s="108">
        <v>107</v>
      </c>
      <c r="AW15" s="108">
        <v>104</v>
      </c>
      <c r="AX15" s="108">
        <v>155</v>
      </c>
      <c r="AY15" s="108">
        <v>110</v>
      </c>
      <c r="AZ15" s="108">
        <v>244</v>
      </c>
      <c r="BA15" s="108">
        <v>181</v>
      </c>
      <c r="BB15" s="108">
        <v>214</v>
      </c>
      <c r="BC15" s="109">
        <v>15.8</v>
      </c>
      <c r="BD15" s="107">
        <f t="shared" si="33"/>
        <v>244</v>
      </c>
      <c r="BE15" s="108">
        <f t="shared" si="34"/>
        <v>15.8</v>
      </c>
      <c r="BF15" s="108">
        <f t="shared" si="35"/>
        <v>135.85833333333332</v>
      </c>
      <c r="BG15" s="103">
        <f t="shared" si="36"/>
        <v>1630.3</v>
      </c>
      <c r="BH15" s="109">
        <f t="shared" si="37"/>
        <v>61.645651005393646</v>
      </c>
      <c r="BI15" s="107">
        <f t="shared" si="4"/>
        <v>197.50398433872698</v>
      </c>
      <c r="BJ15" s="109">
        <f t="shared" si="5"/>
        <v>74.212682327939675</v>
      </c>
      <c r="BK15" s="86"/>
      <c r="BL15" s="99">
        <v>1993</v>
      </c>
      <c r="BM15" s="107">
        <v>100</v>
      </c>
      <c r="BN15" s="108">
        <v>86.4</v>
      </c>
      <c r="BO15" s="108">
        <v>78.900000000000006</v>
      </c>
      <c r="BP15" s="108">
        <v>78.099999999999994</v>
      </c>
      <c r="BQ15" s="108">
        <v>102</v>
      </c>
      <c r="BR15" s="108">
        <v>142</v>
      </c>
      <c r="BS15" s="108">
        <v>205</v>
      </c>
      <c r="BT15" s="108">
        <v>128</v>
      </c>
      <c r="BU15" s="108">
        <v>164</v>
      </c>
      <c r="BV15" s="108">
        <v>49</v>
      </c>
      <c r="BW15" s="108">
        <v>151</v>
      </c>
      <c r="BX15" s="109">
        <v>53.9</v>
      </c>
      <c r="BY15" s="107">
        <f t="shared" si="38"/>
        <v>205</v>
      </c>
      <c r="BZ15" s="108">
        <f t="shared" si="39"/>
        <v>49</v>
      </c>
      <c r="CA15" s="108">
        <f t="shared" si="40"/>
        <v>111.52500000000002</v>
      </c>
      <c r="CB15" s="103">
        <f t="shared" si="41"/>
        <v>1338.3000000000002</v>
      </c>
      <c r="CC15" s="109">
        <f t="shared" si="42"/>
        <v>47.209477573123664</v>
      </c>
      <c r="CD15" s="107">
        <f t="shared" si="43"/>
        <v>158.73447757312368</v>
      </c>
      <c r="CE15" s="109">
        <f t="shared" si="44"/>
        <v>64.315522426876356</v>
      </c>
      <c r="CF15" s="86"/>
      <c r="CG15" s="99">
        <v>1993</v>
      </c>
      <c r="CH15" s="104">
        <v>2.1</v>
      </c>
      <c r="CI15" s="105">
        <v>1.6</v>
      </c>
      <c r="CJ15" s="105">
        <v>2</v>
      </c>
      <c r="CK15" s="105">
        <v>3.7</v>
      </c>
      <c r="CL15" s="105">
        <v>2</v>
      </c>
      <c r="CM15" s="105">
        <v>1.3</v>
      </c>
      <c r="CN15" s="105">
        <v>1.1000000000000001</v>
      </c>
      <c r="CO15" s="105">
        <v>2.5</v>
      </c>
      <c r="CP15" s="105">
        <v>1.6</v>
      </c>
      <c r="CQ15" s="105">
        <v>0.87</v>
      </c>
      <c r="CR15" s="105">
        <v>1.6</v>
      </c>
      <c r="CS15" s="106"/>
      <c r="CT15" s="104">
        <f t="shared" si="45"/>
        <v>3.7</v>
      </c>
      <c r="CU15" s="105">
        <f t="shared" si="46"/>
        <v>0.87</v>
      </c>
      <c r="CV15" s="105">
        <f t="shared" si="47"/>
        <v>1.8518181818181823</v>
      </c>
      <c r="CW15" s="105">
        <f t="shared" si="48"/>
        <v>20.370000000000005</v>
      </c>
      <c r="CX15" s="106">
        <f t="shared" si="49"/>
        <v>0.77235766561636632</v>
      </c>
      <c r="CY15" s="104">
        <f t="shared" si="6"/>
        <v>2.6241758474345485</v>
      </c>
      <c r="CZ15" s="106">
        <f t="shared" si="7"/>
        <v>1.079460516201816</v>
      </c>
      <c r="DA15" s="86"/>
      <c r="DB15" s="99">
        <v>1993</v>
      </c>
      <c r="DC15" s="104">
        <v>0.93</v>
      </c>
      <c r="DD15" s="105">
        <v>1.5</v>
      </c>
      <c r="DE15" s="105">
        <v>1.8</v>
      </c>
      <c r="DF15" s="105">
        <v>2.9</v>
      </c>
      <c r="DG15" s="105">
        <v>1.1000000000000001</v>
      </c>
      <c r="DH15" s="105">
        <v>1.3</v>
      </c>
      <c r="DI15" s="105">
        <v>0.86</v>
      </c>
      <c r="DJ15" s="105">
        <v>0.82</v>
      </c>
      <c r="DK15" s="105">
        <v>1.6</v>
      </c>
      <c r="DL15" s="105">
        <v>0.56999999999999995</v>
      </c>
      <c r="DM15" s="105">
        <v>0.99</v>
      </c>
      <c r="DN15" s="106">
        <v>1.3</v>
      </c>
      <c r="DO15" s="104">
        <f t="shared" si="50"/>
        <v>2.9</v>
      </c>
      <c r="DP15" s="105">
        <f t="shared" si="51"/>
        <v>0.56999999999999995</v>
      </c>
      <c r="DQ15" s="105">
        <f t="shared" si="52"/>
        <v>1.3058333333333334</v>
      </c>
      <c r="DR15" s="105">
        <f t="shared" si="53"/>
        <v>15.670000000000002</v>
      </c>
      <c r="DS15" s="106">
        <f t="shared" si="54"/>
        <v>0.615666059621364</v>
      </c>
      <c r="DT15" s="104">
        <f t="shared" si="55"/>
        <v>1.9214993929546975</v>
      </c>
      <c r="DU15" s="106">
        <f t="shared" si="56"/>
        <v>0.6901672737119694</v>
      </c>
      <c r="DV15" s="86"/>
      <c r="DW15" s="99">
        <v>1993</v>
      </c>
      <c r="DX15" s="104">
        <v>3.9</v>
      </c>
      <c r="DY15" s="105">
        <v>3.52</v>
      </c>
      <c r="DZ15" s="105">
        <v>5.74</v>
      </c>
      <c r="EA15" s="105">
        <v>9.58</v>
      </c>
      <c r="EB15" s="105">
        <v>4.78</v>
      </c>
      <c r="EC15" s="105">
        <v>3.86</v>
      </c>
      <c r="ED15" s="105">
        <v>3.54</v>
      </c>
      <c r="EE15" s="105">
        <v>7.04</v>
      </c>
      <c r="EF15" s="105">
        <v>3</v>
      </c>
      <c r="EG15" s="105">
        <v>2.3199999999999998</v>
      </c>
      <c r="EH15" s="105">
        <v>2.58</v>
      </c>
      <c r="EI15" s="106">
        <v>0.48</v>
      </c>
      <c r="EJ15" s="104">
        <f t="shared" si="68"/>
        <v>9.58</v>
      </c>
      <c r="EK15" s="105">
        <f t="shared" si="69"/>
        <v>0.48</v>
      </c>
      <c r="EL15" s="105">
        <f t="shared" si="70"/>
        <v>4.1949999999999994</v>
      </c>
      <c r="EM15" s="108">
        <f t="shared" si="71"/>
        <v>50.339999999999996</v>
      </c>
      <c r="EN15" s="106">
        <f t="shared" si="72"/>
        <v>2.3790467915456475</v>
      </c>
      <c r="EO15" s="104">
        <f>EL15+EN15</f>
        <v>6.5740467915456469</v>
      </c>
      <c r="EP15" s="106">
        <f>EL15-EN15</f>
        <v>1.8159532084543519</v>
      </c>
      <c r="EQ15" s="86"/>
      <c r="ER15" s="99">
        <v>1993</v>
      </c>
      <c r="ES15" s="104">
        <v>3.18</v>
      </c>
      <c r="ET15" s="105">
        <v>5.32</v>
      </c>
      <c r="EU15" s="105">
        <v>4.88</v>
      </c>
      <c r="EV15" s="105">
        <v>7.58</v>
      </c>
      <c r="EW15" s="105">
        <v>5.0599999999999996</v>
      </c>
      <c r="EX15" s="105">
        <v>4.0199999999999996</v>
      </c>
      <c r="EY15" s="105">
        <v>3.74</v>
      </c>
      <c r="EZ15" s="105">
        <v>3.5</v>
      </c>
      <c r="FA15" s="105">
        <v>3.58</v>
      </c>
      <c r="FB15" s="105">
        <v>2.56</v>
      </c>
      <c r="FC15" s="105">
        <v>3.1</v>
      </c>
      <c r="FD15" s="106">
        <v>3.34</v>
      </c>
      <c r="FE15" s="104">
        <f t="shared" si="73"/>
        <v>7.58</v>
      </c>
      <c r="FF15" s="105">
        <f t="shared" si="74"/>
        <v>2.56</v>
      </c>
      <c r="FG15" s="105">
        <f t="shared" si="75"/>
        <v>4.1550000000000002</v>
      </c>
      <c r="FH15" s="108">
        <f t="shared" si="76"/>
        <v>49.86</v>
      </c>
      <c r="FI15" s="106">
        <f t="shared" si="77"/>
        <v>1.3702853053951263</v>
      </c>
      <c r="FJ15" s="104">
        <f t="shared" si="78"/>
        <v>5.5252853053951263</v>
      </c>
      <c r="FK15" s="106">
        <f t="shared" si="79"/>
        <v>2.7847146946048742</v>
      </c>
      <c r="FL15" s="86"/>
      <c r="FM15" s="99">
        <v>1993</v>
      </c>
      <c r="FN15" s="107">
        <v>59.3</v>
      </c>
      <c r="FO15" s="108">
        <v>91</v>
      </c>
      <c r="FP15" s="108">
        <v>69.8</v>
      </c>
      <c r="FQ15" s="108">
        <v>62.2</v>
      </c>
      <c r="FR15" s="108">
        <v>61.3</v>
      </c>
      <c r="FS15" s="108">
        <v>49.8</v>
      </c>
      <c r="FT15" s="108">
        <v>57.9</v>
      </c>
      <c r="FU15" s="108">
        <v>42.2</v>
      </c>
      <c r="FV15" s="108">
        <v>22.4</v>
      </c>
      <c r="FW15" s="108">
        <v>56.4</v>
      </c>
      <c r="FX15" s="108">
        <v>35.6</v>
      </c>
      <c r="FY15" s="109">
        <v>48.9</v>
      </c>
      <c r="FZ15" s="107">
        <f t="shared" si="57"/>
        <v>91</v>
      </c>
      <c r="GA15" s="108">
        <f t="shared" si="58"/>
        <v>22.4</v>
      </c>
      <c r="GB15" s="108">
        <f t="shared" si="59"/>
        <v>54.733333333333327</v>
      </c>
      <c r="GC15" s="109">
        <f t="shared" si="60"/>
        <v>17.325196225221372</v>
      </c>
      <c r="GD15" s="107">
        <f t="shared" si="8"/>
        <v>72.058529558554696</v>
      </c>
      <c r="GE15" s="109">
        <f t="shared" si="9"/>
        <v>37.408137108111958</v>
      </c>
      <c r="GF15" s="86"/>
      <c r="GG15" s="110" t="s">
        <v>53</v>
      </c>
      <c r="GH15" s="111">
        <v>94.483333333333334</v>
      </c>
      <c r="GI15" s="112">
        <v>2.6989166666666669</v>
      </c>
      <c r="GJ15" s="120">
        <f t="shared" si="61"/>
        <v>2.9543795181904291</v>
      </c>
      <c r="GK15" s="114" t="s">
        <v>35</v>
      </c>
      <c r="GL15" s="115"/>
      <c r="GM15" s="116">
        <f>CORREL(GH5:GH21,GJ5:GJ21)</f>
        <v>-0.91249495060182029</v>
      </c>
      <c r="GN15" s="115"/>
      <c r="GO15" s="86"/>
      <c r="GP15" s="110" t="s">
        <v>53</v>
      </c>
      <c r="GQ15" s="111">
        <v>94.483333333333334</v>
      </c>
      <c r="GR15" s="112">
        <v>3.5591666666666661</v>
      </c>
      <c r="GS15" s="113">
        <f t="shared" si="62"/>
        <v>3.3340318140047938</v>
      </c>
      <c r="GT15" s="114" t="s">
        <v>36</v>
      </c>
      <c r="GU15" s="115"/>
      <c r="GV15" s="116">
        <f>CORREL(GQ5:GQ20,GS5:GS20)</f>
        <v>-0.86929965121958341</v>
      </c>
      <c r="GW15" s="115"/>
      <c r="GX15" s="115"/>
      <c r="GY15" s="115"/>
      <c r="GZ15" s="99">
        <v>1993</v>
      </c>
      <c r="HA15" s="117">
        <f t="shared" si="10"/>
        <v>188.4</v>
      </c>
      <c r="HB15" s="118">
        <f t="shared" si="11"/>
        <v>294.15000000000003</v>
      </c>
      <c r="HC15" s="118">
        <f t="shared" si="12"/>
        <v>485</v>
      </c>
      <c r="HD15" s="118">
        <f t="shared" si="13"/>
        <v>224.70000000000002</v>
      </c>
      <c r="HE15" s="118">
        <f t="shared" si="14"/>
        <v>242.15</v>
      </c>
      <c r="HF15" s="118">
        <f t="shared" si="15"/>
        <v>235.6</v>
      </c>
      <c r="HG15" s="118">
        <f t="shared" si="16"/>
        <v>515.90000000000009</v>
      </c>
      <c r="HH15" s="118">
        <f t="shared" si="17"/>
        <v>258.42</v>
      </c>
      <c r="HI15" s="118">
        <f t="shared" si="18"/>
        <v>910.65</v>
      </c>
      <c r="HJ15" s="118">
        <f t="shared" si="19"/>
        <v>760.5</v>
      </c>
      <c r="HK15" s="118">
        <f t="shared" si="20"/>
        <v>481.74999999999994</v>
      </c>
      <c r="HL15" s="119">
        <f t="shared" si="21"/>
        <v>108.8</v>
      </c>
      <c r="HM15" s="117">
        <f t="shared" si="63"/>
        <v>910.65</v>
      </c>
      <c r="HN15" s="118">
        <f t="shared" si="64"/>
        <v>108.8</v>
      </c>
      <c r="HO15" s="118">
        <f t="shared" si="65"/>
        <v>392.16833333333335</v>
      </c>
      <c r="HP15" s="118">
        <f t="shared" si="66"/>
        <v>4706.0200000000004</v>
      </c>
      <c r="HQ15" s="119">
        <f t="shared" si="67"/>
        <v>245.10178152363682</v>
      </c>
      <c r="HR15" s="117">
        <f t="shared" si="22"/>
        <v>637.27011485697017</v>
      </c>
      <c r="HS15" s="119">
        <f t="shared" si="23"/>
        <v>147.06655180969653</v>
      </c>
      <c r="HU15" s="32"/>
      <c r="HV15" s="32"/>
    </row>
    <row r="16" spans="2:230" s="27" customFormat="1" ht="10.5" customHeight="1" x14ac:dyDescent="0.2">
      <c r="B16" s="99">
        <v>1994</v>
      </c>
      <c r="C16" s="100">
        <v>22.5</v>
      </c>
      <c r="D16" s="101">
        <v>54</v>
      </c>
      <c r="E16" s="101">
        <v>113.5</v>
      </c>
      <c r="F16" s="101">
        <v>16.5</v>
      </c>
      <c r="G16" s="101">
        <v>95</v>
      </c>
      <c r="H16" s="101">
        <v>82</v>
      </c>
      <c r="I16" s="101">
        <v>53</v>
      </c>
      <c r="J16" s="101">
        <v>62.5</v>
      </c>
      <c r="K16" s="101">
        <v>385</v>
      </c>
      <c r="L16" s="101">
        <v>60.5</v>
      </c>
      <c r="M16" s="101">
        <v>20.5</v>
      </c>
      <c r="N16" s="102">
        <v>27.5</v>
      </c>
      <c r="O16" s="100">
        <f t="shared" si="24"/>
        <v>385</v>
      </c>
      <c r="P16" s="101">
        <f t="shared" si="25"/>
        <v>16.5</v>
      </c>
      <c r="Q16" s="101">
        <f t="shared" si="26"/>
        <v>82.708333333333329</v>
      </c>
      <c r="R16" s="103">
        <f t="shared" si="27"/>
        <v>992.5</v>
      </c>
      <c r="S16" s="102">
        <f t="shared" si="28"/>
        <v>100.00669485165238</v>
      </c>
      <c r="T16" s="100">
        <f t="shared" ref="T16:T21" si="80">Q16+S16</f>
        <v>182.71502818498573</v>
      </c>
      <c r="U16" s="102">
        <f t="shared" ref="U16:U21" si="81">Q16-S16</f>
        <v>-17.298361518319055</v>
      </c>
      <c r="V16" s="134"/>
      <c r="W16" s="99">
        <v>1994</v>
      </c>
      <c r="X16" s="104">
        <v>3.5</v>
      </c>
      <c r="Y16" s="105">
        <v>4.0999999999999996</v>
      </c>
      <c r="Z16" s="105">
        <v>4.9000000000000004</v>
      </c>
      <c r="AA16" s="105">
        <v>5.3</v>
      </c>
      <c r="AB16" s="105">
        <v>4.7</v>
      </c>
      <c r="AC16" s="105">
        <v>1.7</v>
      </c>
      <c r="AD16" s="105">
        <v>2.1</v>
      </c>
      <c r="AE16" s="105">
        <v>2.7</v>
      </c>
      <c r="AF16" s="105">
        <v>4</v>
      </c>
      <c r="AG16" s="105">
        <v>5</v>
      </c>
      <c r="AH16" s="105">
        <v>7.2</v>
      </c>
      <c r="AI16" s="106">
        <v>4.3</v>
      </c>
      <c r="AJ16" s="104">
        <f t="shared" si="29"/>
        <v>7.2</v>
      </c>
      <c r="AK16" s="105">
        <f t="shared" si="30"/>
        <v>1.7</v>
      </c>
      <c r="AL16" s="105">
        <f t="shared" si="31"/>
        <v>4.125</v>
      </c>
      <c r="AM16" s="106">
        <f t="shared" si="32"/>
        <v>1.5070289856656267</v>
      </c>
      <c r="AN16" s="104">
        <f t="shared" ref="AN16:AN21" si="82">AL16+AM16</f>
        <v>5.6320289856656265</v>
      </c>
      <c r="AO16" s="106">
        <f t="shared" ref="AO16:AO21" si="83">AL16-AM16</f>
        <v>2.6179710143343735</v>
      </c>
      <c r="AP16" s="86"/>
      <c r="AQ16" s="99">
        <v>1994</v>
      </c>
      <c r="AR16" s="107">
        <v>52.1</v>
      </c>
      <c r="AS16" s="108">
        <v>61</v>
      </c>
      <c r="AT16" s="108">
        <v>99.8</v>
      </c>
      <c r="AU16" s="108">
        <v>84.8</v>
      </c>
      <c r="AV16" s="108">
        <v>145</v>
      </c>
      <c r="AW16" s="108">
        <v>146</v>
      </c>
      <c r="AX16" s="108">
        <v>48.1</v>
      </c>
      <c r="AY16" s="108">
        <v>140</v>
      </c>
      <c r="AZ16" s="108">
        <v>562</v>
      </c>
      <c r="BA16" s="108">
        <v>103</v>
      </c>
      <c r="BB16" s="108">
        <v>23.4</v>
      </c>
      <c r="BC16" s="109">
        <v>48.4</v>
      </c>
      <c r="BD16" s="107">
        <f t="shared" si="33"/>
        <v>562</v>
      </c>
      <c r="BE16" s="108">
        <f t="shared" si="34"/>
        <v>23.4</v>
      </c>
      <c r="BF16" s="108">
        <f t="shared" si="35"/>
        <v>126.13333333333337</v>
      </c>
      <c r="BG16" s="103">
        <f t="shared" si="36"/>
        <v>1513.6000000000004</v>
      </c>
      <c r="BH16" s="109">
        <f t="shared" si="37"/>
        <v>143.42207471359319</v>
      </c>
      <c r="BI16" s="107">
        <f t="shared" ref="BI16:BI21" si="84">BF16+BH16</f>
        <v>269.55540804692657</v>
      </c>
      <c r="BJ16" s="102">
        <f t="shared" ref="BJ16:BJ21" si="85">BF16-BH16</f>
        <v>-17.288741380259822</v>
      </c>
      <c r="BK16" s="86"/>
      <c r="BL16" s="99">
        <v>1994</v>
      </c>
      <c r="BM16" s="107">
        <v>27.2</v>
      </c>
      <c r="BN16" s="108">
        <v>71.400000000000006</v>
      </c>
      <c r="BO16" s="108">
        <v>79.3</v>
      </c>
      <c r="BP16" s="108">
        <v>79.400000000000006</v>
      </c>
      <c r="BQ16" s="108">
        <v>137</v>
      </c>
      <c r="BR16" s="108">
        <v>104</v>
      </c>
      <c r="BS16" s="108">
        <v>44.4</v>
      </c>
      <c r="BT16" s="108">
        <v>117</v>
      </c>
      <c r="BU16" s="108">
        <v>492</v>
      </c>
      <c r="BV16" s="108">
        <v>85.9</v>
      </c>
      <c r="BW16" s="108">
        <v>14.2</v>
      </c>
      <c r="BX16" s="109">
        <v>56.6</v>
      </c>
      <c r="BY16" s="107">
        <f t="shared" si="38"/>
        <v>492</v>
      </c>
      <c r="BZ16" s="108">
        <f t="shared" si="39"/>
        <v>14.2</v>
      </c>
      <c r="CA16" s="108">
        <f t="shared" si="40"/>
        <v>109.03333333333335</v>
      </c>
      <c r="CB16" s="103">
        <f t="shared" si="41"/>
        <v>1308.4000000000001</v>
      </c>
      <c r="CC16" s="109">
        <f t="shared" si="42"/>
        <v>125.7214839045082</v>
      </c>
      <c r="CD16" s="107">
        <f t="shared" si="43"/>
        <v>234.75481723784156</v>
      </c>
      <c r="CE16" s="102">
        <f t="shared" si="44"/>
        <v>-16.688150571174859</v>
      </c>
      <c r="CF16" s="86"/>
      <c r="CG16" s="99">
        <v>1994</v>
      </c>
      <c r="CH16" s="104">
        <v>0.59</v>
      </c>
      <c r="CI16" s="105">
        <v>0.75</v>
      </c>
      <c r="CJ16" s="105">
        <v>1.6</v>
      </c>
      <c r="CK16" s="105">
        <v>3.3</v>
      </c>
      <c r="CL16" s="105">
        <v>1.9</v>
      </c>
      <c r="CM16" s="105">
        <v>2</v>
      </c>
      <c r="CN16" s="105">
        <v>1.4</v>
      </c>
      <c r="CO16" s="105">
        <v>2.1</v>
      </c>
      <c r="CP16" s="105">
        <v>2.6</v>
      </c>
      <c r="CQ16" s="105">
        <v>1.1000000000000001</v>
      </c>
      <c r="CR16" s="105">
        <v>0.9</v>
      </c>
      <c r="CS16" s="106">
        <v>1.2</v>
      </c>
      <c r="CT16" s="104">
        <f t="shared" si="45"/>
        <v>3.3</v>
      </c>
      <c r="CU16" s="105">
        <f t="shared" si="46"/>
        <v>0.59</v>
      </c>
      <c r="CV16" s="105">
        <f t="shared" si="47"/>
        <v>1.62</v>
      </c>
      <c r="CW16" s="105">
        <f t="shared" si="48"/>
        <v>19.440000000000001</v>
      </c>
      <c r="CX16" s="106">
        <f t="shared" si="49"/>
        <v>0.80157798917340073</v>
      </c>
      <c r="CY16" s="104">
        <f t="shared" si="6"/>
        <v>2.4215779891734011</v>
      </c>
      <c r="CZ16" s="106">
        <f t="shared" si="7"/>
        <v>0.81842201082659938</v>
      </c>
      <c r="DA16" s="86"/>
      <c r="DB16" s="99">
        <v>1994</v>
      </c>
      <c r="DC16" s="104">
        <v>0.67</v>
      </c>
      <c r="DD16" s="105">
        <v>4.0999999999999996</v>
      </c>
      <c r="DE16" s="105">
        <v>3.6</v>
      </c>
      <c r="DF16" s="105">
        <v>3.9</v>
      </c>
      <c r="DG16" s="105">
        <v>2.5</v>
      </c>
      <c r="DH16" s="105">
        <v>1.2</v>
      </c>
      <c r="DI16" s="105">
        <v>2.8</v>
      </c>
      <c r="DJ16" s="105">
        <v>1.6</v>
      </c>
      <c r="DK16" s="105">
        <v>1</v>
      </c>
      <c r="DL16" s="105">
        <v>0.41</v>
      </c>
      <c r="DM16" s="105">
        <v>1.7</v>
      </c>
      <c r="DN16" s="106">
        <v>3.4</v>
      </c>
      <c r="DO16" s="104">
        <f t="shared" si="50"/>
        <v>4.0999999999999996</v>
      </c>
      <c r="DP16" s="105">
        <f t="shared" si="51"/>
        <v>0.41</v>
      </c>
      <c r="DQ16" s="105">
        <f t="shared" si="52"/>
        <v>2.2399999999999998</v>
      </c>
      <c r="DR16" s="105">
        <f t="shared" si="53"/>
        <v>26.88</v>
      </c>
      <c r="DS16" s="106">
        <f t="shared" si="54"/>
        <v>1.3116887102995411</v>
      </c>
      <c r="DT16" s="104">
        <f t="shared" si="55"/>
        <v>3.5516887102995409</v>
      </c>
      <c r="DU16" s="106">
        <f t="shared" si="56"/>
        <v>0.92831128970045862</v>
      </c>
      <c r="DV16" s="86"/>
      <c r="DW16" s="99">
        <v>1994</v>
      </c>
      <c r="DX16" s="104">
        <v>1.5</v>
      </c>
      <c r="DY16" s="105">
        <v>2.9</v>
      </c>
      <c r="DZ16" s="105">
        <v>3.64</v>
      </c>
      <c r="EA16" s="105">
        <v>15.32</v>
      </c>
      <c r="EB16" s="105">
        <v>4.8</v>
      </c>
      <c r="EC16" s="105">
        <v>3.78</v>
      </c>
      <c r="ED16" s="105">
        <v>3.38</v>
      </c>
      <c r="EE16" s="105">
        <v>5.4</v>
      </c>
      <c r="EF16" s="105">
        <v>7.34</v>
      </c>
      <c r="EG16" s="105">
        <v>1.74</v>
      </c>
      <c r="EH16" s="105">
        <v>1.64</v>
      </c>
      <c r="EI16" s="106">
        <v>2.66</v>
      </c>
      <c r="EJ16" s="104">
        <f t="shared" si="68"/>
        <v>15.32</v>
      </c>
      <c r="EK16" s="105">
        <f t="shared" si="69"/>
        <v>1.5</v>
      </c>
      <c r="EL16" s="105">
        <f t="shared" si="70"/>
        <v>4.5083333333333337</v>
      </c>
      <c r="EM16" s="108">
        <f t="shared" si="71"/>
        <v>54.100000000000009</v>
      </c>
      <c r="EN16" s="106">
        <f t="shared" si="72"/>
        <v>3.8054072373957881</v>
      </c>
      <c r="EO16" s="104">
        <f t="shared" ref="EO16:EO21" si="86">EL16+EN16</f>
        <v>8.3137405707291219</v>
      </c>
      <c r="EP16" s="106">
        <f t="shared" ref="EP16:EP21" si="87">EL16-EN16</f>
        <v>0.70292609593754563</v>
      </c>
      <c r="EQ16" s="86"/>
      <c r="ER16" s="99">
        <v>1994</v>
      </c>
      <c r="ES16" s="104">
        <v>1.94</v>
      </c>
      <c r="ET16" s="105">
        <v>14.08</v>
      </c>
      <c r="EU16" s="105">
        <v>14.94</v>
      </c>
      <c r="EV16" s="105">
        <v>11.22</v>
      </c>
      <c r="EW16" s="105">
        <v>8.1199999999999992</v>
      </c>
      <c r="EX16" s="105">
        <v>4.34</v>
      </c>
      <c r="EY16" s="105">
        <v>5.76</v>
      </c>
      <c r="EZ16" s="105">
        <v>3.86</v>
      </c>
      <c r="FA16" s="105">
        <v>4.46</v>
      </c>
      <c r="FB16" s="105">
        <v>1.8</v>
      </c>
      <c r="FC16" s="105">
        <v>3.9</v>
      </c>
      <c r="FD16" s="106">
        <v>8.8800000000000008</v>
      </c>
      <c r="FE16" s="104">
        <f t="shared" si="73"/>
        <v>14.94</v>
      </c>
      <c r="FF16" s="105">
        <f t="shared" si="74"/>
        <v>1.8</v>
      </c>
      <c r="FG16" s="105">
        <f t="shared" si="75"/>
        <v>6.9416666666666664</v>
      </c>
      <c r="FH16" s="108">
        <f t="shared" si="76"/>
        <v>83.3</v>
      </c>
      <c r="FI16" s="106">
        <f t="shared" si="77"/>
        <v>4.5015589892095536</v>
      </c>
      <c r="FJ16" s="104">
        <f t="shared" si="78"/>
        <v>11.443225655876219</v>
      </c>
      <c r="FK16" s="106">
        <f t="shared" si="79"/>
        <v>2.4401076774571129</v>
      </c>
      <c r="FL16" s="86"/>
      <c r="FM16" s="99">
        <v>1994</v>
      </c>
      <c r="FN16" s="107">
        <v>57.8</v>
      </c>
      <c r="FO16" s="108">
        <v>35.5</v>
      </c>
      <c r="FP16" s="108">
        <v>31.7</v>
      </c>
      <c r="FQ16" s="108">
        <v>16.100000000000001</v>
      </c>
      <c r="FR16" s="108">
        <v>17.8</v>
      </c>
      <c r="FS16" s="108">
        <v>28</v>
      </c>
      <c r="FT16" s="108">
        <v>35.1</v>
      </c>
      <c r="FU16" s="108">
        <v>22.5</v>
      </c>
      <c r="FV16" s="108">
        <v>25.7</v>
      </c>
      <c r="FW16" s="108">
        <v>44</v>
      </c>
      <c r="FX16" s="108">
        <v>18</v>
      </c>
      <c r="FY16" s="109">
        <v>26.2</v>
      </c>
      <c r="FZ16" s="107">
        <f t="shared" si="57"/>
        <v>57.8</v>
      </c>
      <c r="GA16" s="108">
        <f t="shared" si="58"/>
        <v>16.100000000000001</v>
      </c>
      <c r="GB16" s="108">
        <f t="shared" si="59"/>
        <v>29.866666666666664</v>
      </c>
      <c r="GC16" s="109">
        <f t="shared" si="60"/>
        <v>12.086832304268784</v>
      </c>
      <c r="GD16" s="107">
        <f t="shared" ref="GD16:GD21" si="88">GB16+GC16</f>
        <v>41.953498970935449</v>
      </c>
      <c r="GE16" s="109">
        <f t="shared" ref="GE16:GE21" si="89">GB16-GC16</f>
        <v>17.779834362397878</v>
      </c>
      <c r="GF16" s="86"/>
      <c r="GG16" s="110" t="s">
        <v>54</v>
      </c>
      <c r="GH16" s="111">
        <v>54.733333333333327</v>
      </c>
      <c r="GI16" s="112">
        <v>3.5591666666666661</v>
      </c>
      <c r="GJ16" s="120">
        <f t="shared" si="61"/>
        <v>3.395870765190955</v>
      </c>
      <c r="GK16" s="114" t="s">
        <v>38</v>
      </c>
      <c r="GL16" s="115"/>
      <c r="GM16" s="116">
        <f>CORREL(GH12:GH21,GJ12:GJ21)</f>
        <v>-0.91340797477349422</v>
      </c>
      <c r="GN16" s="115"/>
      <c r="GO16" s="86"/>
      <c r="GP16" s="110" t="s">
        <v>54</v>
      </c>
      <c r="GQ16" s="111">
        <v>54.733333333333327</v>
      </c>
      <c r="GR16" s="112">
        <v>4.125</v>
      </c>
      <c r="GS16" s="113">
        <f t="shared" si="62"/>
        <v>3.8410978342942577</v>
      </c>
      <c r="GT16" s="114" t="s">
        <v>39</v>
      </c>
      <c r="GU16" s="115"/>
      <c r="GV16" s="116">
        <f>CORREL(GQ12:GQ20,GS12:GS20)</f>
        <v>-0.98545873173843468</v>
      </c>
      <c r="GW16" s="115"/>
      <c r="GX16" s="115"/>
      <c r="GY16" s="115"/>
      <c r="GZ16" s="99">
        <v>1994</v>
      </c>
      <c r="HA16" s="117">
        <f t="shared" si="10"/>
        <v>78.75</v>
      </c>
      <c r="HB16" s="118">
        <f t="shared" si="11"/>
        <v>221.39999999999998</v>
      </c>
      <c r="HC16" s="118">
        <f t="shared" si="12"/>
        <v>556.15000000000009</v>
      </c>
      <c r="HD16" s="118">
        <f t="shared" si="13"/>
        <v>87.45</v>
      </c>
      <c r="HE16" s="118">
        <f t="shared" si="14"/>
        <v>446.5</v>
      </c>
      <c r="HF16" s="118">
        <f t="shared" si="15"/>
        <v>139.4</v>
      </c>
      <c r="HG16" s="118">
        <f t="shared" si="16"/>
        <v>111.30000000000001</v>
      </c>
      <c r="HH16" s="118">
        <f t="shared" si="17"/>
        <v>168.75</v>
      </c>
      <c r="HI16" s="118">
        <f t="shared" si="18"/>
        <v>1540</v>
      </c>
      <c r="HJ16" s="118">
        <f t="shared" si="19"/>
        <v>302.5</v>
      </c>
      <c r="HK16" s="118">
        <f t="shared" si="20"/>
        <v>147.6</v>
      </c>
      <c r="HL16" s="119">
        <f t="shared" si="21"/>
        <v>118.25</v>
      </c>
      <c r="HM16" s="117">
        <f t="shared" si="63"/>
        <v>1540</v>
      </c>
      <c r="HN16" s="118">
        <f t="shared" si="64"/>
        <v>78.75</v>
      </c>
      <c r="HO16" s="118">
        <f t="shared" si="65"/>
        <v>326.50416666666666</v>
      </c>
      <c r="HP16" s="118">
        <f t="shared" si="66"/>
        <v>3918.0499999999997</v>
      </c>
      <c r="HQ16" s="119">
        <f t="shared" si="67"/>
        <v>410.25979931697674</v>
      </c>
      <c r="HR16" s="117">
        <f t="shared" si="22"/>
        <v>736.7639659836434</v>
      </c>
      <c r="HS16" s="119">
        <f t="shared" si="23"/>
        <v>-83.755632650310076</v>
      </c>
      <c r="HU16" s="32"/>
      <c r="HV16" s="32"/>
    </row>
    <row r="17" spans="2:236" s="27" customFormat="1" ht="10.5" customHeight="1" x14ac:dyDescent="0.2">
      <c r="B17" s="99">
        <v>1995</v>
      </c>
      <c r="C17" s="100">
        <v>23</v>
      </c>
      <c r="D17" s="101">
        <v>54</v>
      </c>
      <c r="E17" s="101">
        <v>113.5</v>
      </c>
      <c r="F17" s="101">
        <v>38.5</v>
      </c>
      <c r="G17" s="101">
        <v>124.5</v>
      </c>
      <c r="H17" s="101">
        <v>166</v>
      </c>
      <c r="I17" s="101">
        <v>90</v>
      </c>
      <c r="J17" s="101">
        <v>164.5</v>
      </c>
      <c r="K17" s="101">
        <v>141</v>
      </c>
      <c r="L17" s="101">
        <v>32</v>
      </c>
      <c r="M17" s="101">
        <v>47</v>
      </c>
      <c r="N17" s="102">
        <v>5.5</v>
      </c>
      <c r="O17" s="100">
        <f t="shared" si="24"/>
        <v>166</v>
      </c>
      <c r="P17" s="101">
        <f t="shared" si="25"/>
        <v>5.5</v>
      </c>
      <c r="Q17" s="101">
        <f t="shared" si="26"/>
        <v>83.291666666666671</v>
      </c>
      <c r="R17" s="103">
        <f t="shared" si="27"/>
        <v>999.5</v>
      </c>
      <c r="S17" s="102">
        <f t="shared" si="28"/>
        <v>57.144338116631289</v>
      </c>
      <c r="T17" s="100">
        <f t="shared" si="80"/>
        <v>140.43600478329796</v>
      </c>
      <c r="U17" s="102">
        <f t="shared" si="81"/>
        <v>26.147328550035382</v>
      </c>
      <c r="V17" s="82"/>
      <c r="W17" s="99">
        <v>1995</v>
      </c>
      <c r="X17" s="104">
        <v>4.0999999999999996</v>
      </c>
      <c r="Y17" s="105">
        <v>4.8</v>
      </c>
      <c r="Z17" s="105">
        <v>4.7</v>
      </c>
      <c r="AA17" s="105">
        <v>6.2</v>
      </c>
      <c r="AB17" s="105">
        <v>4.9000000000000004</v>
      </c>
      <c r="AC17" s="105">
        <v>3.5</v>
      </c>
      <c r="AD17" s="105">
        <v>2</v>
      </c>
      <c r="AE17" s="105">
        <v>2.8</v>
      </c>
      <c r="AF17" s="105">
        <v>5.2</v>
      </c>
      <c r="AG17" s="105">
        <v>5.7</v>
      </c>
      <c r="AH17" s="105">
        <v>5.2</v>
      </c>
      <c r="AI17" s="106">
        <v>4.5999999999999996</v>
      </c>
      <c r="AJ17" s="104">
        <f t="shared" si="29"/>
        <v>6.2</v>
      </c>
      <c r="AK17" s="105">
        <f t="shared" si="30"/>
        <v>2</v>
      </c>
      <c r="AL17" s="105">
        <f t="shared" si="31"/>
        <v>4.4750000000000005</v>
      </c>
      <c r="AM17" s="106">
        <f t="shared" si="32"/>
        <v>1.2023650935476351</v>
      </c>
      <c r="AN17" s="104">
        <f t="shared" si="82"/>
        <v>5.6773650935476354</v>
      </c>
      <c r="AO17" s="106">
        <f t="shared" si="83"/>
        <v>3.2726349064523657</v>
      </c>
      <c r="AP17" s="86"/>
      <c r="AQ17" s="99">
        <v>1995</v>
      </c>
      <c r="AR17" s="107">
        <v>28.6</v>
      </c>
      <c r="AS17" s="108">
        <v>46.1</v>
      </c>
      <c r="AT17" s="108">
        <v>201</v>
      </c>
      <c r="AU17" s="108">
        <v>216</v>
      </c>
      <c r="AV17" s="108">
        <v>254</v>
      </c>
      <c r="AW17" s="108">
        <v>212</v>
      </c>
      <c r="AX17" s="108">
        <v>73.2</v>
      </c>
      <c r="AY17" s="108">
        <v>98.4</v>
      </c>
      <c r="AZ17" s="108">
        <v>151</v>
      </c>
      <c r="BA17" s="108">
        <v>63.9</v>
      </c>
      <c r="BB17" s="108">
        <v>75.900000000000006</v>
      </c>
      <c r="BC17" s="109">
        <v>32.9</v>
      </c>
      <c r="BD17" s="107">
        <f t="shared" si="33"/>
        <v>254</v>
      </c>
      <c r="BE17" s="108">
        <f t="shared" si="34"/>
        <v>28.6</v>
      </c>
      <c r="BF17" s="108">
        <f t="shared" si="35"/>
        <v>121.08333333333337</v>
      </c>
      <c r="BG17" s="103">
        <f t="shared" si="36"/>
        <v>1453.0000000000005</v>
      </c>
      <c r="BH17" s="109">
        <f t="shared" si="37"/>
        <v>81.069171736613853</v>
      </c>
      <c r="BI17" s="107">
        <f t="shared" si="84"/>
        <v>202.15250506994721</v>
      </c>
      <c r="BJ17" s="109">
        <f t="shared" si="85"/>
        <v>40.014161596719518</v>
      </c>
      <c r="BK17" s="86"/>
      <c r="BL17" s="99">
        <v>1995</v>
      </c>
      <c r="BM17" s="107">
        <v>46</v>
      </c>
      <c r="BN17" s="108">
        <v>40.4</v>
      </c>
      <c r="BO17" s="108">
        <v>106</v>
      </c>
      <c r="BP17" s="108">
        <v>81.8</v>
      </c>
      <c r="BQ17" s="108">
        <v>180</v>
      </c>
      <c r="BR17" s="108">
        <v>212</v>
      </c>
      <c r="BS17" s="108">
        <v>85.8</v>
      </c>
      <c r="BT17" s="108">
        <v>120</v>
      </c>
      <c r="BU17" s="108">
        <v>110</v>
      </c>
      <c r="BV17" s="108">
        <v>55.5</v>
      </c>
      <c r="BW17" s="108">
        <v>43.5</v>
      </c>
      <c r="BX17" s="109">
        <v>65.900000000000006</v>
      </c>
      <c r="BY17" s="107">
        <f t="shared" si="38"/>
        <v>212</v>
      </c>
      <c r="BZ17" s="108">
        <f t="shared" si="39"/>
        <v>40.4</v>
      </c>
      <c r="CA17" s="108">
        <f t="shared" si="40"/>
        <v>95.575000000000003</v>
      </c>
      <c r="CB17" s="103">
        <f t="shared" si="41"/>
        <v>1146.9000000000001</v>
      </c>
      <c r="CC17" s="109">
        <f t="shared" si="42"/>
        <v>54.423743565068733</v>
      </c>
      <c r="CD17" s="107">
        <f t="shared" si="43"/>
        <v>149.99874356506874</v>
      </c>
      <c r="CE17" s="109">
        <f t="shared" si="44"/>
        <v>41.15125643493127</v>
      </c>
      <c r="CF17" s="86"/>
      <c r="CG17" s="99">
        <v>1995</v>
      </c>
      <c r="CH17" s="104">
        <v>0.59</v>
      </c>
      <c r="CI17" s="105">
        <v>0.52</v>
      </c>
      <c r="CJ17" s="105">
        <v>3</v>
      </c>
      <c r="CK17" s="105">
        <v>1.6</v>
      </c>
      <c r="CL17" s="105">
        <v>2</v>
      </c>
      <c r="CM17" s="105">
        <v>0.56000000000000005</v>
      </c>
      <c r="CN17" s="105">
        <v>3.4</v>
      </c>
      <c r="CO17" s="105">
        <v>1.1000000000000001</v>
      </c>
      <c r="CP17" s="105">
        <v>1.2</v>
      </c>
      <c r="CQ17" s="105">
        <v>1.2</v>
      </c>
      <c r="CR17" s="105">
        <v>1.6</v>
      </c>
      <c r="CS17" s="106">
        <v>1.6</v>
      </c>
      <c r="CT17" s="104">
        <f t="shared" si="45"/>
        <v>3.4</v>
      </c>
      <c r="CU17" s="105">
        <f t="shared" si="46"/>
        <v>0.52</v>
      </c>
      <c r="CV17" s="105">
        <f t="shared" si="47"/>
        <v>1.5308333333333335</v>
      </c>
      <c r="CW17" s="105">
        <f t="shared" si="48"/>
        <v>18.37</v>
      </c>
      <c r="CX17" s="106">
        <f t="shared" si="49"/>
        <v>0.91157663950814904</v>
      </c>
      <c r="CY17" s="104">
        <f t="shared" si="6"/>
        <v>2.4424099728414825</v>
      </c>
      <c r="CZ17" s="106">
        <f t="shared" si="7"/>
        <v>0.61925669382518445</v>
      </c>
      <c r="DA17" s="86"/>
      <c r="DB17" s="99">
        <v>1995</v>
      </c>
      <c r="DC17" s="104">
        <v>0.77</v>
      </c>
      <c r="DD17" s="105">
        <v>0.94</v>
      </c>
      <c r="DE17" s="105">
        <v>2.1</v>
      </c>
      <c r="DF17" s="105">
        <v>1.2</v>
      </c>
      <c r="DG17" s="105">
        <v>1.9</v>
      </c>
      <c r="DH17" s="105">
        <v>1</v>
      </c>
      <c r="DI17" s="105">
        <v>0.75</v>
      </c>
      <c r="DJ17" s="105">
        <v>2.2000000000000002</v>
      </c>
      <c r="DK17" s="105">
        <v>1.1000000000000001</v>
      </c>
      <c r="DL17" s="105">
        <v>0.43</v>
      </c>
      <c r="DM17" s="105">
        <v>1.3</v>
      </c>
      <c r="DN17" s="106">
        <v>3.8</v>
      </c>
      <c r="DO17" s="104">
        <f t="shared" si="50"/>
        <v>3.8</v>
      </c>
      <c r="DP17" s="105">
        <f t="shared" si="51"/>
        <v>0.43</v>
      </c>
      <c r="DQ17" s="105">
        <f t="shared" si="52"/>
        <v>1.4574999999999998</v>
      </c>
      <c r="DR17" s="105">
        <f t="shared" si="53"/>
        <v>17.489999999999998</v>
      </c>
      <c r="DS17" s="106">
        <f t="shared" si="54"/>
        <v>0.92304954067777689</v>
      </c>
      <c r="DT17" s="104">
        <f t="shared" si="55"/>
        <v>2.3805495406777766</v>
      </c>
      <c r="DU17" s="106">
        <f t="shared" si="56"/>
        <v>0.5344504593222229</v>
      </c>
      <c r="DV17" s="86"/>
      <c r="DW17" s="99">
        <v>1995</v>
      </c>
      <c r="DX17" s="104">
        <v>1.9</v>
      </c>
      <c r="DY17" s="105">
        <v>1.4</v>
      </c>
      <c r="DZ17" s="105">
        <v>7.94</v>
      </c>
      <c r="EA17" s="105">
        <v>2.1</v>
      </c>
      <c r="EB17" s="105">
        <v>2.85</v>
      </c>
      <c r="EC17" s="105">
        <v>1.48</v>
      </c>
      <c r="ED17" s="105">
        <v>1.3</v>
      </c>
      <c r="EE17" s="105">
        <v>1.1499999999999999</v>
      </c>
      <c r="EF17" s="105">
        <v>1.74</v>
      </c>
      <c r="EG17" s="105">
        <v>1.91</v>
      </c>
      <c r="EH17" s="105">
        <v>1.49</v>
      </c>
      <c r="EI17" s="106">
        <v>1.82</v>
      </c>
      <c r="EJ17" s="104">
        <f t="shared" si="68"/>
        <v>7.94</v>
      </c>
      <c r="EK17" s="105">
        <f t="shared" si="69"/>
        <v>1.1499999999999999</v>
      </c>
      <c r="EL17" s="105">
        <f t="shared" si="70"/>
        <v>2.2566666666666664</v>
      </c>
      <c r="EM17" s="108">
        <f t="shared" si="71"/>
        <v>27.08</v>
      </c>
      <c r="EN17" s="106">
        <f t="shared" si="72"/>
        <v>1.8450589216180673</v>
      </c>
      <c r="EO17" s="104">
        <f t="shared" si="86"/>
        <v>4.1017255882847339</v>
      </c>
      <c r="EP17" s="106">
        <f t="shared" si="87"/>
        <v>0.41160774504859909</v>
      </c>
      <c r="EQ17" s="86"/>
      <c r="ER17" s="99">
        <v>1995</v>
      </c>
      <c r="ES17" s="104">
        <v>2.64</v>
      </c>
      <c r="ET17" s="105">
        <v>3.18</v>
      </c>
      <c r="EU17" s="105">
        <v>7.26</v>
      </c>
      <c r="EV17" s="105">
        <v>1.54</v>
      </c>
      <c r="EW17" s="105">
        <v>1.58</v>
      </c>
      <c r="EX17" s="105">
        <v>1.77</v>
      </c>
      <c r="EY17" s="105">
        <v>1.1000000000000001</v>
      </c>
      <c r="EZ17" s="105">
        <v>4.13</v>
      </c>
      <c r="FA17" s="105">
        <v>2.06</v>
      </c>
      <c r="FB17" s="105">
        <v>1.31</v>
      </c>
      <c r="FC17" s="105">
        <v>3.02</v>
      </c>
      <c r="FD17" s="106">
        <v>7.39</v>
      </c>
      <c r="FE17" s="104">
        <f t="shared" si="73"/>
        <v>7.39</v>
      </c>
      <c r="FF17" s="105">
        <f t="shared" si="74"/>
        <v>1.1000000000000001</v>
      </c>
      <c r="FG17" s="105">
        <f t="shared" si="75"/>
        <v>3.0816666666666666</v>
      </c>
      <c r="FH17" s="108">
        <f t="shared" si="76"/>
        <v>36.979999999999997</v>
      </c>
      <c r="FI17" s="106">
        <f t="shared" si="77"/>
        <v>2.1698254363525247</v>
      </c>
      <c r="FJ17" s="104">
        <f t="shared" si="78"/>
        <v>5.2514921030191912</v>
      </c>
      <c r="FK17" s="106">
        <f t="shared" si="79"/>
        <v>0.91184123031414188</v>
      </c>
      <c r="FL17" s="86"/>
      <c r="FM17" s="99">
        <v>1995</v>
      </c>
      <c r="FN17" s="107">
        <v>24.2</v>
      </c>
      <c r="FO17" s="108">
        <v>29.9</v>
      </c>
      <c r="FP17" s="108">
        <v>31.1</v>
      </c>
      <c r="FQ17" s="108">
        <v>14</v>
      </c>
      <c r="FR17" s="108">
        <v>14.5</v>
      </c>
      <c r="FS17" s="108">
        <v>15.6</v>
      </c>
      <c r="FT17" s="108">
        <v>14.5</v>
      </c>
      <c r="FU17" s="108">
        <v>14.3</v>
      </c>
      <c r="FV17" s="108">
        <v>11.8</v>
      </c>
      <c r="FW17" s="108">
        <v>21.1</v>
      </c>
      <c r="FX17" s="108">
        <v>9</v>
      </c>
      <c r="FY17" s="109">
        <v>10</v>
      </c>
      <c r="FZ17" s="107">
        <f t="shared" si="57"/>
        <v>31.1</v>
      </c>
      <c r="GA17" s="108">
        <f t="shared" si="58"/>
        <v>9</v>
      </c>
      <c r="GB17" s="108">
        <f t="shared" si="59"/>
        <v>17.5</v>
      </c>
      <c r="GC17" s="109">
        <f t="shared" si="60"/>
        <v>7.3956989957923263</v>
      </c>
      <c r="GD17" s="107">
        <f t="shared" si="88"/>
        <v>24.895698995792326</v>
      </c>
      <c r="GE17" s="109">
        <f t="shared" si="89"/>
        <v>10.104301004207674</v>
      </c>
      <c r="GF17" s="86"/>
      <c r="GG17" s="110" t="s">
        <v>55</v>
      </c>
      <c r="GH17" s="111">
        <v>29.866666666666664</v>
      </c>
      <c r="GI17" s="112">
        <v>4.125</v>
      </c>
      <c r="GJ17" s="120">
        <f t="shared" si="61"/>
        <v>3.9021716019351018</v>
      </c>
      <c r="GK17" s="114" t="s">
        <v>42</v>
      </c>
      <c r="GL17" s="115"/>
      <c r="GM17" s="116">
        <f>CORREL(GH12:GH19,GJ12:GJ19)</f>
        <v>-0.91687891508341324</v>
      </c>
      <c r="GN17" s="115"/>
      <c r="GO17" s="86"/>
      <c r="GP17" s="110" t="s">
        <v>55</v>
      </c>
      <c r="GQ17" s="111">
        <v>29.866666666666664</v>
      </c>
      <c r="GR17" s="112">
        <v>4.4749999999999996</v>
      </c>
      <c r="GS17" s="113">
        <f t="shared" si="62"/>
        <v>4.271616995711188</v>
      </c>
      <c r="GT17" s="114" t="s">
        <v>43</v>
      </c>
      <c r="GU17" s="115"/>
      <c r="GV17" s="116">
        <f>CORREL(GQ12:GQ18,GS12:GS18)</f>
        <v>-0.98777111832917608</v>
      </c>
      <c r="GW17" s="115"/>
      <c r="GX17" s="115"/>
      <c r="GY17" s="115"/>
      <c r="GZ17" s="99">
        <v>1995</v>
      </c>
      <c r="HA17" s="117">
        <f t="shared" si="10"/>
        <v>94.3</v>
      </c>
      <c r="HB17" s="118">
        <f t="shared" si="11"/>
        <v>259.2</v>
      </c>
      <c r="HC17" s="118">
        <f t="shared" si="12"/>
        <v>533.45000000000005</v>
      </c>
      <c r="HD17" s="118">
        <f t="shared" si="13"/>
        <v>238.70000000000002</v>
      </c>
      <c r="HE17" s="118">
        <f t="shared" si="14"/>
        <v>610.05000000000007</v>
      </c>
      <c r="HF17" s="118">
        <f t="shared" si="15"/>
        <v>581</v>
      </c>
      <c r="HG17" s="118">
        <f t="shared" si="16"/>
        <v>180</v>
      </c>
      <c r="HH17" s="118">
        <f t="shared" si="17"/>
        <v>460.59999999999997</v>
      </c>
      <c r="HI17" s="118">
        <f t="shared" si="18"/>
        <v>733.2</v>
      </c>
      <c r="HJ17" s="118">
        <f t="shared" si="19"/>
        <v>182.4</v>
      </c>
      <c r="HK17" s="118">
        <f t="shared" si="20"/>
        <v>244.4</v>
      </c>
      <c r="HL17" s="119">
        <f t="shared" si="21"/>
        <v>25.299999999999997</v>
      </c>
      <c r="HM17" s="117">
        <f t="shared" si="63"/>
        <v>733.2</v>
      </c>
      <c r="HN17" s="118">
        <f t="shared" si="64"/>
        <v>25.299999999999997</v>
      </c>
      <c r="HO17" s="118">
        <f t="shared" si="65"/>
        <v>345.2166666666667</v>
      </c>
      <c r="HP17" s="118">
        <f t="shared" si="66"/>
        <v>4142.6000000000004</v>
      </c>
      <c r="HQ17" s="119">
        <f t="shared" si="67"/>
        <v>228.23970088616502</v>
      </c>
      <c r="HR17" s="117">
        <f t="shared" si="22"/>
        <v>573.45636755283169</v>
      </c>
      <c r="HS17" s="119">
        <f t="shared" si="23"/>
        <v>116.97696578050167</v>
      </c>
      <c r="HU17" s="32"/>
      <c r="HV17" s="32"/>
    </row>
    <row r="18" spans="2:236" s="27" customFormat="1" ht="10.5" customHeight="1" x14ac:dyDescent="0.2">
      <c r="B18" s="99">
        <v>1996</v>
      </c>
      <c r="C18" s="100">
        <v>14</v>
      </c>
      <c r="D18" s="101">
        <v>11</v>
      </c>
      <c r="E18" s="101">
        <v>150</v>
      </c>
      <c r="F18" s="101">
        <v>39.5</v>
      </c>
      <c r="G18" s="101">
        <v>126.5</v>
      </c>
      <c r="H18" s="101">
        <v>100</v>
      </c>
      <c r="I18" s="101">
        <v>134</v>
      </c>
      <c r="J18" s="101">
        <v>77.5</v>
      </c>
      <c r="K18" s="101">
        <v>259.5</v>
      </c>
      <c r="L18" s="101">
        <v>26.5</v>
      </c>
      <c r="M18" s="101">
        <v>90</v>
      </c>
      <c r="N18" s="102">
        <v>26</v>
      </c>
      <c r="O18" s="100">
        <f t="shared" si="24"/>
        <v>259.5</v>
      </c>
      <c r="P18" s="101">
        <f t="shared" si="25"/>
        <v>11</v>
      </c>
      <c r="Q18" s="101">
        <f t="shared" si="26"/>
        <v>87.875</v>
      </c>
      <c r="R18" s="103">
        <f t="shared" si="27"/>
        <v>1054.5</v>
      </c>
      <c r="S18" s="102">
        <f t="shared" si="28"/>
        <v>72.923410943512266</v>
      </c>
      <c r="T18" s="100">
        <f t="shared" si="80"/>
        <v>160.79841094351227</v>
      </c>
      <c r="U18" s="102">
        <f t="shared" si="81"/>
        <v>14.951589056487734</v>
      </c>
      <c r="V18" s="82"/>
      <c r="W18" s="99">
        <v>1996</v>
      </c>
      <c r="X18" s="104">
        <v>4.8</v>
      </c>
      <c r="Y18" s="105">
        <v>5.8</v>
      </c>
      <c r="Z18" s="105">
        <v>6.7</v>
      </c>
      <c r="AA18" s="105">
        <v>6.1</v>
      </c>
      <c r="AB18" s="105">
        <v>4.4000000000000004</v>
      </c>
      <c r="AC18" s="105">
        <v>1.8</v>
      </c>
      <c r="AD18" s="105">
        <v>1.5</v>
      </c>
      <c r="AE18" s="105">
        <v>3.4</v>
      </c>
      <c r="AF18" s="105">
        <v>5.0999999999999996</v>
      </c>
      <c r="AG18" s="105">
        <v>5.9</v>
      </c>
      <c r="AH18" s="105">
        <v>3.6</v>
      </c>
      <c r="AI18" s="106">
        <v>3.2</v>
      </c>
      <c r="AJ18" s="104">
        <f t="shared" si="29"/>
        <v>6.7</v>
      </c>
      <c r="AK18" s="105">
        <f t="shared" si="30"/>
        <v>1.5</v>
      </c>
      <c r="AL18" s="105">
        <f t="shared" si="31"/>
        <v>4.3583333333333334</v>
      </c>
      <c r="AM18" s="106">
        <f t="shared" si="32"/>
        <v>1.6860164634876822</v>
      </c>
      <c r="AN18" s="104">
        <f t="shared" si="82"/>
        <v>6.0443497968210158</v>
      </c>
      <c r="AO18" s="106">
        <f t="shared" si="83"/>
        <v>2.672316869845651</v>
      </c>
      <c r="AP18" s="86"/>
      <c r="AQ18" s="99">
        <v>1996</v>
      </c>
      <c r="AR18" s="107">
        <v>24.9</v>
      </c>
      <c r="AS18" s="108">
        <v>30.3</v>
      </c>
      <c r="AT18" s="108">
        <v>224</v>
      </c>
      <c r="AU18" s="108">
        <v>111</v>
      </c>
      <c r="AV18" s="108">
        <v>181</v>
      </c>
      <c r="AW18" s="108">
        <v>143</v>
      </c>
      <c r="AX18" s="108">
        <v>93.9</v>
      </c>
      <c r="AY18" s="108">
        <v>99.1</v>
      </c>
      <c r="AZ18" s="108">
        <v>224</v>
      </c>
      <c r="BA18" s="108">
        <v>60.3</v>
      </c>
      <c r="BB18" s="108">
        <v>77.8</v>
      </c>
      <c r="BC18" s="109">
        <v>112</v>
      </c>
      <c r="BD18" s="107">
        <f t="shared" si="33"/>
        <v>224</v>
      </c>
      <c r="BE18" s="108">
        <f t="shared" si="34"/>
        <v>24.9</v>
      </c>
      <c r="BF18" s="108">
        <f t="shared" si="35"/>
        <v>115.10833333333333</v>
      </c>
      <c r="BG18" s="103">
        <f t="shared" si="36"/>
        <v>1381.3</v>
      </c>
      <c r="BH18" s="109">
        <f t="shared" si="37"/>
        <v>66.941568256249141</v>
      </c>
      <c r="BI18" s="107">
        <f t="shared" si="84"/>
        <v>182.04990158958248</v>
      </c>
      <c r="BJ18" s="109">
        <f t="shared" si="85"/>
        <v>48.166765077084193</v>
      </c>
      <c r="BK18" s="86"/>
      <c r="BL18" s="99">
        <v>1996</v>
      </c>
      <c r="BM18" s="107">
        <v>36.799999999999997</v>
      </c>
      <c r="BN18" s="108">
        <v>25.7</v>
      </c>
      <c r="BO18" s="108">
        <v>106</v>
      </c>
      <c r="BP18" s="108">
        <v>99.8</v>
      </c>
      <c r="BQ18" s="108">
        <v>138</v>
      </c>
      <c r="BR18" s="108">
        <v>146</v>
      </c>
      <c r="BS18" s="108">
        <v>95.8</v>
      </c>
      <c r="BT18" s="108">
        <v>110</v>
      </c>
      <c r="BU18" s="108">
        <v>200</v>
      </c>
      <c r="BV18" s="108">
        <v>68.900000000000006</v>
      </c>
      <c r="BW18" s="108">
        <v>47.6</v>
      </c>
      <c r="BX18" s="109">
        <v>53.3</v>
      </c>
      <c r="BY18" s="107">
        <f t="shared" si="38"/>
        <v>200</v>
      </c>
      <c r="BZ18" s="108">
        <f t="shared" si="39"/>
        <v>25.7</v>
      </c>
      <c r="CA18" s="108">
        <f t="shared" si="40"/>
        <v>93.99166666666666</v>
      </c>
      <c r="CB18" s="103">
        <f t="shared" si="41"/>
        <v>1127.8999999999999</v>
      </c>
      <c r="CC18" s="109">
        <f t="shared" si="42"/>
        <v>51.069532962126267</v>
      </c>
      <c r="CD18" s="107">
        <f t="shared" si="43"/>
        <v>145.06119962879293</v>
      </c>
      <c r="CE18" s="109">
        <f t="shared" si="44"/>
        <v>42.922133704540393</v>
      </c>
      <c r="CF18" s="86"/>
      <c r="CG18" s="99">
        <v>1996</v>
      </c>
      <c r="CH18" s="104">
        <v>0.83</v>
      </c>
      <c r="CI18" s="105">
        <v>0.53</v>
      </c>
      <c r="CJ18" s="105">
        <v>1.3</v>
      </c>
      <c r="CK18" s="105">
        <v>1.4</v>
      </c>
      <c r="CL18" s="105">
        <v>1.8</v>
      </c>
      <c r="CM18" s="105">
        <v>0.71</v>
      </c>
      <c r="CN18" s="105">
        <v>0.61</v>
      </c>
      <c r="CO18" s="105">
        <v>0.61</v>
      </c>
      <c r="CP18" s="105">
        <v>0.79</v>
      </c>
      <c r="CQ18" s="105">
        <v>0.63</v>
      </c>
      <c r="CR18" s="105">
        <v>1.1000000000000001</v>
      </c>
      <c r="CS18" s="106">
        <v>0.97</v>
      </c>
      <c r="CT18" s="104">
        <f t="shared" si="45"/>
        <v>1.8</v>
      </c>
      <c r="CU18" s="105">
        <f t="shared" si="46"/>
        <v>0.53</v>
      </c>
      <c r="CV18" s="105">
        <f t="shared" si="47"/>
        <v>0.94000000000000028</v>
      </c>
      <c r="CW18" s="105">
        <f t="shared" si="48"/>
        <v>11.280000000000003</v>
      </c>
      <c r="CX18" s="106">
        <f t="shared" si="49"/>
        <v>0.39043099727911335</v>
      </c>
      <c r="CY18" s="104">
        <f t="shared" si="6"/>
        <v>1.3304309972791137</v>
      </c>
      <c r="CZ18" s="106">
        <f t="shared" si="7"/>
        <v>0.54956900272088693</v>
      </c>
      <c r="DA18" s="86"/>
      <c r="DB18" s="99">
        <v>1996</v>
      </c>
      <c r="DC18" s="104">
        <v>0.9</v>
      </c>
      <c r="DD18" s="105">
        <v>0.91</v>
      </c>
      <c r="DE18" s="105">
        <v>2.2999999999999998</v>
      </c>
      <c r="DF18" s="105">
        <v>2.5</v>
      </c>
      <c r="DG18" s="105">
        <v>4.8</v>
      </c>
      <c r="DH18" s="105">
        <v>3.5</v>
      </c>
      <c r="DI18" s="105">
        <v>1.3</v>
      </c>
      <c r="DJ18" s="105">
        <v>1.4</v>
      </c>
      <c r="DK18" s="105">
        <v>0.71</v>
      </c>
      <c r="DL18" s="105">
        <v>0.72</v>
      </c>
      <c r="DM18" s="105">
        <v>0.64</v>
      </c>
      <c r="DN18" s="106">
        <v>1</v>
      </c>
      <c r="DO18" s="104">
        <f t="shared" si="50"/>
        <v>4.8</v>
      </c>
      <c r="DP18" s="105">
        <f t="shared" si="51"/>
        <v>0.64</v>
      </c>
      <c r="DQ18" s="105">
        <f t="shared" si="52"/>
        <v>1.7233333333333334</v>
      </c>
      <c r="DR18" s="105">
        <f t="shared" si="53"/>
        <v>20.68</v>
      </c>
      <c r="DS18" s="106">
        <f t="shared" si="54"/>
        <v>1.3111988500004199</v>
      </c>
      <c r="DT18" s="104">
        <f t="shared" si="55"/>
        <v>3.0345321833337531</v>
      </c>
      <c r="DU18" s="106">
        <f t="shared" si="56"/>
        <v>0.41213448333291347</v>
      </c>
      <c r="DV18" s="86"/>
      <c r="DW18" s="99">
        <v>1996</v>
      </c>
      <c r="DX18" s="104">
        <v>1.43</v>
      </c>
      <c r="DY18" s="105">
        <v>1.01</v>
      </c>
      <c r="DZ18" s="105">
        <v>1.74</v>
      </c>
      <c r="EA18" s="105">
        <v>1.59</v>
      </c>
      <c r="EB18" s="105">
        <v>2.29</v>
      </c>
      <c r="EC18" s="105">
        <v>1.1399999999999999</v>
      </c>
      <c r="ED18" s="105">
        <v>1.28</v>
      </c>
      <c r="EE18" s="105">
        <v>1.1499999999999999</v>
      </c>
      <c r="EF18" s="105">
        <v>1.3</v>
      </c>
      <c r="EG18" s="105">
        <v>0.47</v>
      </c>
      <c r="EH18" s="105">
        <v>0.7</v>
      </c>
      <c r="EI18" s="106">
        <v>1.45</v>
      </c>
      <c r="EJ18" s="104">
        <f t="shared" si="68"/>
        <v>2.29</v>
      </c>
      <c r="EK18" s="105">
        <f t="shared" si="69"/>
        <v>0.47</v>
      </c>
      <c r="EL18" s="105">
        <f t="shared" si="70"/>
        <v>1.2958333333333332</v>
      </c>
      <c r="EM18" s="108">
        <f t="shared" si="71"/>
        <v>15.549999999999999</v>
      </c>
      <c r="EN18" s="106">
        <f t="shared" si="72"/>
        <v>0.47467612562927991</v>
      </c>
      <c r="EO18" s="104">
        <f t="shared" si="86"/>
        <v>1.7705094589626131</v>
      </c>
      <c r="EP18" s="106">
        <f t="shared" si="87"/>
        <v>0.8211572077040532</v>
      </c>
      <c r="EQ18" s="86"/>
      <c r="ER18" s="99">
        <v>1996</v>
      </c>
      <c r="ES18" s="104">
        <v>1.41</v>
      </c>
      <c r="ET18" s="105">
        <v>1.45</v>
      </c>
      <c r="EU18" s="105">
        <v>3.78</v>
      </c>
      <c r="EV18" s="105">
        <v>4.57</v>
      </c>
      <c r="EW18" s="105">
        <v>6.62</v>
      </c>
      <c r="EX18" s="105">
        <v>4.5199999999999996</v>
      </c>
      <c r="EY18" s="105">
        <v>1.69</v>
      </c>
      <c r="EZ18" s="105">
        <v>2.44</v>
      </c>
      <c r="FA18" s="105">
        <v>1.1299999999999999</v>
      </c>
      <c r="FB18" s="105">
        <v>1.19</v>
      </c>
      <c r="FC18" s="105">
        <v>1.4</v>
      </c>
      <c r="FD18" s="106">
        <v>1.66</v>
      </c>
      <c r="FE18" s="104">
        <f t="shared" si="73"/>
        <v>6.62</v>
      </c>
      <c r="FF18" s="105">
        <f t="shared" si="74"/>
        <v>1.1299999999999999</v>
      </c>
      <c r="FG18" s="105">
        <f t="shared" si="75"/>
        <v>2.6550000000000002</v>
      </c>
      <c r="FH18" s="108">
        <f t="shared" si="76"/>
        <v>31.860000000000003</v>
      </c>
      <c r="FI18" s="106">
        <f t="shared" si="77"/>
        <v>1.7875503807267532</v>
      </c>
      <c r="FJ18" s="104">
        <f t="shared" si="78"/>
        <v>4.4425503807267539</v>
      </c>
      <c r="FK18" s="106">
        <f t="shared" si="79"/>
        <v>0.86744961927324704</v>
      </c>
      <c r="FL18" s="86"/>
      <c r="FM18" s="99">
        <v>1996</v>
      </c>
      <c r="FN18" s="107">
        <v>11.5</v>
      </c>
      <c r="FO18" s="108">
        <v>4.4000000000000004</v>
      </c>
      <c r="FP18" s="108">
        <v>9.1999999999999993</v>
      </c>
      <c r="FQ18" s="108">
        <v>4.8</v>
      </c>
      <c r="FR18" s="108">
        <v>5.5</v>
      </c>
      <c r="FS18" s="108">
        <v>11.8</v>
      </c>
      <c r="FT18" s="108">
        <v>8.1999999999999993</v>
      </c>
      <c r="FU18" s="108">
        <v>14.4</v>
      </c>
      <c r="FV18" s="108">
        <v>1.6</v>
      </c>
      <c r="FW18" s="108">
        <v>0.9</v>
      </c>
      <c r="FX18" s="108">
        <v>17.899999999999999</v>
      </c>
      <c r="FY18" s="109">
        <v>13.3</v>
      </c>
      <c r="FZ18" s="107">
        <f t="shared" si="57"/>
        <v>17.899999999999999</v>
      </c>
      <c r="GA18" s="108">
        <f t="shared" si="58"/>
        <v>0.9</v>
      </c>
      <c r="GB18" s="108">
        <f t="shared" si="59"/>
        <v>8.6250000000000018</v>
      </c>
      <c r="GC18" s="109">
        <f t="shared" si="60"/>
        <v>5.3203084326175851</v>
      </c>
      <c r="GD18" s="107">
        <f t="shared" si="88"/>
        <v>13.945308432617587</v>
      </c>
      <c r="GE18" s="109">
        <f t="shared" si="89"/>
        <v>3.3046915673824167</v>
      </c>
      <c r="GF18" s="86"/>
      <c r="GG18" s="110" t="s">
        <v>56</v>
      </c>
      <c r="GH18" s="111">
        <v>17.5</v>
      </c>
      <c r="GI18" s="112">
        <v>4.4749999999999996</v>
      </c>
      <c r="GJ18" s="120">
        <f t="shared" si="61"/>
        <v>4.3125350901073674</v>
      </c>
      <c r="GK18" s="114"/>
      <c r="GL18" s="115"/>
      <c r="GM18" s="116"/>
      <c r="GN18" s="115"/>
      <c r="GO18" s="86"/>
      <c r="GP18" s="110" t="s">
        <v>56</v>
      </c>
      <c r="GQ18" s="111">
        <v>17.5</v>
      </c>
      <c r="GR18" s="112">
        <v>4.3583333333333334</v>
      </c>
      <c r="GS18" s="113">
        <f t="shared" si="62"/>
        <v>4.4889025064087447</v>
      </c>
      <c r="GT18" s="114"/>
      <c r="GU18" s="115"/>
      <c r="GV18" s="116"/>
      <c r="GW18" s="115"/>
      <c r="GX18" s="115"/>
      <c r="GY18" s="115"/>
      <c r="GZ18" s="99">
        <v>1996</v>
      </c>
      <c r="HA18" s="117">
        <f t="shared" si="10"/>
        <v>67.2</v>
      </c>
      <c r="HB18" s="118">
        <f t="shared" si="11"/>
        <v>63.8</v>
      </c>
      <c r="HC18" s="118">
        <f t="shared" si="12"/>
        <v>1005</v>
      </c>
      <c r="HD18" s="118">
        <f t="shared" si="13"/>
        <v>240.95</v>
      </c>
      <c r="HE18" s="118">
        <f t="shared" si="14"/>
        <v>556.6</v>
      </c>
      <c r="HF18" s="118">
        <f t="shared" si="15"/>
        <v>180</v>
      </c>
      <c r="HG18" s="118">
        <f t="shared" si="16"/>
        <v>201</v>
      </c>
      <c r="HH18" s="118">
        <f t="shared" si="17"/>
        <v>263.5</v>
      </c>
      <c r="HI18" s="118">
        <f t="shared" si="18"/>
        <v>1323.4499999999998</v>
      </c>
      <c r="HJ18" s="118">
        <f t="shared" si="19"/>
        <v>156.35000000000002</v>
      </c>
      <c r="HK18" s="118">
        <f t="shared" si="20"/>
        <v>324</v>
      </c>
      <c r="HL18" s="119">
        <f t="shared" si="21"/>
        <v>83.2</v>
      </c>
      <c r="HM18" s="117">
        <f t="shared" si="63"/>
        <v>1323.4499999999998</v>
      </c>
      <c r="HN18" s="118">
        <f t="shared" si="64"/>
        <v>63.8</v>
      </c>
      <c r="HO18" s="118">
        <f t="shared" si="65"/>
        <v>372.08750000000003</v>
      </c>
      <c r="HP18" s="118">
        <f t="shared" si="66"/>
        <v>4465.05</v>
      </c>
      <c r="HQ18" s="119">
        <f t="shared" si="67"/>
        <v>399.4518022609804</v>
      </c>
      <c r="HR18" s="117">
        <f t="shared" si="22"/>
        <v>771.53930226098043</v>
      </c>
      <c r="HS18" s="119">
        <f t="shared" si="23"/>
        <v>-27.364302260980367</v>
      </c>
      <c r="HU18" s="32"/>
      <c r="HV18" s="32"/>
    </row>
    <row r="19" spans="2:236" s="27" customFormat="1" ht="10.5" customHeight="1" x14ac:dyDescent="0.2">
      <c r="B19" s="99">
        <v>1997</v>
      </c>
      <c r="C19" s="100">
        <v>110.5</v>
      </c>
      <c r="D19" s="101">
        <v>52.5</v>
      </c>
      <c r="E19" s="101">
        <v>41</v>
      </c>
      <c r="F19" s="101">
        <v>67.5</v>
      </c>
      <c r="G19" s="101">
        <v>148</v>
      </c>
      <c r="H19" s="101">
        <v>366.5</v>
      </c>
      <c r="I19" s="101">
        <v>68.5</v>
      </c>
      <c r="J19" s="101">
        <v>11</v>
      </c>
      <c r="K19" s="101">
        <v>241</v>
      </c>
      <c r="L19" s="101">
        <v>30</v>
      </c>
      <c r="M19" s="101">
        <v>161.5</v>
      </c>
      <c r="N19" s="102">
        <v>63</v>
      </c>
      <c r="O19" s="100">
        <f t="shared" si="24"/>
        <v>366.5</v>
      </c>
      <c r="P19" s="101">
        <f t="shared" si="25"/>
        <v>11</v>
      </c>
      <c r="Q19" s="101">
        <f t="shared" si="26"/>
        <v>113.41666666666667</v>
      </c>
      <c r="R19" s="103">
        <f t="shared" si="27"/>
        <v>1361</v>
      </c>
      <c r="S19" s="102">
        <f t="shared" si="28"/>
        <v>103.09546179354473</v>
      </c>
      <c r="T19" s="100">
        <f t="shared" si="80"/>
        <v>216.51212846021139</v>
      </c>
      <c r="U19" s="102">
        <f t="shared" si="81"/>
        <v>10.321204873121943</v>
      </c>
      <c r="V19" s="82"/>
      <c r="W19" s="99">
        <v>1997</v>
      </c>
      <c r="X19" s="104">
        <v>3.9</v>
      </c>
      <c r="Y19" s="105">
        <v>4.3</v>
      </c>
      <c r="Z19" s="105">
        <v>5.0999999999999996</v>
      </c>
      <c r="AA19" s="105">
        <v>4.4000000000000004</v>
      </c>
      <c r="AB19" s="105">
        <v>3.64</v>
      </c>
      <c r="AC19" s="105">
        <v>2</v>
      </c>
      <c r="AD19" s="105">
        <v>1.62</v>
      </c>
      <c r="AE19" s="105">
        <v>1.59</v>
      </c>
      <c r="AF19" s="105">
        <v>2.5099999999999998</v>
      </c>
      <c r="AG19" s="105">
        <v>2.2599999999999998</v>
      </c>
      <c r="AH19" s="105">
        <v>3.1</v>
      </c>
      <c r="AI19" s="106">
        <v>2.0499999999999998</v>
      </c>
      <c r="AJ19" s="104">
        <f t="shared" si="29"/>
        <v>5.0999999999999996</v>
      </c>
      <c r="AK19" s="105">
        <f t="shared" si="30"/>
        <v>1.59</v>
      </c>
      <c r="AL19" s="105">
        <f t="shared" si="31"/>
        <v>3.0391666666666666</v>
      </c>
      <c r="AM19" s="106">
        <f t="shared" si="32"/>
        <v>1.2005260841763821</v>
      </c>
      <c r="AN19" s="104">
        <f t="shared" si="82"/>
        <v>4.2396927508430489</v>
      </c>
      <c r="AO19" s="106">
        <f t="shared" si="83"/>
        <v>1.8386405824902845</v>
      </c>
      <c r="AP19" s="86"/>
      <c r="AQ19" s="99">
        <v>1997</v>
      </c>
      <c r="AR19" s="107">
        <v>34.200000000000003</v>
      </c>
      <c r="AS19" s="108">
        <v>38.200000000000003</v>
      </c>
      <c r="AT19" s="108">
        <v>62.4</v>
      </c>
      <c r="AU19" s="108">
        <v>96.5</v>
      </c>
      <c r="AV19" s="108">
        <v>172</v>
      </c>
      <c r="AW19" s="108">
        <v>292</v>
      </c>
      <c r="AX19" s="108">
        <v>70.2</v>
      </c>
      <c r="AY19" s="108">
        <v>29</v>
      </c>
      <c r="AZ19" s="108">
        <v>227</v>
      </c>
      <c r="BA19" s="108">
        <v>60.7</v>
      </c>
      <c r="BB19" s="108">
        <v>200</v>
      </c>
      <c r="BC19" s="109">
        <v>61.7</v>
      </c>
      <c r="BD19" s="107">
        <f t="shared" si="33"/>
        <v>292</v>
      </c>
      <c r="BE19" s="108">
        <f t="shared" si="34"/>
        <v>29</v>
      </c>
      <c r="BF19" s="108">
        <f t="shared" si="35"/>
        <v>111.99166666666667</v>
      </c>
      <c r="BG19" s="103">
        <f t="shared" si="36"/>
        <v>1343.9</v>
      </c>
      <c r="BH19" s="109">
        <f t="shared" si="37"/>
        <v>87.887691333194013</v>
      </c>
      <c r="BI19" s="107">
        <f t="shared" si="84"/>
        <v>199.8793579998607</v>
      </c>
      <c r="BJ19" s="109">
        <f t="shared" si="85"/>
        <v>24.103975333472661</v>
      </c>
      <c r="BK19" s="86"/>
      <c r="BL19" s="99">
        <v>1997</v>
      </c>
      <c r="BM19" s="107">
        <v>29.3</v>
      </c>
      <c r="BN19" s="108">
        <v>47</v>
      </c>
      <c r="BO19" s="108">
        <v>66.099999999999994</v>
      </c>
      <c r="BP19" s="108">
        <v>88.2</v>
      </c>
      <c r="BQ19" s="108">
        <v>163</v>
      </c>
      <c r="BR19" s="108">
        <v>158</v>
      </c>
      <c r="BS19" s="108">
        <v>77.099999999999994</v>
      </c>
      <c r="BT19" s="108">
        <v>74.400000000000006</v>
      </c>
      <c r="BU19" s="108">
        <v>215</v>
      </c>
      <c r="BV19" s="108">
        <v>26.5</v>
      </c>
      <c r="BW19" s="108">
        <v>104</v>
      </c>
      <c r="BX19" s="109">
        <v>32.9</v>
      </c>
      <c r="BY19" s="107">
        <f t="shared" si="38"/>
        <v>215</v>
      </c>
      <c r="BZ19" s="108">
        <f t="shared" si="39"/>
        <v>26.5</v>
      </c>
      <c r="CA19" s="108">
        <f t="shared" si="40"/>
        <v>90.125</v>
      </c>
      <c r="CB19" s="103">
        <f t="shared" si="41"/>
        <v>1081.5</v>
      </c>
      <c r="CC19" s="109">
        <f t="shared" si="42"/>
        <v>59.988015848622197</v>
      </c>
      <c r="CD19" s="107">
        <f t="shared" si="43"/>
        <v>150.11301584862218</v>
      </c>
      <c r="CE19" s="109">
        <f t="shared" si="44"/>
        <v>30.136984151377803</v>
      </c>
      <c r="CF19" s="86"/>
      <c r="CG19" s="99">
        <v>1997</v>
      </c>
      <c r="CH19" s="104">
        <v>1.3</v>
      </c>
      <c r="CI19" s="105">
        <v>1.5</v>
      </c>
      <c r="CJ19" s="105">
        <v>2.5</v>
      </c>
      <c r="CK19" s="105">
        <v>0.98</v>
      </c>
      <c r="CL19" s="105">
        <v>1.3</v>
      </c>
      <c r="CM19" s="105">
        <v>1.4</v>
      </c>
      <c r="CN19" s="105"/>
      <c r="CO19" s="105">
        <v>1</v>
      </c>
      <c r="CP19" s="105">
        <v>0.73</v>
      </c>
      <c r="CQ19" s="105">
        <v>0.81</v>
      </c>
      <c r="CR19" s="105">
        <v>0.71</v>
      </c>
      <c r="CS19" s="106">
        <v>0.84</v>
      </c>
      <c r="CT19" s="104">
        <f t="shared" si="45"/>
        <v>2.5</v>
      </c>
      <c r="CU19" s="105">
        <f t="shared" si="46"/>
        <v>0.71</v>
      </c>
      <c r="CV19" s="105">
        <f t="shared" si="47"/>
        <v>1.1881818181818182</v>
      </c>
      <c r="CW19" s="105">
        <f t="shared" si="48"/>
        <v>13.07</v>
      </c>
      <c r="CX19" s="106">
        <f t="shared" si="49"/>
        <v>0.51667820123976926</v>
      </c>
      <c r="CY19" s="104">
        <f t="shared" si="6"/>
        <v>1.7048600194215875</v>
      </c>
      <c r="CZ19" s="106">
        <f t="shared" si="7"/>
        <v>0.67150361694204896</v>
      </c>
      <c r="DA19" s="86"/>
      <c r="DB19" s="99">
        <v>1997</v>
      </c>
      <c r="DC19" s="104">
        <v>1.4</v>
      </c>
      <c r="DD19" s="105">
        <v>3.1</v>
      </c>
      <c r="DE19" s="105">
        <v>5.7</v>
      </c>
      <c r="DF19" s="105">
        <v>1.1000000000000001</v>
      </c>
      <c r="DG19" s="105">
        <v>3.5</v>
      </c>
      <c r="DH19" s="105">
        <v>0.78</v>
      </c>
      <c r="DI19" s="105"/>
      <c r="DJ19" s="105"/>
      <c r="DK19" s="105"/>
      <c r="DL19" s="105">
        <v>1.5</v>
      </c>
      <c r="DM19" s="105">
        <v>1.5</v>
      </c>
      <c r="DN19" s="106">
        <v>0.73</v>
      </c>
      <c r="DO19" s="104">
        <f t="shared" si="50"/>
        <v>5.7</v>
      </c>
      <c r="DP19" s="105">
        <f t="shared" si="51"/>
        <v>0.73</v>
      </c>
      <c r="DQ19" s="105">
        <f t="shared" si="52"/>
        <v>2.1455555555555552</v>
      </c>
      <c r="DR19" s="105">
        <f t="shared" si="53"/>
        <v>19.309999999999999</v>
      </c>
      <c r="DS19" s="106">
        <f t="shared" si="54"/>
        <v>1.6481285683397939</v>
      </c>
      <c r="DT19" s="104">
        <f t="shared" si="55"/>
        <v>3.7936841238953489</v>
      </c>
      <c r="DU19" s="106">
        <f t="shared" si="56"/>
        <v>0.49742698721576128</v>
      </c>
      <c r="DV19" s="86"/>
      <c r="DW19" s="99">
        <v>1997</v>
      </c>
      <c r="DX19" s="104">
        <v>1.41</v>
      </c>
      <c r="DY19" s="105">
        <v>1.8</v>
      </c>
      <c r="DZ19" s="105">
        <v>3.05</v>
      </c>
      <c r="EA19" s="105">
        <v>2.7</v>
      </c>
      <c r="EB19" s="105">
        <v>3</v>
      </c>
      <c r="EC19" s="105">
        <v>2.5</v>
      </c>
      <c r="ED19" s="105">
        <v>1.5</v>
      </c>
      <c r="EE19" s="105">
        <v>2.6</v>
      </c>
      <c r="EF19" s="105">
        <v>1.9</v>
      </c>
      <c r="EG19" s="105">
        <v>1.7</v>
      </c>
      <c r="EH19" s="105">
        <v>2.7</v>
      </c>
      <c r="EI19" s="106">
        <v>2.4</v>
      </c>
      <c r="EJ19" s="104">
        <f t="shared" si="68"/>
        <v>3.05</v>
      </c>
      <c r="EK19" s="105">
        <f t="shared" si="69"/>
        <v>1.41</v>
      </c>
      <c r="EL19" s="105">
        <f t="shared" si="70"/>
        <v>2.2716666666666665</v>
      </c>
      <c r="EM19" s="108">
        <f t="shared" si="71"/>
        <v>27.259999999999998</v>
      </c>
      <c r="EN19" s="106">
        <f t="shared" si="72"/>
        <v>0.58035777888743068</v>
      </c>
      <c r="EO19" s="104">
        <f t="shared" si="86"/>
        <v>2.8520244455540973</v>
      </c>
      <c r="EP19" s="106">
        <f t="shared" si="87"/>
        <v>1.6913088877792357</v>
      </c>
      <c r="EQ19" s="86"/>
      <c r="ER19" s="99">
        <v>1997</v>
      </c>
      <c r="ES19" s="104">
        <v>2.83</v>
      </c>
      <c r="ET19" s="105">
        <v>4.96</v>
      </c>
      <c r="EU19" s="105">
        <v>9.4700000000000006</v>
      </c>
      <c r="EV19" s="105">
        <v>4.0999999999999996</v>
      </c>
      <c r="EW19" s="105">
        <v>4.8</v>
      </c>
      <c r="EX19" s="105">
        <v>2.4</v>
      </c>
      <c r="EY19" s="105">
        <v>2.2000000000000002</v>
      </c>
      <c r="EZ19" s="105">
        <v>2.1</v>
      </c>
      <c r="FA19" s="105">
        <v>2.1</v>
      </c>
      <c r="FB19" s="105">
        <v>2.2000000000000002</v>
      </c>
      <c r="FC19" s="105">
        <v>2.6</v>
      </c>
      <c r="FD19" s="106">
        <v>2.2000000000000002</v>
      </c>
      <c r="FE19" s="104">
        <f t="shared" si="73"/>
        <v>9.4700000000000006</v>
      </c>
      <c r="FF19" s="105">
        <f t="shared" si="74"/>
        <v>2.1</v>
      </c>
      <c r="FG19" s="105">
        <f t="shared" si="75"/>
        <v>3.4966666666666675</v>
      </c>
      <c r="FH19" s="108">
        <f t="shared" si="76"/>
        <v>41.960000000000008</v>
      </c>
      <c r="FI19" s="106">
        <f t="shared" si="77"/>
        <v>2.1591510677424419</v>
      </c>
      <c r="FJ19" s="104">
        <f t="shared" si="78"/>
        <v>5.6558177344091094</v>
      </c>
      <c r="FK19" s="106">
        <f t="shared" si="79"/>
        <v>1.3375155989242256</v>
      </c>
      <c r="FL19" s="86"/>
      <c r="FM19" s="99">
        <v>1997</v>
      </c>
      <c r="FN19" s="107">
        <v>5.7</v>
      </c>
      <c r="FO19" s="108">
        <v>7.6</v>
      </c>
      <c r="FP19" s="108">
        <v>8.6999999999999993</v>
      </c>
      <c r="FQ19" s="108">
        <v>15.5</v>
      </c>
      <c r="FR19" s="108">
        <v>18.5</v>
      </c>
      <c r="FS19" s="108">
        <v>12.7</v>
      </c>
      <c r="FT19" s="108">
        <v>10.4</v>
      </c>
      <c r="FU19" s="108">
        <v>24.4</v>
      </c>
      <c r="FV19" s="108">
        <v>51.3</v>
      </c>
      <c r="FW19" s="108">
        <v>22.8</v>
      </c>
      <c r="FX19" s="108">
        <v>39</v>
      </c>
      <c r="FY19" s="109">
        <v>41.2</v>
      </c>
      <c r="FZ19" s="107">
        <f t="shared" si="57"/>
        <v>51.3</v>
      </c>
      <c r="GA19" s="108">
        <f t="shared" si="58"/>
        <v>5.7</v>
      </c>
      <c r="GB19" s="108">
        <f t="shared" si="59"/>
        <v>21.483333333333334</v>
      </c>
      <c r="GC19" s="109">
        <f t="shared" si="60"/>
        <v>14.908254780693161</v>
      </c>
      <c r="GD19" s="107">
        <f t="shared" si="88"/>
        <v>36.391588114026497</v>
      </c>
      <c r="GE19" s="109">
        <f t="shared" si="89"/>
        <v>6.5750785526401732</v>
      </c>
      <c r="GF19" s="86"/>
      <c r="GG19" s="110" t="s">
        <v>57</v>
      </c>
      <c r="GH19" s="111">
        <v>8.625</v>
      </c>
      <c r="GI19" s="112">
        <v>4.3583333333333334</v>
      </c>
      <c r="GJ19" s="120">
        <f t="shared" si="61"/>
        <v>4.496673721702912</v>
      </c>
      <c r="GK19" s="114"/>
      <c r="GL19" s="115"/>
      <c r="GM19" s="115"/>
      <c r="GN19" s="115"/>
      <c r="GO19" s="86"/>
      <c r="GP19" s="110" t="s">
        <v>57</v>
      </c>
      <c r="GQ19" s="111">
        <v>8.625</v>
      </c>
      <c r="GR19" s="112">
        <v>3.0391666666666666</v>
      </c>
      <c r="GS19" s="113">
        <f t="shared" si="62"/>
        <v>4.4239677520065088</v>
      </c>
      <c r="GT19" s="114"/>
      <c r="GU19" s="115"/>
      <c r="GV19" s="115"/>
      <c r="GW19" s="115"/>
      <c r="GX19" s="115"/>
      <c r="GY19" s="115"/>
      <c r="GZ19" s="99">
        <v>1997</v>
      </c>
      <c r="HA19" s="117">
        <f t="shared" si="10"/>
        <v>430.95</v>
      </c>
      <c r="HB19" s="118">
        <f t="shared" si="11"/>
        <v>225.75</v>
      </c>
      <c r="HC19" s="118">
        <f t="shared" si="12"/>
        <v>209.1</v>
      </c>
      <c r="HD19" s="118">
        <f t="shared" si="13"/>
        <v>297</v>
      </c>
      <c r="HE19" s="118">
        <f t="shared" si="14"/>
        <v>538.72</v>
      </c>
      <c r="HF19" s="118">
        <f t="shared" si="15"/>
        <v>733</v>
      </c>
      <c r="HG19" s="118">
        <f t="shared" si="16"/>
        <v>110.97000000000001</v>
      </c>
      <c r="HH19" s="118">
        <f t="shared" si="17"/>
        <v>17.490000000000002</v>
      </c>
      <c r="HI19" s="118">
        <f t="shared" si="18"/>
        <v>604.91</v>
      </c>
      <c r="HJ19" s="118">
        <f t="shared" si="19"/>
        <v>67.8</v>
      </c>
      <c r="HK19" s="118">
        <f t="shared" si="20"/>
        <v>500.65000000000003</v>
      </c>
      <c r="HL19" s="119">
        <f t="shared" si="21"/>
        <v>129.14999999999998</v>
      </c>
      <c r="HM19" s="117">
        <f t="shared" si="63"/>
        <v>733</v>
      </c>
      <c r="HN19" s="118">
        <f t="shared" si="64"/>
        <v>17.490000000000002</v>
      </c>
      <c r="HO19" s="118">
        <f t="shared" si="65"/>
        <v>322.12416666666667</v>
      </c>
      <c r="HP19" s="118">
        <f t="shared" si="66"/>
        <v>3865.4900000000002</v>
      </c>
      <c r="HQ19" s="119">
        <f t="shared" si="67"/>
        <v>233.825226590613</v>
      </c>
      <c r="HR19" s="117">
        <f t="shared" si="22"/>
        <v>555.94939325727967</v>
      </c>
      <c r="HS19" s="119">
        <f t="shared" si="23"/>
        <v>88.298940076053668</v>
      </c>
      <c r="HU19" s="32"/>
      <c r="HV19" s="32"/>
    </row>
    <row r="20" spans="2:236" s="27" customFormat="1" ht="10.5" customHeight="1" x14ac:dyDescent="0.2">
      <c r="B20" s="135">
        <v>1998</v>
      </c>
      <c r="C20" s="100">
        <v>81.5</v>
      </c>
      <c r="D20" s="101">
        <v>74.5</v>
      </c>
      <c r="E20" s="101">
        <v>31.5</v>
      </c>
      <c r="F20" s="101">
        <v>108.5</v>
      </c>
      <c r="G20" s="101">
        <v>97</v>
      </c>
      <c r="H20" s="101">
        <v>128.5</v>
      </c>
      <c r="I20" s="101">
        <v>171</v>
      </c>
      <c r="J20" s="101">
        <v>432.5</v>
      </c>
      <c r="K20" s="101">
        <v>165</v>
      </c>
      <c r="L20" s="101">
        <v>205.5</v>
      </c>
      <c r="M20" s="101">
        <v>24.5</v>
      </c>
      <c r="N20" s="102">
        <v>15.5</v>
      </c>
      <c r="O20" s="100">
        <f t="shared" si="24"/>
        <v>432.5</v>
      </c>
      <c r="P20" s="101">
        <f t="shared" si="25"/>
        <v>15.5</v>
      </c>
      <c r="Q20" s="101">
        <f t="shared" si="26"/>
        <v>127.95833333333333</v>
      </c>
      <c r="R20" s="103">
        <f t="shared" si="27"/>
        <v>1535.5</v>
      </c>
      <c r="S20" s="102">
        <f t="shared" si="28"/>
        <v>113.21388814848189</v>
      </c>
      <c r="T20" s="100">
        <f t="shared" si="80"/>
        <v>241.1722214818152</v>
      </c>
      <c r="U20" s="102">
        <f t="shared" si="81"/>
        <v>14.744445184851443</v>
      </c>
      <c r="V20" s="82"/>
      <c r="W20" s="135">
        <v>1998</v>
      </c>
      <c r="X20" s="104">
        <v>2.4</v>
      </c>
      <c r="Y20" s="105">
        <v>4.8</v>
      </c>
      <c r="Z20" s="105">
        <v>4.5999999999999996</v>
      </c>
      <c r="AA20" s="105">
        <v>4.2</v>
      </c>
      <c r="AB20" s="105">
        <v>3.44</v>
      </c>
      <c r="AC20" s="105">
        <v>1.59</v>
      </c>
      <c r="AD20" s="105">
        <v>1.64</v>
      </c>
      <c r="AE20" s="105">
        <v>1.88</v>
      </c>
      <c r="AF20" s="105">
        <v>3.73</v>
      </c>
      <c r="AG20" s="105">
        <v>4.3</v>
      </c>
      <c r="AH20" s="105">
        <v>4.5</v>
      </c>
      <c r="AI20" s="106">
        <v>4.4000000000000004</v>
      </c>
      <c r="AJ20" s="104">
        <f t="shared" si="29"/>
        <v>4.8</v>
      </c>
      <c r="AK20" s="105">
        <f t="shared" si="30"/>
        <v>1.59</v>
      </c>
      <c r="AL20" s="105">
        <f t="shared" si="31"/>
        <v>3.4566666666666666</v>
      </c>
      <c r="AM20" s="106">
        <f t="shared" si="32"/>
        <v>1.2364195620149876</v>
      </c>
      <c r="AN20" s="104">
        <f t="shared" si="82"/>
        <v>4.6930862286816541</v>
      </c>
      <c r="AO20" s="106">
        <f t="shared" si="83"/>
        <v>2.220247104651679</v>
      </c>
      <c r="AP20" s="86"/>
      <c r="AQ20" s="135">
        <v>1998</v>
      </c>
      <c r="AR20" s="107">
        <v>83.6</v>
      </c>
      <c r="AS20" s="108">
        <v>95.9</v>
      </c>
      <c r="AT20" s="108">
        <v>62</v>
      </c>
      <c r="AU20" s="108">
        <v>121</v>
      </c>
      <c r="AV20" s="108">
        <v>76</v>
      </c>
      <c r="AW20" s="108">
        <v>86</v>
      </c>
      <c r="AX20" s="108">
        <v>99.1</v>
      </c>
      <c r="AY20" s="108">
        <v>126</v>
      </c>
      <c r="AZ20" s="108">
        <v>181</v>
      </c>
      <c r="BA20" s="108">
        <v>80.7</v>
      </c>
      <c r="BB20" s="108">
        <v>34.4</v>
      </c>
      <c r="BC20" s="109">
        <v>41.2</v>
      </c>
      <c r="BD20" s="107">
        <f t="shared" si="33"/>
        <v>181</v>
      </c>
      <c r="BE20" s="108">
        <f t="shared" si="34"/>
        <v>34.4</v>
      </c>
      <c r="BF20" s="108">
        <f t="shared" si="35"/>
        <v>90.575000000000003</v>
      </c>
      <c r="BG20" s="103">
        <f t="shared" si="36"/>
        <v>1086.9000000000001</v>
      </c>
      <c r="BH20" s="109">
        <f t="shared" si="37"/>
        <v>39.597867825978156</v>
      </c>
      <c r="BI20" s="107">
        <f t="shared" si="84"/>
        <v>130.17286782597816</v>
      </c>
      <c r="BJ20" s="109">
        <f t="shared" si="85"/>
        <v>50.977132174021847</v>
      </c>
      <c r="BK20" s="86"/>
      <c r="BL20" s="135">
        <v>1998</v>
      </c>
      <c r="BM20" s="107">
        <v>39.1</v>
      </c>
      <c r="BN20" s="108">
        <v>51.3</v>
      </c>
      <c r="BO20" s="108">
        <v>46.7</v>
      </c>
      <c r="BP20" s="108">
        <v>116</v>
      </c>
      <c r="BQ20" s="108">
        <v>109</v>
      </c>
      <c r="BR20" s="108">
        <v>146</v>
      </c>
      <c r="BS20" s="108">
        <v>123</v>
      </c>
      <c r="BT20" s="108">
        <v>190</v>
      </c>
      <c r="BU20" s="108">
        <v>140</v>
      </c>
      <c r="BV20" s="108">
        <v>83.4</v>
      </c>
      <c r="BW20" s="108">
        <v>18.3</v>
      </c>
      <c r="BX20" s="109">
        <v>29.6</v>
      </c>
      <c r="BY20" s="107">
        <f t="shared" si="38"/>
        <v>190</v>
      </c>
      <c r="BZ20" s="108">
        <f t="shared" si="39"/>
        <v>18.3</v>
      </c>
      <c r="CA20" s="108">
        <f t="shared" si="40"/>
        <v>91.033333333333317</v>
      </c>
      <c r="CB20" s="103">
        <f t="shared" si="41"/>
        <v>1092.3999999999999</v>
      </c>
      <c r="CC20" s="109">
        <f t="shared" si="42"/>
        <v>54.39350451417279</v>
      </c>
      <c r="CD20" s="107">
        <f t="shared" si="43"/>
        <v>145.42683784750611</v>
      </c>
      <c r="CE20" s="109">
        <f t="shared" si="44"/>
        <v>36.639828819160527</v>
      </c>
      <c r="CF20" s="86"/>
      <c r="CG20" s="135">
        <v>1998</v>
      </c>
      <c r="CH20" s="104">
        <v>1.6</v>
      </c>
      <c r="CI20" s="105">
        <v>0.79</v>
      </c>
      <c r="CJ20" s="105">
        <v>2</v>
      </c>
      <c r="CK20" s="105">
        <v>1.5</v>
      </c>
      <c r="CL20" s="105">
        <v>1.3</v>
      </c>
      <c r="CM20" s="105">
        <v>0.93</v>
      </c>
      <c r="CN20" s="105"/>
      <c r="CO20" s="105">
        <v>0.77</v>
      </c>
      <c r="CP20" s="105">
        <v>1.7</v>
      </c>
      <c r="CQ20" s="105">
        <v>0.67</v>
      </c>
      <c r="CR20" s="105">
        <v>0.75</v>
      </c>
      <c r="CS20" s="106">
        <v>0.84</v>
      </c>
      <c r="CT20" s="104">
        <f t="shared" si="45"/>
        <v>2</v>
      </c>
      <c r="CU20" s="105">
        <f t="shared" si="46"/>
        <v>0.67</v>
      </c>
      <c r="CV20" s="105">
        <f t="shared" si="47"/>
        <v>1.1681818181818182</v>
      </c>
      <c r="CW20" s="105">
        <f t="shared" si="48"/>
        <v>12.85</v>
      </c>
      <c r="CX20" s="106">
        <f t="shared" si="49"/>
        <v>0.46666515151269183</v>
      </c>
      <c r="CY20" s="104">
        <f t="shared" si="6"/>
        <v>1.63484696969451</v>
      </c>
      <c r="CZ20" s="106">
        <f t="shared" si="7"/>
        <v>0.70151666666912638</v>
      </c>
      <c r="DA20" s="86"/>
      <c r="DB20" s="135">
        <v>1998</v>
      </c>
      <c r="DC20" s="104">
        <v>0.85</v>
      </c>
      <c r="DD20" s="105">
        <v>0.76</v>
      </c>
      <c r="DE20" s="105">
        <v>1.6</v>
      </c>
      <c r="DF20" s="105"/>
      <c r="DG20" s="105">
        <v>1.9</v>
      </c>
      <c r="DH20" s="105">
        <v>1.2</v>
      </c>
      <c r="DI20" s="105"/>
      <c r="DJ20" s="105">
        <v>1.4</v>
      </c>
      <c r="DK20" s="105">
        <v>1.5</v>
      </c>
      <c r="DL20" s="105">
        <v>0.89</v>
      </c>
      <c r="DM20" s="105">
        <v>5.5</v>
      </c>
      <c r="DN20" s="106">
        <v>0.73</v>
      </c>
      <c r="DO20" s="104">
        <f t="shared" si="50"/>
        <v>5.5</v>
      </c>
      <c r="DP20" s="105">
        <f t="shared" si="51"/>
        <v>0.73</v>
      </c>
      <c r="DQ20" s="105">
        <f t="shared" si="52"/>
        <v>1.6329999999999998</v>
      </c>
      <c r="DR20" s="105">
        <f t="shared" si="53"/>
        <v>16.329999999999998</v>
      </c>
      <c r="DS20" s="106">
        <f t="shared" si="54"/>
        <v>1.4153213219776082</v>
      </c>
      <c r="DT20" s="104">
        <f t="shared" si="55"/>
        <v>3.0483213219776077</v>
      </c>
      <c r="DU20" s="106">
        <f t="shared" si="56"/>
        <v>0.2176786780223916</v>
      </c>
      <c r="DV20" s="86"/>
      <c r="DW20" s="135">
        <v>1998</v>
      </c>
      <c r="DX20" s="104">
        <v>3.7</v>
      </c>
      <c r="DY20" s="105">
        <v>2.5</v>
      </c>
      <c r="DZ20" s="105">
        <v>5.8</v>
      </c>
      <c r="EA20" s="105">
        <v>3.2</v>
      </c>
      <c r="EB20" s="105">
        <v>4</v>
      </c>
      <c r="EC20" s="105">
        <v>2.7</v>
      </c>
      <c r="ED20" s="105">
        <v>2</v>
      </c>
      <c r="EE20" s="105">
        <v>3.2</v>
      </c>
      <c r="EF20" s="105">
        <v>6.2</v>
      </c>
      <c r="EG20" s="105">
        <v>2.2000000000000002</v>
      </c>
      <c r="EH20" s="105">
        <v>3.9</v>
      </c>
      <c r="EI20" s="106">
        <v>4.0999999999999996</v>
      </c>
      <c r="EJ20" s="104">
        <f t="shared" si="68"/>
        <v>6.2</v>
      </c>
      <c r="EK20" s="105">
        <f t="shared" si="69"/>
        <v>2</v>
      </c>
      <c r="EL20" s="105">
        <f t="shared" si="70"/>
        <v>3.625</v>
      </c>
      <c r="EM20" s="108">
        <f t="shared" si="71"/>
        <v>43.5</v>
      </c>
      <c r="EN20" s="106">
        <f t="shared" si="72"/>
        <v>1.3129598761438359</v>
      </c>
      <c r="EO20" s="104">
        <f t="shared" si="86"/>
        <v>4.9379598761438359</v>
      </c>
      <c r="EP20" s="106">
        <f t="shared" si="87"/>
        <v>2.3120401238561641</v>
      </c>
      <c r="EQ20" s="86"/>
      <c r="ER20" s="135">
        <v>1998</v>
      </c>
      <c r="ES20" s="104">
        <v>1.2</v>
      </c>
      <c r="ET20" s="105">
        <v>2.5</v>
      </c>
      <c r="EU20" s="105">
        <v>5.6</v>
      </c>
      <c r="EV20" s="105">
        <v>3</v>
      </c>
      <c r="EW20" s="105">
        <v>4.0999999999999996</v>
      </c>
      <c r="EX20" s="105">
        <v>3.1</v>
      </c>
      <c r="EY20" s="105">
        <v>3.1</v>
      </c>
      <c r="EZ20" s="105">
        <v>3.6</v>
      </c>
      <c r="FA20" s="105">
        <v>3.7</v>
      </c>
      <c r="FB20" s="105">
        <v>2.6</v>
      </c>
      <c r="FC20" s="105">
        <v>5</v>
      </c>
      <c r="FD20" s="106">
        <v>3.4</v>
      </c>
      <c r="FE20" s="104">
        <f t="shared" si="73"/>
        <v>5.6</v>
      </c>
      <c r="FF20" s="105">
        <f t="shared" si="74"/>
        <v>1.2</v>
      </c>
      <c r="FG20" s="105">
        <f t="shared" si="75"/>
        <v>3.4083333333333332</v>
      </c>
      <c r="FH20" s="108">
        <f t="shared" si="76"/>
        <v>40.9</v>
      </c>
      <c r="FI20" s="106">
        <f t="shared" si="77"/>
        <v>1.1540114489217275</v>
      </c>
      <c r="FJ20" s="104">
        <f t="shared" si="78"/>
        <v>4.5623447822550602</v>
      </c>
      <c r="FK20" s="106">
        <f t="shared" si="79"/>
        <v>2.2543218844116057</v>
      </c>
      <c r="FL20" s="86"/>
      <c r="FM20" s="135">
        <v>1998</v>
      </c>
      <c r="FN20" s="107">
        <v>31.9</v>
      </c>
      <c r="FO20" s="108">
        <v>40.299999999999997</v>
      </c>
      <c r="FP20" s="108">
        <v>54.8</v>
      </c>
      <c r="FQ20" s="108">
        <v>53.4</v>
      </c>
      <c r="FR20" s="108">
        <v>56.3</v>
      </c>
      <c r="FS20" s="108">
        <v>70.7</v>
      </c>
      <c r="FT20" s="108">
        <v>66.2</v>
      </c>
      <c r="FU20" s="108">
        <v>91.7</v>
      </c>
      <c r="FV20" s="108">
        <v>92.9</v>
      </c>
      <c r="FW20" s="108"/>
      <c r="FX20" s="108"/>
      <c r="FY20" s="109"/>
      <c r="FZ20" s="107">
        <f t="shared" si="57"/>
        <v>92.9</v>
      </c>
      <c r="GA20" s="108">
        <f t="shared" si="58"/>
        <v>31.9</v>
      </c>
      <c r="GB20" s="108">
        <f t="shared" si="59"/>
        <v>62.022222222222211</v>
      </c>
      <c r="GC20" s="109">
        <f t="shared" si="60"/>
        <v>20.812903316078835</v>
      </c>
      <c r="GD20" s="107">
        <f t="shared" si="88"/>
        <v>82.835125538301043</v>
      </c>
      <c r="GE20" s="109">
        <f t="shared" si="89"/>
        <v>41.20931890614338</v>
      </c>
      <c r="GF20" s="86"/>
      <c r="GG20" s="110" t="s">
        <v>58</v>
      </c>
      <c r="GH20" s="111">
        <v>21.483333333333334</v>
      </c>
      <c r="GI20" s="112">
        <v>3.0391666666666666</v>
      </c>
      <c r="GJ20" s="120">
        <f t="shared" si="61"/>
        <v>4.3961247822515501</v>
      </c>
      <c r="GK20" s="114"/>
      <c r="GL20" s="115"/>
      <c r="GM20" s="115"/>
      <c r="GN20" s="115"/>
      <c r="GO20" s="86"/>
      <c r="GP20" s="110" t="s">
        <v>58</v>
      </c>
      <c r="GQ20" s="111">
        <v>21.483333333333334</v>
      </c>
      <c r="GR20" s="112">
        <v>3.4566666666666666</v>
      </c>
      <c r="GS20" s="113">
        <f t="shared" si="62"/>
        <v>4.0974290582201389</v>
      </c>
      <c r="GT20" s="114"/>
      <c r="GU20" s="115"/>
      <c r="GV20" s="115"/>
      <c r="GW20" s="115"/>
      <c r="GX20" s="115"/>
      <c r="GY20" s="115"/>
      <c r="GZ20" s="135">
        <v>1998</v>
      </c>
      <c r="HA20" s="117">
        <f t="shared" si="10"/>
        <v>195.6</v>
      </c>
      <c r="HB20" s="118">
        <f t="shared" si="11"/>
        <v>357.59999999999997</v>
      </c>
      <c r="HC20" s="118">
        <f t="shared" si="12"/>
        <v>144.89999999999998</v>
      </c>
      <c r="HD20" s="118">
        <f t="shared" si="13"/>
        <v>455.70000000000005</v>
      </c>
      <c r="HE20" s="118">
        <f t="shared" si="14"/>
        <v>333.68</v>
      </c>
      <c r="HF20" s="118">
        <f t="shared" si="15"/>
        <v>204.315</v>
      </c>
      <c r="HG20" s="118">
        <f t="shared" si="16"/>
        <v>280.44</v>
      </c>
      <c r="HH20" s="118">
        <f t="shared" si="17"/>
        <v>813.09999999999991</v>
      </c>
      <c r="HI20" s="118">
        <f t="shared" si="18"/>
        <v>615.45000000000005</v>
      </c>
      <c r="HJ20" s="118">
        <f t="shared" si="19"/>
        <v>883.65</v>
      </c>
      <c r="HK20" s="118">
        <f t="shared" si="20"/>
        <v>110.25</v>
      </c>
      <c r="HL20" s="119">
        <f t="shared" si="21"/>
        <v>68.2</v>
      </c>
      <c r="HM20" s="117">
        <f t="shared" si="63"/>
        <v>883.65</v>
      </c>
      <c r="HN20" s="118">
        <f t="shared" si="64"/>
        <v>68.2</v>
      </c>
      <c r="HO20" s="118">
        <f t="shared" si="65"/>
        <v>371.90708333333328</v>
      </c>
      <c r="HP20" s="118">
        <f t="shared" si="66"/>
        <v>4462.8849999999993</v>
      </c>
      <c r="HQ20" s="119">
        <f t="shared" si="67"/>
        <v>270.40450660629256</v>
      </c>
      <c r="HR20" s="117">
        <f t="shared" si="22"/>
        <v>642.31158993962583</v>
      </c>
      <c r="HS20" s="119">
        <f t="shared" si="23"/>
        <v>101.50257672704072</v>
      </c>
      <c r="HU20" s="32"/>
      <c r="HV20" s="32"/>
    </row>
    <row r="21" spans="2:236" s="27" customFormat="1" ht="10.5" hidden="1" customHeight="1" x14ac:dyDescent="0.2">
      <c r="B21" s="136">
        <v>1999</v>
      </c>
      <c r="C21" s="137">
        <v>3.5</v>
      </c>
      <c r="D21" s="138">
        <v>36</v>
      </c>
      <c r="E21" s="138">
        <v>141</v>
      </c>
      <c r="F21" s="138">
        <v>182</v>
      </c>
      <c r="G21" s="138">
        <v>99</v>
      </c>
      <c r="H21" s="138">
        <v>240.5</v>
      </c>
      <c r="I21" s="138">
        <v>241</v>
      </c>
      <c r="J21" s="138">
        <v>171.5</v>
      </c>
      <c r="K21" s="138">
        <v>358</v>
      </c>
      <c r="L21" s="138">
        <v>209.5</v>
      </c>
      <c r="M21" s="138">
        <v>49</v>
      </c>
      <c r="N21" s="139">
        <v>8</v>
      </c>
      <c r="O21" s="140">
        <f t="shared" si="24"/>
        <v>358</v>
      </c>
      <c r="P21" s="141">
        <f t="shared" si="25"/>
        <v>3.5</v>
      </c>
      <c r="Q21" s="141">
        <f t="shared" si="26"/>
        <v>144.91666666666666</v>
      </c>
      <c r="R21" s="108"/>
      <c r="S21" s="139">
        <f t="shared" si="28"/>
        <v>109.52663298638068</v>
      </c>
      <c r="T21" s="140">
        <f t="shared" si="80"/>
        <v>254.44329965304735</v>
      </c>
      <c r="U21" s="139">
        <f t="shared" si="81"/>
        <v>35.390033680285981</v>
      </c>
      <c r="V21" s="82"/>
      <c r="W21" s="136">
        <v>1999</v>
      </c>
      <c r="X21" s="142">
        <v>2.02</v>
      </c>
      <c r="Y21" s="143">
        <v>4</v>
      </c>
      <c r="Z21" s="143">
        <v>5</v>
      </c>
      <c r="AA21" s="143">
        <v>4.9000000000000004</v>
      </c>
      <c r="AB21" s="143">
        <v>5.5</v>
      </c>
      <c r="AC21" s="143">
        <v>4.12</v>
      </c>
      <c r="AD21" s="143">
        <v>1.62</v>
      </c>
      <c r="AE21" s="143">
        <v>2.29</v>
      </c>
      <c r="AF21" s="143">
        <v>4.3</v>
      </c>
      <c r="AG21" s="143">
        <v>4.9000000000000004</v>
      </c>
      <c r="AH21" s="143">
        <v>4.3</v>
      </c>
      <c r="AI21" s="144">
        <v>3.32</v>
      </c>
      <c r="AJ21" s="145">
        <f t="shared" si="29"/>
        <v>5.5</v>
      </c>
      <c r="AK21" s="146">
        <f t="shared" si="30"/>
        <v>1.62</v>
      </c>
      <c r="AL21" s="146">
        <f t="shared" si="31"/>
        <v>3.855833333333333</v>
      </c>
      <c r="AM21" s="144">
        <f t="shared" si="32"/>
        <v>1.2715878286853062</v>
      </c>
      <c r="AN21" s="145">
        <f t="shared" si="82"/>
        <v>5.1274211620186394</v>
      </c>
      <c r="AO21" s="144">
        <f t="shared" si="83"/>
        <v>2.5842455046480266</v>
      </c>
      <c r="AP21" s="147"/>
      <c r="AQ21" s="136">
        <v>1999</v>
      </c>
      <c r="AR21" s="148">
        <v>21.8</v>
      </c>
      <c r="AS21" s="149">
        <v>45.3</v>
      </c>
      <c r="AT21" s="149">
        <v>119</v>
      </c>
      <c r="AU21" s="149">
        <v>426</v>
      </c>
      <c r="AV21" s="149">
        <v>92.5</v>
      </c>
      <c r="AW21" s="149">
        <v>215</v>
      </c>
      <c r="AX21" s="149">
        <v>109</v>
      </c>
      <c r="AY21" s="149">
        <v>144</v>
      </c>
      <c r="AZ21" s="149">
        <v>220</v>
      </c>
      <c r="BA21" s="149">
        <v>221</v>
      </c>
      <c r="BB21" s="149">
        <v>43</v>
      </c>
      <c r="BC21" s="150">
        <v>42.9</v>
      </c>
      <c r="BD21" s="151">
        <f t="shared" si="33"/>
        <v>426</v>
      </c>
      <c r="BE21" s="152">
        <f t="shared" si="34"/>
        <v>21.8</v>
      </c>
      <c r="BF21" s="152">
        <f t="shared" si="35"/>
        <v>141.625</v>
      </c>
      <c r="BG21" s="108"/>
      <c r="BH21" s="150">
        <f t="shared" si="37"/>
        <v>115.1289010789053</v>
      </c>
      <c r="BI21" s="151">
        <f t="shared" si="84"/>
        <v>256.7539010789053</v>
      </c>
      <c r="BJ21" s="150">
        <f t="shared" si="85"/>
        <v>26.496098921094699</v>
      </c>
      <c r="BK21" s="147"/>
      <c r="BL21" s="136">
        <v>1999</v>
      </c>
      <c r="BM21" s="148">
        <v>21.8</v>
      </c>
      <c r="BN21" s="149">
        <v>45.3</v>
      </c>
      <c r="BO21" s="149">
        <v>119</v>
      </c>
      <c r="BP21" s="149">
        <v>426</v>
      </c>
      <c r="BQ21" s="149">
        <v>92.5</v>
      </c>
      <c r="BR21" s="149">
        <v>215</v>
      </c>
      <c r="BS21" s="149">
        <v>109</v>
      </c>
      <c r="BT21" s="149">
        <v>144</v>
      </c>
      <c r="BU21" s="149">
        <v>220</v>
      </c>
      <c r="BV21" s="149">
        <v>221</v>
      </c>
      <c r="BW21" s="149">
        <v>43</v>
      </c>
      <c r="BX21" s="150">
        <v>42.9</v>
      </c>
      <c r="BY21" s="151">
        <f t="shared" si="38"/>
        <v>426</v>
      </c>
      <c r="BZ21" s="152">
        <f t="shared" si="39"/>
        <v>21.8</v>
      </c>
      <c r="CA21" s="152">
        <f t="shared" si="40"/>
        <v>141.625</v>
      </c>
      <c r="CB21" s="108"/>
      <c r="CC21" s="150">
        <f t="shared" si="42"/>
        <v>115.1289010789053</v>
      </c>
      <c r="CD21" s="151">
        <f t="shared" si="43"/>
        <v>256.7539010789053</v>
      </c>
      <c r="CE21" s="150">
        <f t="shared" si="44"/>
        <v>26.496098921094699</v>
      </c>
      <c r="CF21" s="147"/>
      <c r="CG21" s="136">
        <v>1999</v>
      </c>
      <c r="CH21" s="142">
        <v>3.5</v>
      </c>
      <c r="CI21" s="143">
        <v>36</v>
      </c>
      <c r="CJ21" s="143">
        <v>141</v>
      </c>
      <c r="CK21" s="143">
        <v>182</v>
      </c>
      <c r="CL21" s="143">
        <v>99</v>
      </c>
      <c r="CM21" s="143">
        <v>240.5</v>
      </c>
      <c r="CN21" s="143">
        <v>241</v>
      </c>
      <c r="CO21" s="143">
        <v>171.5</v>
      </c>
      <c r="CP21" s="143">
        <v>358</v>
      </c>
      <c r="CQ21" s="143">
        <v>209.5</v>
      </c>
      <c r="CR21" s="143">
        <v>49</v>
      </c>
      <c r="CS21" s="144">
        <v>8</v>
      </c>
      <c r="CT21" s="145">
        <f t="shared" si="45"/>
        <v>358</v>
      </c>
      <c r="CU21" s="146">
        <f t="shared" si="46"/>
        <v>3.5</v>
      </c>
      <c r="CV21" s="146">
        <f t="shared" si="47"/>
        <v>144.91666666666666</v>
      </c>
      <c r="CW21" s="105"/>
      <c r="CX21" s="144">
        <f t="shared" si="49"/>
        <v>109.52663298638068</v>
      </c>
      <c r="CY21" s="145">
        <f t="shared" si="6"/>
        <v>254.44329965304735</v>
      </c>
      <c r="CZ21" s="144">
        <f t="shared" si="7"/>
        <v>35.390033680285981</v>
      </c>
      <c r="DA21" s="147"/>
      <c r="DB21" s="136">
        <v>1999</v>
      </c>
      <c r="DC21" s="142">
        <v>3.5</v>
      </c>
      <c r="DD21" s="143">
        <v>36</v>
      </c>
      <c r="DE21" s="143">
        <v>141</v>
      </c>
      <c r="DF21" s="143">
        <v>182</v>
      </c>
      <c r="DG21" s="143">
        <v>99</v>
      </c>
      <c r="DH21" s="143">
        <v>240.5</v>
      </c>
      <c r="DI21" s="143">
        <v>241</v>
      </c>
      <c r="DJ21" s="143">
        <v>171.5</v>
      </c>
      <c r="DK21" s="143">
        <v>358</v>
      </c>
      <c r="DL21" s="143">
        <v>209.5</v>
      </c>
      <c r="DM21" s="143">
        <v>49</v>
      </c>
      <c r="DN21" s="144">
        <v>8</v>
      </c>
      <c r="DO21" s="145">
        <f t="shared" si="50"/>
        <v>358</v>
      </c>
      <c r="DP21" s="146">
        <f t="shared" si="51"/>
        <v>3.5</v>
      </c>
      <c r="DQ21" s="146">
        <f t="shared" si="52"/>
        <v>144.91666666666666</v>
      </c>
      <c r="DR21" s="105"/>
      <c r="DS21" s="144">
        <f t="shared" si="54"/>
        <v>109.52663298638068</v>
      </c>
      <c r="DT21" s="145">
        <f t="shared" si="55"/>
        <v>254.44329965304735</v>
      </c>
      <c r="DU21" s="144">
        <f t="shared" si="56"/>
        <v>35.390033680285981</v>
      </c>
      <c r="DV21" s="147"/>
      <c r="DW21" s="136">
        <v>1999</v>
      </c>
      <c r="DX21" s="142">
        <v>4</v>
      </c>
      <c r="DY21" s="143">
        <v>7.2</v>
      </c>
      <c r="DZ21" s="143">
        <v>6.1</v>
      </c>
      <c r="EA21" s="143">
        <v>5.6</v>
      </c>
      <c r="EB21" s="143">
        <v>5.4</v>
      </c>
      <c r="EC21" s="143">
        <v>4.0999999999999996</v>
      </c>
      <c r="ED21" s="143">
        <v>2.4</v>
      </c>
      <c r="EE21" s="143">
        <v>2</v>
      </c>
      <c r="EF21" s="143">
        <v>3</v>
      </c>
      <c r="EG21" s="143">
        <v>6</v>
      </c>
      <c r="EH21" s="143">
        <v>1.1000000000000001</v>
      </c>
      <c r="EI21" s="144">
        <v>1.6</v>
      </c>
      <c r="EJ21" s="145">
        <f t="shared" si="68"/>
        <v>7.2</v>
      </c>
      <c r="EK21" s="146">
        <f t="shared" si="69"/>
        <v>1.1000000000000001</v>
      </c>
      <c r="EL21" s="146">
        <f t="shared" si="70"/>
        <v>4.041666666666667</v>
      </c>
      <c r="EM21" s="108"/>
      <c r="EN21" s="144">
        <f t="shared" si="72"/>
        <v>2.0201072578784851</v>
      </c>
      <c r="EO21" s="145">
        <f t="shared" si="86"/>
        <v>6.0617739245451521</v>
      </c>
      <c r="EP21" s="144">
        <f t="shared" si="87"/>
        <v>2.0215594087881819</v>
      </c>
      <c r="EQ21" s="147"/>
      <c r="ER21" s="136">
        <v>1999</v>
      </c>
      <c r="ES21" s="142">
        <v>4</v>
      </c>
      <c r="ET21" s="143">
        <v>7.2</v>
      </c>
      <c r="EU21" s="143">
        <v>6.1</v>
      </c>
      <c r="EV21" s="143">
        <v>5.6</v>
      </c>
      <c r="EW21" s="143">
        <v>5.4</v>
      </c>
      <c r="EX21" s="143">
        <v>4.0999999999999996</v>
      </c>
      <c r="EY21" s="143">
        <v>2.4</v>
      </c>
      <c r="EZ21" s="143">
        <v>2</v>
      </c>
      <c r="FA21" s="143">
        <v>3</v>
      </c>
      <c r="FB21" s="143">
        <v>6</v>
      </c>
      <c r="FC21" s="143">
        <v>1.1000000000000001</v>
      </c>
      <c r="FD21" s="144">
        <v>1.6</v>
      </c>
      <c r="FE21" s="145">
        <f t="shared" si="73"/>
        <v>7.2</v>
      </c>
      <c r="FF21" s="146">
        <f t="shared" si="74"/>
        <v>1.1000000000000001</v>
      </c>
      <c r="FG21" s="146">
        <f t="shared" si="75"/>
        <v>4.041666666666667</v>
      </c>
      <c r="FH21" s="108"/>
      <c r="FI21" s="144">
        <f t="shared" si="77"/>
        <v>2.0201072578784851</v>
      </c>
      <c r="FJ21" s="145">
        <f t="shared" si="78"/>
        <v>6.0617739245451521</v>
      </c>
      <c r="FK21" s="144">
        <f t="shared" si="79"/>
        <v>2.0215594087881819</v>
      </c>
      <c r="FL21" s="147"/>
      <c r="FM21" s="136">
        <v>1999</v>
      </c>
      <c r="FN21" s="148"/>
      <c r="FO21" s="149"/>
      <c r="FP21" s="149"/>
      <c r="FQ21" s="149"/>
      <c r="FR21" s="149"/>
      <c r="FS21" s="149"/>
      <c r="FT21" s="149"/>
      <c r="FU21" s="149"/>
      <c r="FV21" s="149"/>
      <c r="FW21" s="149"/>
      <c r="FX21" s="149"/>
      <c r="FY21" s="150"/>
      <c r="FZ21" s="151">
        <f t="shared" si="57"/>
        <v>0</v>
      </c>
      <c r="GA21" s="152">
        <f t="shared" si="58"/>
        <v>0</v>
      </c>
      <c r="GB21" s="152" t="e">
        <f t="shared" si="59"/>
        <v>#DIV/0!</v>
      </c>
      <c r="GC21" s="150" t="e">
        <f t="shared" si="60"/>
        <v>#DIV/0!</v>
      </c>
      <c r="GD21" s="151" t="e">
        <f t="shared" si="88"/>
        <v>#DIV/0!</v>
      </c>
      <c r="GE21" s="150" t="e">
        <f t="shared" si="89"/>
        <v>#DIV/0!</v>
      </c>
      <c r="GF21" s="86"/>
      <c r="GG21" s="153" t="s">
        <v>59</v>
      </c>
      <c r="GH21" s="154">
        <v>62.022222222222211</v>
      </c>
      <c r="GI21" s="155">
        <v>3.4566666666666666</v>
      </c>
      <c r="GJ21" s="156">
        <f t="shared" si="61"/>
        <v>4.04281184958423</v>
      </c>
      <c r="GK21" s="114"/>
      <c r="GL21" s="115"/>
      <c r="GM21" s="115"/>
      <c r="GN21" s="115"/>
      <c r="GO21" s="86"/>
      <c r="GP21" s="153" t="s">
        <v>59</v>
      </c>
      <c r="GQ21" s="154">
        <v>62.022222222222211</v>
      </c>
      <c r="GR21" s="155"/>
      <c r="GS21" s="156"/>
      <c r="GT21" s="114"/>
      <c r="GU21" s="115"/>
      <c r="GV21" s="115"/>
      <c r="GW21" s="115"/>
      <c r="GX21" s="115"/>
      <c r="GY21" s="115"/>
      <c r="GZ21" s="136">
        <v>1999</v>
      </c>
      <c r="HA21" s="157">
        <v>21.8</v>
      </c>
      <c r="HB21" s="158">
        <v>45.3</v>
      </c>
      <c r="HC21" s="158">
        <v>119</v>
      </c>
      <c r="HD21" s="158">
        <v>426</v>
      </c>
      <c r="HE21" s="158">
        <v>92.5</v>
      </c>
      <c r="HF21" s="158">
        <v>215</v>
      </c>
      <c r="HG21" s="158">
        <v>109</v>
      </c>
      <c r="HH21" s="158">
        <v>144</v>
      </c>
      <c r="HI21" s="158">
        <v>220</v>
      </c>
      <c r="HJ21" s="158">
        <v>221</v>
      </c>
      <c r="HK21" s="158">
        <v>43</v>
      </c>
      <c r="HL21" s="159">
        <v>42.9</v>
      </c>
      <c r="HM21" s="160">
        <f t="shared" si="63"/>
        <v>426</v>
      </c>
      <c r="HN21" s="161">
        <f t="shared" si="64"/>
        <v>21.8</v>
      </c>
      <c r="HO21" s="161">
        <f t="shared" si="65"/>
        <v>141.625</v>
      </c>
      <c r="HP21" s="118"/>
      <c r="HQ21" s="159">
        <f t="shared" si="67"/>
        <v>115.1289010789053</v>
      </c>
      <c r="HR21" s="160">
        <f t="shared" si="22"/>
        <v>256.7539010789053</v>
      </c>
      <c r="HS21" s="159">
        <f t="shared" si="23"/>
        <v>26.496098921094699</v>
      </c>
      <c r="HT21" s="13"/>
      <c r="HU21" s="32"/>
      <c r="HV21" s="32"/>
    </row>
    <row r="22" spans="2:236" s="27" customFormat="1" ht="10.5" customHeight="1" x14ac:dyDescent="0.2">
      <c r="B22" s="162" t="s">
        <v>20</v>
      </c>
      <c r="C22" s="78">
        <f>MAX(C4:C20)</f>
        <v>110.5</v>
      </c>
      <c r="D22" s="79">
        <f t="shared" ref="D22:N22" si="90">MAX(D4:D20)</f>
        <v>96.5</v>
      </c>
      <c r="E22" s="79">
        <f t="shared" si="90"/>
        <v>150</v>
      </c>
      <c r="F22" s="79">
        <f t="shared" si="90"/>
        <v>218</v>
      </c>
      <c r="G22" s="79">
        <f t="shared" si="90"/>
        <v>148</v>
      </c>
      <c r="H22" s="79">
        <f t="shared" si="90"/>
        <v>366.5</v>
      </c>
      <c r="I22" s="79">
        <f t="shared" si="90"/>
        <v>249.5</v>
      </c>
      <c r="J22" s="79">
        <f t="shared" si="90"/>
        <v>432.5</v>
      </c>
      <c r="K22" s="79">
        <f t="shared" si="90"/>
        <v>385</v>
      </c>
      <c r="L22" s="79">
        <f t="shared" si="90"/>
        <v>347.5</v>
      </c>
      <c r="M22" s="79">
        <f t="shared" si="90"/>
        <v>161.5</v>
      </c>
      <c r="N22" s="80">
        <f t="shared" si="90"/>
        <v>63</v>
      </c>
      <c r="O22" s="78">
        <f>MAX(C4:N20)</f>
        <v>432.5</v>
      </c>
      <c r="P22" s="79"/>
      <c r="Q22" s="79"/>
      <c r="R22" s="88"/>
      <c r="S22" s="80"/>
      <c r="T22" s="78"/>
      <c r="U22" s="80"/>
      <c r="V22" s="82"/>
      <c r="W22" s="162" t="s">
        <v>20</v>
      </c>
      <c r="X22" s="83">
        <f>MAX(X4:X20)</f>
        <v>4.8</v>
      </c>
      <c r="Y22" s="84">
        <f t="shared" ref="Y22:AI22" si="91">MAX(Y4:Y20)</f>
        <v>5.8</v>
      </c>
      <c r="Z22" s="84">
        <f t="shared" si="91"/>
        <v>6.7</v>
      </c>
      <c r="AA22" s="84">
        <f t="shared" si="91"/>
        <v>6.2</v>
      </c>
      <c r="AB22" s="84">
        <f t="shared" si="91"/>
        <v>4.9000000000000004</v>
      </c>
      <c r="AC22" s="84">
        <f t="shared" si="91"/>
        <v>3.5</v>
      </c>
      <c r="AD22" s="84">
        <f t="shared" si="91"/>
        <v>2.4814814814814818</v>
      </c>
      <c r="AE22" s="84">
        <f t="shared" si="91"/>
        <v>3.4</v>
      </c>
      <c r="AF22" s="84">
        <f t="shared" si="91"/>
        <v>5.2</v>
      </c>
      <c r="AG22" s="84">
        <f t="shared" si="91"/>
        <v>6.5</v>
      </c>
      <c r="AH22" s="84">
        <f t="shared" si="91"/>
        <v>7.2</v>
      </c>
      <c r="AI22" s="85">
        <f t="shared" si="91"/>
        <v>4.5999999999999996</v>
      </c>
      <c r="AJ22" s="83">
        <f>MAX(X4:AI20)</f>
        <v>7.2</v>
      </c>
      <c r="AK22" s="84"/>
      <c r="AL22" s="84"/>
      <c r="AM22" s="85"/>
      <c r="AN22" s="83"/>
      <c r="AO22" s="85"/>
      <c r="AP22" s="86"/>
      <c r="AQ22" s="162" t="s">
        <v>20</v>
      </c>
      <c r="AR22" s="87">
        <f>MAX(AR4:AR20)</f>
        <v>238</v>
      </c>
      <c r="AS22" s="88">
        <f t="shared" ref="AS22:BC22" si="92">MAX(AS4:AS20)</f>
        <v>152</v>
      </c>
      <c r="AT22" s="88">
        <f t="shared" si="92"/>
        <v>303.33333333333331</v>
      </c>
      <c r="AU22" s="88">
        <f t="shared" si="92"/>
        <v>301.48148148148147</v>
      </c>
      <c r="AV22" s="88">
        <f t="shared" si="92"/>
        <v>254</v>
      </c>
      <c r="AW22" s="88">
        <f t="shared" si="92"/>
        <v>483</v>
      </c>
      <c r="AX22" s="88">
        <f t="shared" si="92"/>
        <v>218</v>
      </c>
      <c r="AY22" s="88">
        <f t="shared" si="92"/>
        <v>183.7037037037037</v>
      </c>
      <c r="AZ22" s="88">
        <f t="shared" si="92"/>
        <v>562</v>
      </c>
      <c r="BA22" s="88">
        <f t="shared" si="92"/>
        <v>335.18518518518516</v>
      </c>
      <c r="BB22" s="88">
        <f t="shared" si="92"/>
        <v>214.81481481481481</v>
      </c>
      <c r="BC22" s="89">
        <f t="shared" si="92"/>
        <v>140</v>
      </c>
      <c r="BD22" s="87">
        <f>MAX(AR4:BC20)</f>
        <v>562</v>
      </c>
      <c r="BE22" s="88"/>
      <c r="BF22" s="88"/>
      <c r="BG22" s="88"/>
      <c r="BH22" s="89"/>
      <c r="BI22" s="87"/>
      <c r="BJ22" s="89"/>
      <c r="BK22" s="86"/>
      <c r="BL22" s="162" t="s">
        <v>20</v>
      </c>
      <c r="BM22" s="87">
        <f>MAX(BM4:BM20)</f>
        <v>182</v>
      </c>
      <c r="BN22" s="88">
        <f t="shared" ref="BN22:BX22" si="93">MAX(BN4:BN20)</f>
        <v>121.48148148148148</v>
      </c>
      <c r="BO22" s="88">
        <f t="shared" si="93"/>
        <v>134.44444444444446</v>
      </c>
      <c r="BP22" s="88">
        <f t="shared" si="93"/>
        <v>274.81481481481484</v>
      </c>
      <c r="BQ22" s="88">
        <f t="shared" si="93"/>
        <v>260</v>
      </c>
      <c r="BR22" s="88">
        <f t="shared" si="93"/>
        <v>350</v>
      </c>
      <c r="BS22" s="88">
        <f t="shared" si="93"/>
        <v>205</v>
      </c>
      <c r="BT22" s="88">
        <f t="shared" si="93"/>
        <v>213</v>
      </c>
      <c r="BU22" s="88">
        <f t="shared" si="93"/>
        <v>492</v>
      </c>
      <c r="BV22" s="88">
        <f t="shared" si="93"/>
        <v>253.33333333333334</v>
      </c>
      <c r="BW22" s="88">
        <f t="shared" si="93"/>
        <v>172.96296296296296</v>
      </c>
      <c r="BX22" s="89">
        <f t="shared" si="93"/>
        <v>114.81481481481481</v>
      </c>
      <c r="BY22" s="87">
        <f>MAX(BM4:BX20)</f>
        <v>492</v>
      </c>
      <c r="BZ22" s="88"/>
      <c r="CA22" s="88"/>
      <c r="CB22" s="88"/>
      <c r="CC22" s="89"/>
      <c r="CD22" s="87"/>
      <c r="CE22" s="89"/>
      <c r="CF22" s="86"/>
      <c r="CG22" s="162" t="s">
        <v>20</v>
      </c>
      <c r="CH22" s="83">
        <f>MAX(CH4:CH20)</f>
        <v>11.111111111111111</v>
      </c>
      <c r="CI22" s="84">
        <f t="shared" ref="CI22:CS22" si="94">MAX(CI4:CI20)</f>
        <v>10.37037037037037</v>
      </c>
      <c r="CJ22" s="84">
        <f t="shared" si="94"/>
        <v>10.74074074074074</v>
      </c>
      <c r="CK22" s="84">
        <f t="shared" si="94"/>
        <v>11.481481481481481</v>
      </c>
      <c r="CL22" s="84">
        <f t="shared" si="94"/>
        <v>6.2962962962962967</v>
      </c>
      <c r="CM22" s="84">
        <f t="shared" si="94"/>
        <v>6.2962962962962967</v>
      </c>
      <c r="CN22" s="84">
        <f t="shared" si="94"/>
        <v>3.4</v>
      </c>
      <c r="CO22" s="84">
        <f t="shared" si="94"/>
        <v>7.7777777777777777</v>
      </c>
      <c r="CP22" s="84">
        <f t="shared" si="94"/>
        <v>4</v>
      </c>
      <c r="CQ22" s="84">
        <f t="shared" si="94"/>
        <v>3.7037037037037037</v>
      </c>
      <c r="CR22" s="84">
        <f t="shared" si="94"/>
        <v>4.7407407407407405</v>
      </c>
      <c r="CS22" s="85">
        <f t="shared" si="94"/>
        <v>5.0999999999999996</v>
      </c>
      <c r="CT22" s="83">
        <f>MAX(CH4:CS20)</f>
        <v>11.481481481481481</v>
      </c>
      <c r="CU22" s="84"/>
      <c r="CV22" s="84"/>
      <c r="CW22" s="84"/>
      <c r="CX22" s="85"/>
      <c r="CY22" s="83"/>
      <c r="CZ22" s="85"/>
      <c r="DA22" s="86"/>
      <c r="DB22" s="162" t="s">
        <v>20</v>
      </c>
      <c r="DC22" s="83">
        <f>MAX(DC4:DC20)</f>
        <v>6</v>
      </c>
      <c r="DD22" s="84">
        <f t="shared" ref="DD22:DN22" si="95">MAX(DD4:DD20)</f>
        <v>6.666666666666667</v>
      </c>
      <c r="DE22" s="84">
        <f t="shared" si="95"/>
        <v>7.4074074074074074</v>
      </c>
      <c r="DF22" s="84">
        <f t="shared" si="95"/>
        <v>7.4</v>
      </c>
      <c r="DG22" s="84">
        <f t="shared" si="95"/>
        <v>7.7777777777777777</v>
      </c>
      <c r="DH22" s="84">
        <f t="shared" si="95"/>
        <v>6.2962962962962967</v>
      </c>
      <c r="DI22" s="84">
        <f t="shared" si="95"/>
        <v>3.925925925925926</v>
      </c>
      <c r="DJ22" s="84">
        <f t="shared" si="95"/>
        <v>2.7777777777777777</v>
      </c>
      <c r="DK22" s="84">
        <f t="shared" si="95"/>
        <v>2.7777777777777777</v>
      </c>
      <c r="DL22" s="84">
        <f t="shared" si="95"/>
        <v>3.074074074074074</v>
      </c>
      <c r="DM22" s="84">
        <f t="shared" si="95"/>
        <v>5.5185185185185182</v>
      </c>
      <c r="DN22" s="85">
        <f t="shared" si="95"/>
        <v>5.5555555555555554</v>
      </c>
      <c r="DO22" s="83">
        <f>MAX(DC4:DN20)</f>
        <v>7.7777777777777777</v>
      </c>
      <c r="DP22" s="84"/>
      <c r="DQ22" s="84"/>
      <c r="DR22" s="84"/>
      <c r="DS22" s="85"/>
      <c r="DT22" s="83"/>
      <c r="DU22" s="85"/>
      <c r="DV22" s="86"/>
      <c r="DW22" s="162" t="s">
        <v>20</v>
      </c>
      <c r="DX22" s="83">
        <f>MAX(DX4:DX20)</f>
        <v>9.6</v>
      </c>
      <c r="DY22" s="84">
        <f t="shared" ref="DY22:EI22" si="96">MAX(DY4:DY20)</f>
        <v>11.6</v>
      </c>
      <c r="DZ22" s="84">
        <f t="shared" si="96"/>
        <v>10.48</v>
      </c>
      <c r="EA22" s="84">
        <f t="shared" si="96"/>
        <v>15.32</v>
      </c>
      <c r="EB22" s="84">
        <f t="shared" si="96"/>
        <v>10.36</v>
      </c>
      <c r="EC22" s="84">
        <f t="shared" si="96"/>
        <v>4.18</v>
      </c>
      <c r="ED22" s="84">
        <f t="shared" si="96"/>
        <v>16.940000000000001</v>
      </c>
      <c r="EE22" s="84">
        <f t="shared" si="96"/>
        <v>7.56</v>
      </c>
      <c r="EF22" s="84">
        <f t="shared" si="96"/>
        <v>7.34</v>
      </c>
      <c r="EG22" s="84">
        <f t="shared" si="96"/>
        <v>6.92</v>
      </c>
      <c r="EH22" s="84">
        <f t="shared" si="96"/>
        <v>17.239999999999998</v>
      </c>
      <c r="EI22" s="85">
        <f t="shared" si="96"/>
        <v>5.18</v>
      </c>
      <c r="EJ22" s="83">
        <f>MAX(DX4:EI20)</f>
        <v>17.239999999999998</v>
      </c>
      <c r="EK22" s="84"/>
      <c r="EL22" s="84"/>
      <c r="EM22" s="88"/>
      <c r="EN22" s="85"/>
      <c r="EO22" s="83"/>
      <c r="EP22" s="85"/>
      <c r="EQ22" s="86"/>
      <c r="ER22" s="162" t="s">
        <v>20</v>
      </c>
      <c r="ES22" s="83">
        <f>MAX(ES4:ES20)</f>
        <v>6</v>
      </c>
      <c r="ET22" s="84">
        <f t="shared" ref="ET22:FD22" si="97">MAX(ET4:ET20)</f>
        <v>14.08</v>
      </c>
      <c r="EU22" s="84">
        <f t="shared" si="97"/>
        <v>14.94</v>
      </c>
      <c r="EV22" s="84">
        <f t="shared" si="97"/>
        <v>13.48</v>
      </c>
      <c r="EW22" s="84">
        <f t="shared" si="97"/>
        <v>8.1199999999999992</v>
      </c>
      <c r="EX22" s="84">
        <f t="shared" si="97"/>
        <v>6.18</v>
      </c>
      <c r="EY22" s="84">
        <f t="shared" si="97"/>
        <v>16.940000000000001</v>
      </c>
      <c r="EZ22" s="84">
        <f t="shared" si="97"/>
        <v>5.24</v>
      </c>
      <c r="FA22" s="84">
        <f t="shared" si="97"/>
        <v>4.46</v>
      </c>
      <c r="FB22" s="84">
        <f t="shared" si="97"/>
        <v>3.1</v>
      </c>
      <c r="FC22" s="84">
        <f t="shared" si="97"/>
        <v>6.38</v>
      </c>
      <c r="FD22" s="85">
        <f t="shared" si="97"/>
        <v>8.8800000000000008</v>
      </c>
      <c r="FE22" s="83">
        <f>MAX(ES4:FD20)</f>
        <v>16.940000000000001</v>
      </c>
      <c r="FF22" s="84"/>
      <c r="FG22" s="84"/>
      <c r="FH22" s="88"/>
      <c r="FI22" s="85"/>
      <c r="FJ22" s="83"/>
      <c r="FK22" s="85"/>
      <c r="FL22" s="86"/>
      <c r="FM22" s="162" t="s">
        <v>20</v>
      </c>
      <c r="FN22" s="87">
        <f>MAX(FN4:FN20)</f>
        <v>177.3</v>
      </c>
      <c r="FO22" s="88">
        <f t="shared" ref="FO22:FY22" si="98">MAX(FO4:FO20)</f>
        <v>167.5</v>
      </c>
      <c r="FP22" s="88">
        <f t="shared" si="98"/>
        <v>153.80000000000001</v>
      </c>
      <c r="FQ22" s="88">
        <f t="shared" si="98"/>
        <v>140.30000000000001</v>
      </c>
      <c r="FR22" s="88">
        <f t="shared" si="98"/>
        <v>138.5</v>
      </c>
      <c r="FS22" s="88">
        <f t="shared" si="98"/>
        <v>196.2</v>
      </c>
      <c r="FT22" s="88">
        <f t="shared" si="98"/>
        <v>173.7</v>
      </c>
      <c r="FU22" s="88">
        <f t="shared" si="98"/>
        <v>200.3</v>
      </c>
      <c r="FV22" s="88">
        <f t="shared" si="98"/>
        <v>176.7</v>
      </c>
      <c r="FW22" s="88">
        <f t="shared" si="98"/>
        <v>159.4</v>
      </c>
      <c r="FX22" s="88">
        <f t="shared" si="98"/>
        <v>173</v>
      </c>
      <c r="FY22" s="89">
        <f t="shared" si="98"/>
        <v>179.2</v>
      </c>
      <c r="FZ22" s="87">
        <f>MAX(FN4:FY20)</f>
        <v>200.3</v>
      </c>
      <c r="GA22" s="88"/>
      <c r="GB22" s="88"/>
      <c r="GC22" s="89"/>
      <c r="GD22" s="87"/>
      <c r="GE22" s="89"/>
      <c r="GF22" s="86"/>
      <c r="GG22" s="163" t="s">
        <v>22</v>
      </c>
      <c r="GH22" s="164">
        <f>AVERAGE(GH5:GH21)</f>
        <v>66.112091503267976</v>
      </c>
      <c r="GI22" s="146">
        <f>AVERAGE(GI5:GI21)</f>
        <v>3.2428789364230539</v>
      </c>
      <c r="GJ22" s="165">
        <f>AVERAGE(GJ5:GJ21)</f>
        <v>3.7733051653395355</v>
      </c>
      <c r="GK22" s="166"/>
      <c r="GL22" s="115"/>
      <c r="GM22" s="115"/>
      <c r="GN22" s="115"/>
      <c r="GO22" s="86"/>
      <c r="GP22" s="163" t="s">
        <v>22</v>
      </c>
      <c r="GQ22" s="164">
        <f>AVERAGE(GQ5:GQ21)</f>
        <v>66.112091503267976</v>
      </c>
      <c r="GR22" s="146">
        <f>AVERAGE(GR5:GR21)</f>
        <v>3.2349107218013464</v>
      </c>
      <c r="GS22" s="165">
        <f>AVERAGE(GS5:GS21)</f>
        <v>3.7951883841650527</v>
      </c>
      <c r="GT22" s="166"/>
      <c r="GU22" s="115"/>
      <c r="GV22" s="115"/>
      <c r="GW22" s="115"/>
      <c r="GX22" s="115"/>
      <c r="GY22" s="115"/>
      <c r="GZ22" s="162" t="s">
        <v>20</v>
      </c>
      <c r="HA22" s="96">
        <f>MAX(HA4:HA20)</f>
        <v>430.95</v>
      </c>
      <c r="HB22" s="97">
        <f t="shared" ref="HB22:HL22" si="99">MAX(HB4:HB20)</f>
        <v>357.59999999999997</v>
      </c>
      <c r="HC22" s="97">
        <f t="shared" si="99"/>
        <v>1005</v>
      </c>
      <c r="HD22" s="97">
        <f t="shared" si="99"/>
        <v>863.92592592592598</v>
      </c>
      <c r="HE22" s="97">
        <f t="shared" si="99"/>
        <v>610.05000000000007</v>
      </c>
      <c r="HF22" s="97">
        <f t="shared" si="99"/>
        <v>733</v>
      </c>
      <c r="HG22" s="97">
        <f t="shared" si="99"/>
        <v>515.90000000000009</v>
      </c>
      <c r="HH22" s="97">
        <f t="shared" si="99"/>
        <v>813.09999999999991</v>
      </c>
      <c r="HI22" s="97">
        <f t="shared" si="99"/>
        <v>1540</v>
      </c>
      <c r="HJ22" s="97">
        <f t="shared" si="99"/>
        <v>1467.2222222222222</v>
      </c>
      <c r="HK22" s="97">
        <f t="shared" si="99"/>
        <v>617.04999999999995</v>
      </c>
      <c r="HL22" s="98">
        <f t="shared" si="99"/>
        <v>131.19999999999999</v>
      </c>
      <c r="HM22" s="96">
        <f>MAX(HA4:HL20)</f>
        <v>1540</v>
      </c>
      <c r="HN22" s="97"/>
      <c r="HO22" s="97"/>
      <c r="HP22" s="97"/>
      <c r="HQ22" s="98"/>
      <c r="HR22" s="96"/>
      <c r="HS22" s="98"/>
      <c r="HU22" s="32"/>
      <c r="HV22" s="32"/>
    </row>
    <row r="23" spans="2:236" s="27" customFormat="1" ht="10.5" customHeight="1" x14ac:dyDescent="0.2">
      <c r="B23" s="167" t="s">
        <v>21</v>
      </c>
      <c r="C23" s="100">
        <f>MIN(C4:C20)</f>
        <v>2.5</v>
      </c>
      <c r="D23" s="101">
        <f t="shared" ref="D23:N23" si="100">MIN(D4:D20)</f>
        <v>2</v>
      </c>
      <c r="E23" s="101">
        <f t="shared" si="100"/>
        <v>31.5</v>
      </c>
      <c r="F23" s="101">
        <f t="shared" si="100"/>
        <v>16.5</v>
      </c>
      <c r="G23" s="101">
        <f t="shared" si="100"/>
        <v>66.5</v>
      </c>
      <c r="H23" s="101">
        <f t="shared" si="100"/>
        <v>65</v>
      </c>
      <c r="I23" s="101">
        <f t="shared" si="100"/>
        <v>41.5</v>
      </c>
      <c r="J23" s="101">
        <f t="shared" si="100"/>
        <v>11</v>
      </c>
      <c r="K23" s="101">
        <f t="shared" si="100"/>
        <v>45</v>
      </c>
      <c r="L23" s="101">
        <f t="shared" si="100"/>
        <v>26.5</v>
      </c>
      <c r="M23" s="101">
        <f t="shared" si="100"/>
        <v>20.5</v>
      </c>
      <c r="N23" s="102">
        <f t="shared" si="100"/>
        <v>0</v>
      </c>
      <c r="O23" s="100"/>
      <c r="P23" s="101">
        <f>MIN(C4:N20)</f>
        <v>0</v>
      </c>
      <c r="Q23" s="101"/>
      <c r="R23" s="108"/>
      <c r="S23" s="102"/>
      <c r="T23" s="100"/>
      <c r="U23" s="102"/>
      <c r="V23" s="82"/>
      <c r="W23" s="167" t="s">
        <v>21</v>
      </c>
      <c r="X23" s="104">
        <f>MIN(X4:X20)</f>
        <v>2.3333333333333335</v>
      </c>
      <c r="Y23" s="105">
        <f t="shared" ref="Y23:AI23" si="101">MIN(Y4:Y20)</f>
        <v>2.1851851851851851</v>
      </c>
      <c r="Z23" s="105">
        <f t="shared" si="101"/>
        <v>2.2962962962962963</v>
      </c>
      <c r="AA23" s="105">
        <f t="shared" si="101"/>
        <v>2.074074074074074</v>
      </c>
      <c r="AB23" s="105">
        <f t="shared" si="101"/>
        <v>1.8518518518518519</v>
      </c>
      <c r="AC23" s="105">
        <f t="shared" si="101"/>
        <v>1.1399999999999999</v>
      </c>
      <c r="AD23" s="105">
        <f t="shared" si="101"/>
        <v>0.53</v>
      </c>
      <c r="AE23" s="105">
        <f t="shared" si="101"/>
        <v>0.66</v>
      </c>
      <c r="AF23" s="105">
        <f t="shared" si="101"/>
        <v>2.1</v>
      </c>
      <c r="AG23" s="105">
        <f t="shared" si="101"/>
        <v>2.2599999999999998</v>
      </c>
      <c r="AH23" s="105">
        <f t="shared" si="101"/>
        <v>2.3333333333333335</v>
      </c>
      <c r="AI23" s="106">
        <f t="shared" si="101"/>
        <v>2.0499999999999998</v>
      </c>
      <c r="AJ23" s="104"/>
      <c r="AK23" s="105">
        <f>MIN(X4:AI20)</f>
        <v>0.53</v>
      </c>
      <c r="AL23" s="105"/>
      <c r="AM23" s="106"/>
      <c r="AN23" s="104"/>
      <c r="AO23" s="106"/>
      <c r="AP23" s="86"/>
      <c r="AQ23" s="167" t="s">
        <v>21</v>
      </c>
      <c r="AR23" s="107">
        <f>MIN(AR4:AR20)</f>
        <v>14.074074074074074</v>
      </c>
      <c r="AS23" s="108">
        <f t="shared" ref="AS23:BC23" si="102">MIN(AS4:AS20)</f>
        <v>13.9</v>
      </c>
      <c r="AT23" s="108">
        <f t="shared" si="102"/>
        <v>62</v>
      </c>
      <c r="AU23" s="108">
        <f t="shared" si="102"/>
        <v>62.3</v>
      </c>
      <c r="AV23" s="108">
        <f t="shared" si="102"/>
        <v>76</v>
      </c>
      <c r="AW23" s="108">
        <f t="shared" si="102"/>
        <v>86</v>
      </c>
      <c r="AX23" s="108">
        <f t="shared" si="102"/>
        <v>42.3</v>
      </c>
      <c r="AY23" s="108">
        <f t="shared" si="102"/>
        <v>7.4814814814814818</v>
      </c>
      <c r="AZ23" s="108">
        <f t="shared" si="102"/>
        <v>61.3</v>
      </c>
      <c r="BA23" s="108">
        <f t="shared" si="102"/>
        <v>60.3</v>
      </c>
      <c r="BB23" s="108">
        <f t="shared" si="102"/>
        <v>23.4</v>
      </c>
      <c r="BC23" s="109">
        <f t="shared" si="102"/>
        <v>15.8</v>
      </c>
      <c r="BD23" s="107"/>
      <c r="BE23" s="108">
        <f>MIN(AR4:BC20)</f>
        <v>7.4814814814814818</v>
      </c>
      <c r="BF23" s="108"/>
      <c r="BG23" s="108"/>
      <c r="BH23" s="109"/>
      <c r="BI23" s="107"/>
      <c r="BJ23" s="109"/>
      <c r="BK23" s="86"/>
      <c r="BL23" s="167" t="s">
        <v>21</v>
      </c>
      <c r="BM23" s="107">
        <f>MIN(BM4:BM20)</f>
        <v>14.4</v>
      </c>
      <c r="BN23" s="108">
        <f t="shared" ref="BN23:BX23" si="103">MIN(BN4:BN20)</f>
        <v>12.7</v>
      </c>
      <c r="BO23" s="108">
        <f t="shared" si="103"/>
        <v>46.7</v>
      </c>
      <c r="BP23" s="108">
        <f t="shared" si="103"/>
        <v>43.4</v>
      </c>
      <c r="BQ23" s="108">
        <f t="shared" si="103"/>
        <v>39.799999999999997</v>
      </c>
      <c r="BR23" s="108">
        <f t="shared" si="103"/>
        <v>102</v>
      </c>
      <c r="BS23" s="108">
        <f t="shared" si="103"/>
        <v>33.299999999999997</v>
      </c>
      <c r="BT23" s="108">
        <f t="shared" si="103"/>
        <v>32.592592592592595</v>
      </c>
      <c r="BU23" s="108">
        <f t="shared" si="103"/>
        <v>52.1</v>
      </c>
      <c r="BV23" s="108">
        <f t="shared" si="103"/>
        <v>26.5</v>
      </c>
      <c r="BW23" s="108">
        <f t="shared" si="103"/>
        <v>14.2</v>
      </c>
      <c r="BX23" s="109">
        <f t="shared" si="103"/>
        <v>4.5555555555555554</v>
      </c>
      <c r="BY23" s="107"/>
      <c r="BZ23" s="108">
        <f>MIN(BM4:BX20)</f>
        <v>4.5555555555555554</v>
      </c>
      <c r="CA23" s="108"/>
      <c r="CB23" s="108"/>
      <c r="CC23" s="109"/>
      <c r="CD23" s="107"/>
      <c r="CE23" s="109"/>
      <c r="CF23" s="86"/>
      <c r="CG23" s="167" t="s">
        <v>21</v>
      </c>
      <c r="CH23" s="104">
        <f>MIN(CH4:CH20)</f>
        <v>0.59</v>
      </c>
      <c r="CI23" s="105">
        <f t="shared" ref="CI23:CS23" si="104">MIN(CI4:CI20)</f>
        <v>0.52</v>
      </c>
      <c r="CJ23" s="105">
        <f t="shared" si="104"/>
        <v>1.3</v>
      </c>
      <c r="CK23" s="105">
        <f t="shared" si="104"/>
        <v>0.98</v>
      </c>
      <c r="CL23" s="105">
        <f t="shared" si="104"/>
        <v>1.3</v>
      </c>
      <c r="CM23" s="105">
        <f t="shared" si="104"/>
        <v>0.56000000000000005</v>
      </c>
      <c r="CN23" s="105">
        <f t="shared" si="104"/>
        <v>0.61</v>
      </c>
      <c r="CO23" s="105">
        <f t="shared" si="104"/>
        <v>0.61</v>
      </c>
      <c r="CP23" s="105">
        <f t="shared" si="104"/>
        <v>0.73</v>
      </c>
      <c r="CQ23" s="105">
        <f t="shared" si="104"/>
        <v>0.63</v>
      </c>
      <c r="CR23" s="105">
        <f t="shared" si="104"/>
        <v>0.71</v>
      </c>
      <c r="CS23" s="106">
        <f t="shared" si="104"/>
        <v>0.63</v>
      </c>
      <c r="CT23" s="104"/>
      <c r="CU23" s="105">
        <f>MIN(CH4:CS20)</f>
        <v>0.52</v>
      </c>
      <c r="CV23" s="105"/>
      <c r="CW23" s="105"/>
      <c r="CX23" s="106"/>
      <c r="CY23" s="104"/>
      <c r="CZ23" s="106"/>
      <c r="DA23" s="86"/>
      <c r="DB23" s="167" t="s">
        <v>21</v>
      </c>
      <c r="DC23" s="104">
        <f>MIN(DC4:DC20)</f>
        <v>0.67</v>
      </c>
      <c r="DD23" s="105">
        <f t="shared" ref="DD23:DN23" si="105">MIN(DD4:DD20)</f>
        <v>0.76</v>
      </c>
      <c r="DE23" s="105">
        <f t="shared" si="105"/>
        <v>0.7</v>
      </c>
      <c r="DF23" s="105">
        <f t="shared" si="105"/>
        <v>1.1000000000000001</v>
      </c>
      <c r="DG23" s="105">
        <f t="shared" si="105"/>
        <v>1.1000000000000001</v>
      </c>
      <c r="DH23" s="105">
        <f t="shared" si="105"/>
        <v>0.73</v>
      </c>
      <c r="DI23" s="105">
        <f t="shared" si="105"/>
        <v>0.56000000000000005</v>
      </c>
      <c r="DJ23" s="105">
        <f t="shared" si="105"/>
        <v>0.69</v>
      </c>
      <c r="DK23" s="105">
        <f t="shared" si="105"/>
        <v>0.71</v>
      </c>
      <c r="DL23" s="105">
        <f t="shared" si="105"/>
        <v>0.41</v>
      </c>
      <c r="DM23" s="105">
        <f t="shared" si="105"/>
        <v>0.52</v>
      </c>
      <c r="DN23" s="106">
        <f t="shared" si="105"/>
        <v>0.73</v>
      </c>
      <c r="DO23" s="104"/>
      <c r="DP23" s="105">
        <f>MIN(DC4:DN20)</f>
        <v>0.41</v>
      </c>
      <c r="DQ23" s="105"/>
      <c r="DR23" s="105"/>
      <c r="DS23" s="106"/>
      <c r="DT23" s="104"/>
      <c r="DU23" s="106"/>
      <c r="DV23" s="86"/>
      <c r="DW23" s="167" t="s">
        <v>21</v>
      </c>
      <c r="DX23" s="104">
        <f>MIN(DX4:DX20)</f>
        <v>1.41</v>
      </c>
      <c r="DY23" s="105">
        <f t="shared" ref="DY23:EI23" si="106">MIN(DY4:DY20)</f>
        <v>1.01</v>
      </c>
      <c r="DZ23" s="105">
        <f t="shared" si="106"/>
        <v>1.74</v>
      </c>
      <c r="EA23" s="105">
        <f t="shared" si="106"/>
        <v>1.59</v>
      </c>
      <c r="EB23" s="105">
        <f t="shared" si="106"/>
        <v>2.29</v>
      </c>
      <c r="EC23" s="105">
        <f t="shared" si="106"/>
        <v>1.1399999999999999</v>
      </c>
      <c r="ED23" s="105">
        <f t="shared" si="106"/>
        <v>1.28</v>
      </c>
      <c r="EE23" s="105">
        <f t="shared" si="106"/>
        <v>1.1499999999999999</v>
      </c>
      <c r="EF23" s="105">
        <f t="shared" si="106"/>
        <v>1.3</v>
      </c>
      <c r="EG23" s="105">
        <f t="shared" si="106"/>
        <v>0.47</v>
      </c>
      <c r="EH23" s="105">
        <f t="shared" si="106"/>
        <v>0.7</v>
      </c>
      <c r="EI23" s="106">
        <f t="shared" si="106"/>
        <v>0.48</v>
      </c>
      <c r="EJ23" s="104"/>
      <c r="EK23" s="105">
        <f>MIN(DX4:EI20)</f>
        <v>0.47</v>
      </c>
      <c r="EL23" s="105"/>
      <c r="EM23" s="108"/>
      <c r="EN23" s="106"/>
      <c r="EO23" s="104"/>
      <c r="EP23" s="106"/>
      <c r="EQ23" s="86"/>
      <c r="ER23" s="167" t="s">
        <v>21</v>
      </c>
      <c r="ES23" s="104">
        <f>MIN(ES4:ES20)</f>
        <v>1.2</v>
      </c>
      <c r="ET23" s="105">
        <f t="shared" ref="ET23:FD23" si="107">MIN(ET4:ET20)</f>
        <v>1.45</v>
      </c>
      <c r="EU23" s="105">
        <f t="shared" si="107"/>
        <v>3.78</v>
      </c>
      <c r="EV23" s="105">
        <f t="shared" si="107"/>
        <v>1.54</v>
      </c>
      <c r="EW23" s="105">
        <f t="shared" si="107"/>
        <v>1.58</v>
      </c>
      <c r="EX23" s="105">
        <f t="shared" si="107"/>
        <v>1.77</v>
      </c>
      <c r="EY23" s="105">
        <f t="shared" si="107"/>
        <v>1.1000000000000001</v>
      </c>
      <c r="EZ23" s="105">
        <f t="shared" si="107"/>
        <v>2.1</v>
      </c>
      <c r="FA23" s="105">
        <f t="shared" si="107"/>
        <v>1.1299999999999999</v>
      </c>
      <c r="FB23" s="105">
        <f t="shared" si="107"/>
        <v>1.19</v>
      </c>
      <c r="FC23" s="105">
        <f t="shared" si="107"/>
        <v>1.4</v>
      </c>
      <c r="FD23" s="106">
        <f t="shared" si="107"/>
        <v>1.66</v>
      </c>
      <c r="FE23" s="104"/>
      <c r="FF23" s="105">
        <f>MIN(ES4:FD20)</f>
        <v>1.1000000000000001</v>
      </c>
      <c r="FG23" s="105"/>
      <c r="FH23" s="108"/>
      <c r="FI23" s="106"/>
      <c r="FJ23" s="104"/>
      <c r="FK23" s="106"/>
      <c r="FL23" s="86"/>
      <c r="FM23" s="167" t="s">
        <v>21</v>
      </c>
      <c r="FN23" s="107">
        <f>MIN(FN4:FN20)</f>
        <v>2.5</v>
      </c>
      <c r="FO23" s="108">
        <f t="shared" ref="FO23:FY23" si="108">MIN(FO4:FO20)</f>
        <v>2.4</v>
      </c>
      <c r="FP23" s="108">
        <f t="shared" si="108"/>
        <v>8.6999999999999993</v>
      </c>
      <c r="FQ23" s="108">
        <f t="shared" si="108"/>
        <v>4.8</v>
      </c>
      <c r="FR23" s="108">
        <f t="shared" si="108"/>
        <v>5.5</v>
      </c>
      <c r="FS23" s="108">
        <f t="shared" si="108"/>
        <v>1.1000000000000001</v>
      </c>
      <c r="FT23" s="108">
        <f t="shared" si="108"/>
        <v>8.1999999999999993</v>
      </c>
      <c r="FU23" s="108">
        <f t="shared" si="108"/>
        <v>7.4</v>
      </c>
      <c r="FV23" s="108">
        <f t="shared" si="108"/>
        <v>1.6</v>
      </c>
      <c r="FW23" s="108">
        <f t="shared" si="108"/>
        <v>0.9</v>
      </c>
      <c r="FX23" s="108">
        <f t="shared" si="108"/>
        <v>9</v>
      </c>
      <c r="FY23" s="109">
        <f t="shared" si="108"/>
        <v>6.8</v>
      </c>
      <c r="FZ23" s="107"/>
      <c r="GA23" s="108">
        <f>MIN(FN4:FY20)</f>
        <v>0.9</v>
      </c>
      <c r="GB23" s="108"/>
      <c r="GC23" s="109"/>
      <c r="GD23" s="107"/>
      <c r="GE23" s="109"/>
      <c r="GF23" s="86"/>
      <c r="GG23" s="168" t="s">
        <v>20</v>
      </c>
      <c r="GH23" s="169">
        <f>MAX(GH5:GH21)</f>
        <v>157.79166666666669</v>
      </c>
      <c r="GI23" s="112">
        <f>MAX(GI5:GI21)</f>
        <v>4.4749999999999996</v>
      </c>
      <c r="GJ23" s="170">
        <f>MAX(GJ5:GJ21)</f>
        <v>4.4966737217029129</v>
      </c>
      <c r="GK23" s="166"/>
      <c r="GL23" s="115"/>
      <c r="GM23" s="115"/>
      <c r="GN23" s="115"/>
      <c r="GO23" s="86"/>
      <c r="GP23" s="168" t="s">
        <v>20</v>
      </c>
      <c r="GQ23" s="169">
        <f>MAX(GQ5:GQ21)</f>
        <v>157.79166666666669</v>
      </c>
      <c r="GR23" s="112">
        <f>MAX(GR5:GR21)</f>
        <v>4.4749999999999996</v>
      </c>
      <c r="GS23" s="170">
        <f>MAX(GS5:GS21)</f>
        <v>4.4889025064087447</v>
      </c>
      <c r="GT23" s="166"/>
      <c r="GU23" s="115"/>
      <c r="GV23" s="115"/>
      <c r="GW23" s="115"/>
      <c r="GX23" s="115"/>
      <c r="GY23" s="115"/>
      <c r="GZ23" s="167" t="s">
        <v>21</v>
      </c>
      <c r="HA23" s="117">
        <f>MIN(HA4:HA20)</f>
        <v>7.0370370370370372</v>
      </c>
      <c r="HB23" s="118">
        <f t="shared" ref="HB23:HL23" si="109">MIN(HB4:HB20)</f>
        <v>5.9379999999999997</v>
      </c>
      <c r="HC23" s="118">
        <f t="shared" si="109"/>
        <v>74.629629629629633</v>
      </c>
      <c r="HD23" s="118">
        <f t="shared" si="109"/>
        <v>87.45</v>
      </c>
      <c r="HE23" s="118">
        <f t="shared" si="109"/>
        <v>197.33333333333331</v>
      </c>
      <c r="HF23" s="118">
        <f t="shared" si="109"/>
        <v>98.039999999999992</v>
      </c>
      <c r="HG23" s="118">
        <f t="shared" si="109"/>
        <v>29.88</v>
      </c>
      <c r="HH23" s="118">
        <f t="shared" si="109"/>
        <v>0</v>
      </c>
      <c r="HI23" s="118">
        <f t="shared" si="109"/>
        <v>114.3</v>
      </c>
      <c r="HJ23" s="118">
        <f t="shared" si="109"/>
        <v>67.8</v>
      </c>
      <c r="HK23" s="118">
        <f t="shared" si="109"/>
        <v>0</v>
      </c>
      <c r="HL23" s="119">
        <f t="shared" si="109"/>
        <v>0</v>
      </c>
      <c r="HM23" s="117"/>
      <c r="HN23" s="118">
        <f>MIN(HA4:HL20)</f>
        <v>0</v>
      </c>
      <c r="HO23" s="118"/>
      <c r="HP23" s="118"/>
      <c r="HQ23" s="119"/>
      <c r="HR23" s="117"/>
      <c r="HS23" s="119"/>
      <c r="HU23" s="32"/>
      <c r="HV23" s="32"/>
    </row>
    <row r="24" spans="2:236" s="27" customFormat="1" ht="10.5" customHeight="1" x14ac:dyDescent="0.2">
      <c r="B24" s="167" t="s">
        <v>22</v>
      </c>
      <c r="C24" s="100">
        <f>AVERAGE(C4:C20)</f>
        <v>33.323529411764703</v>
      </c>
      <c r="D24" s="101">
        <f t="shared" ref="D24:N24" si="110">AVERAGE(D4:D20)</f>
        <v>56.323529411764703</v>
      </c>
      <c r="E24" s="101">
        <f t="shared" si="110"/>
        <v>87.82352941176471</v>
      </c>
      <c r="F24" s="101">
        <f t="shared" si="110"/>
        <v>100.23529411764706</v>
      </c>
      <c r="G24" s="101">
        <f t="shared" si="110"/>
        <v>97.088235294117652</v>
      </c>
      <c r="H24" s="101">
        <f t="shared" si="110"/>
        <v>139.08823529411765</v>
      </c>
      <c r="I24" s="101">
        <f t="shared" si="110"/>
        <v>141.97058823529412</v>
      </c>
      <c r="J24" s="101">
        <f t="shared" si="110"/>
        <v>121.61764705882354</v>
      </c>
      <c r="K24" s="101">
        <f t="shared" si="110"/>
        <v>197.5</v>
      </c>
      <c r="L24" s="101">
        <f t="shared" si="110"/>
        <v>129.73529411764707</v>
      </c>
      <c r="M24" s="101">
        <f t="shared" si="110"/>
        <v>79.529411764705884</v>
      </c>
      <c r="N24" s="102">
        <f t="shared" si="110"/>
        <v>25.735294117647058</v>
      </c>
      <c r="O24" s="100"/>
      <c r="P24" s="101"/>
      <c r="Q24" s="101">
        <f>AVERAGE(C4:N20)</f>
        <v>100.83088235294117</v>
      </c>
      <c r="R24" s="103">
        <f>AVERAGE(R4:R20)</f>
        <v>1209.9705882352941</v>
      </c>
      <c r="S24" s="102"/>
      <c r="T24" s="100"/>
      <c r="U24" s="102"/>
      <c r="V24" s="82"/>
      <c r="W24" s="167" t="s">
        <v>22</v>
      </c>
      <c r="X24" s="104">
        <f>AVERAGE(X4:X20)</f>
        <v>3.1685751633986925</v>
      </c>
      <c r="Y24" s="105">
        <f t="shared" ref="Y24:AI24" si="111">AVERAGE(Y4:Y20)</f>
        <v>3.6293311546840954</v>
      </c>
      <c r="Z24" s="105">
        <f t="shared" si="111"/>
        <v>4.1674444444444445</v>
      </c>
      <c r="AA24" s="105">
        <f t="shared" si="111"/>
        <v>4.1156688453159047</v>
      </c>
      <c r="AB24" s="105">
        <f t="shared" si="111"/>
        <v>3.5334509803921565</v>
      </c>
      <c r="AC24" s="105">
        <f t="shared" si="111"/>
        <v>2.2010152505446618</v>
      </c>
      <c r="AD24" s="105">
        <f t="shared" si="111"/>
        <v>1.527773420479303</v>
      </c>
      <c r="AE24" s="105">
        <f t="shared" si="111"/>
        <v>1.936023148148148</v>
      </c>
      <c r="AF24" s="105">
        <f t="shared" si="111"/>
        <v>3.2774030501089326</v>
      </c>
      <c r="AG24" s="105">
        <f t="shared" si="111"/>
        <v>4.2942113289760346</v>
      </c>
      <c r="AH24" s="105">
        <f t="shared" si="111"/>
        <v>3.805111111111112</v>
      </c>
      <c r="AI24" s="106">
        <f t="shared" si="111"/>
        <v>3.2383703703703706</v>
      </c>
      <c r="AJ24" s="104"/>
      <c r="AK24" s="105"/>
      <c r="AL24" s="105">
        <f>AVERAGE(X4:AI20)</f>
        <v>3.2448678034470091</v>
      </c>
      <c r="AM24" s="106"/>
      <c r="AN24" s="104"/>
      <c r="AO24" s="106"/>
      <c r="AP24" s="86"/>
      <c r="AQ24" s="167" t="s">
        <v>22</v>
      </c>
      <c r="AR24" s="107">
        <f>AVERAGE(AR4:AR20)</f>
        <v>62.645098039215689</v>
      </c>
      <c r="AS24" s="108">
        <f t="shared" ref="AS24:BC24" si="112">AVERAGE(AS4:AS20)</f>
        <v>85.681481481481484</v>
      </c>
      <c r="AT24" s="108">
        <f t="shared" si="112"/>
        <v>137.32636165577344</v>
      </c>
      <c r="AU24" s="108">
        <f t="shared" si="112"/>
        <v>173.69837962962964</v>
      </c>
      <c r="AV24" s="108">
        <f t="shared" si="112"/>
        <v>161.57559912854029</v>
      </c>
      <c r="AW24" s="108">
        <f t="shared" si="112"/>
        <v>201.88235294117646</v>
      </c>
      <c r="AX24" s="108">
        <f t="shared" si="112"/>
        <v>112.76688453159042</v>
      </c>
      <c r="AY24" s="108">
        <f t="shared" si="112"/>
        <v>95.435729847494557</v>
      </c>
      <c r="AZ24" s="108">
        <f t="shared" si="112"/>
        <v>201.66906318082789</v>
      </c>
      <c r="BA24" s="108">
        <f t="shared" si="112"/>
        <v>147.64335511982571</v>
      </c>
      <c r="BB24" s="108">
        <f t="shared" si="112"/>
        <v>102.14575163398693</v>
      </c>
      <c r="BC24" s="109">
        <f t="shared" si="112"/>
        <v>52.06535947712419</v>
      </c>
      <c r="BD24" s="107"/>
      <c r="BE24" s="108"/>
      <c r="BF24" s="108">
        <f>AVERAGE(AR4:BC20)</f>
        <v>127.65223499361431</v>
      </c>
      <c r="BG24" s="103">
        <f>AVERAGE(BG4:BG20)</f>
        <v>1524.3178649237475</v>
      </c>
      <c r="BH24" s="109"/>
      <c r="BI24" s="107"/>
      <c r="BJ24" s="109"/>
      <c r="BK24" s="86"/>
      <c r="BL24" s="167" t="s">
        <v>22</v>
      </c>
      <c r="BM24" s="107">
        <f>AVERAGE(BM4:BM20)</f>
        <v>50.841728395061729</v>
      </c>
      <c r="BN24" s="108">
        <f t="shared" ref="BN24:BX24" si="113">AVERAGE(BN4:BN20)</f>
        <v>60.561481481481479</v>
      </c>
      <c r="BO24" s="108">
        <f t="shared" si="113"/>
        <v>84.40395061728394</v>
      </c>
      <c r="BP24" s="108">
        <f t="shared" si="113"/>
        <v>130.80132275132274</v>
      </c>
      <c r="BQ24" s="108">
        <f t="shared" si="113"/>
        <v>149.87925925925927</v>
      </c>
      <c r="BR24" s="108">
        <f t="shared" si="113"/>
        <v>176.74074074074076</v>
      </c>
      <c r="BS24" s="108">
        <f t="shared" si="113"/>
        <v>101.92395061728394</v>
      </c>
      <c r="BT24" s="108">
        <f t="shared" si="113"/>
        <v>107.51925925925927</v>
      </c>
      <c r="BU24" s="108">
        <f t="shared" si="113"/>
        <v>179.7301234567901</v>
      </c>
      <c r="BV24" s="108">
        <f t="shared" si="113"/>
        <v>104.88716049382718</v>
      </c>
      <c r="BW24" s="108">
        <f t="shared" si="113"/>
        <v>75.164120370370355</v>
      </c>
      <c r="BX24" s="109">
        <f t="shared" si="113"/>
        <v>44.359490740740732</v>
      </c>
      <c r="BY24" s="107"/>
      <c r="BZ24" s="108"/>
      <c r="CA24" s="108">
        <f>AVERAGE(BM4:BX20)</f>
        <v>104.92216083486797</v>
      </c>
      <c r="CB24" s="103">
        <f>AVERAGE(CB4:CB20)</f>
        <v>1186.9319444444445</v>
      </c>
      <c r="CC24" s="109"/>
      <c r="CD24" s="107"/>
      <c r="CE24" s="109"/>
      <c r="CF24" s="86"/>
      <c r="CG24" s="167" t="s">
        <v>22</v>
      </c>
      <c r="CH24" s="104">
        <f>AVERAGE(CH4:CH20)</f>
        <v>3.9124618736383447</v>
      </c>
      <c r="CI24" s="105">
        <f t="shared" ref="CI24:CS24" si="114">AVERAGE(CI4:CI20)</f>
        <v>3.7669498910675392</v>
      </c>
      <c r="CJ24" s="105">
        <f t="shared" si="114"/>
        <v>5.2529411764705864</v>
      </c>
      <c r="CK24" s="105">
        <f t="shared" si="114"/>
        <v>4.2482870370370378</v>
      </c>
      <c r="CL24" s="105">
        <f t="shared" si="114"/>
        <v>3.0729847494553373</v>
      </c>
      <c r="CM24" s="105">
        <f t="shared" si="114"/>
        <v>2.2685185185185186</v>
      </c>
      <c r="CN24" s="105">
        <f t="shared" si="114"/>
        <v>1.9943456790123455</v>
      </c>
      <c r="CO24" s="105">
        <f t="shared" si="114"/>
        <v>2.5918518518518523</v>
      </c>
      <c r="CP24" s="105">
        <f t="shared" si="114"/>
        <v>2.0009586056644886</v>
      </c>
      <c r="CQ24" s="105">
        <f t="shared" si="114"/>
        <v>1.9700653594771245</v>
      </c>
      <c r="CR24" s="105">
        <f t="shared" si="114"/>
        <v>2.4744444444444444</v>
      </c>
      <c r="CS24" s="106">
        <f t="shared" si="114"/>
        <v>2.452986111111112</v>
      </c>
      <c r="CT24" s="104"/>
      <c r="CU24" s="105"/>
      <c r="CV24" s="105">
        <f>AVERAGE(CH4:CS20)</f>
        <v>3.0108393820956647</v>
      </c>
      <c r="CW24" s="105">
        <f>AVERAGE(CW4:CW20)</f>
        <v>35.244531590413949</v>
      </c>
      <c r="CX24" s="106"/>
      <c r="CY24" s="104"/>
      <c r="CZ24" s="106"/>
      <c r="DA24" s="86"/>
      <c r="DB24" s="167" t="s">
        <v>22</v>
      </c>
      <c r="DC24" s="104">
        <f>AVERAGE(DC4:DC20)</f>
        <v>2.1147407407407406</v>
      </c>
      <c r="DD24" s="105">
        <f t="shared" ref="DD24:DN24" si="115">AVERAGE(DD4:DD20)</f>
        <v>2.851777777777778</v>
      </c>
      <c r="DE24" s="105">
        <f t="shared" si="115"/>
        <v>3.7985185185185188</v>
      </c>
      <c r="DF24" s="105">
        <f t="shared" si="115"/>
        <v>3.7304843304843303</v>
      </c>
      <c r="DG24" s="105">
        <f t="shared" si="115"/>
        <v>3.1503703703703696</v>
      </c>
      <c r="DH24" s="105">
        <f t="shared" si="115"/>
        <v>2.0122716049382721</v>
      </c>
      <c r="DI24" s="105">
        <f t="shared" si="115"/>
        <v>1.6572934472934475</v>
      </c>
      <c r="DJ24" s="105">
        <f t="shared" si="115"/>
        <v>1.7023015873015872</v>
      </c>
      <c r="DK24" s="105">
        <f t="shared" si="115"/>
        <v>1.3958994708994712</v>
      </c>
      <c r="DL24" s="105">
        <f t="shared" si="115"/>
        <v>1.4747407407407409</v>
      </c>
      <c r="DM24" s="105">
        <f t="shared" si="115"/>
        <v>2.0771990740740742</v>
      </c>
      <c r="DN24" s="106">
        <f t="shared" si="115"/>
        <v>2.362518518518518</v>
      </c>
      <c r="DO24" s="104"/>
      <c r="DP24" s="105"/>
      <c r="DQ24" s="105">
        <f>AVERAGE(DC4:DN20)</f>
        <v>2.3607153439153445</v>
      </c>
      <c r="DR24" s="105">
        <f>AVERAGE(DR4:DR20)</f>
        <v>25.82032407407408</v>
      </c>
      <c r="DS24" s="106"/>
      <c r="DT24" s="104"/>
      <c r="DU24" s="106"/>
      <c r="DV24" s="86"/>
      <c r="DW24" s="167" t="s">
        <v>22</v>
      </c>
      <c r="DX24" s="104">
        <f>AVERAGE(DX4:DX20)</f>
        <v>3.4733333333333332</v>
      </c>
      <c r="DY24" s="105">
        <f t="shared" ref="DY24:EI24" si="116">AVERAGE(DY4:DY20)</f>
        <v>4.1477777777777769</v>
      </c>
      <c r="DZ24" s="105">
        <f t="shared" si="116"/>
        <v>5.7655555555555544</v>
      </c>
      <c r="EA24" s="105">
        <f t="shared" si="116"/>
        <v>6.3922222222222231</v>
      </c>
      <c r="EB24" s="105">
        <f t="shared" si="116"/>
        <v>4.6977777777777776</v>
      </c>
      <c r="EC24" s="105">
        <f t="shared" si="116"/>
        <v>3.0311111111111111</v>
      </c>
      <c r="ED24" s="105">
        <f t="shared" si="116"/>
        <v>4.3177777777777777</v>
      </c>
      <c r="EE24" s="105">
        <f t="shared" si="116"/>
        <v>4.6155555555555559</v>
      </c>
      <c r="EF24" s="105">
        <f t="shared" si="116"/>
        <v>3.9533333333333331</v>
      </c>
      <c r="EG24" s="105">
        <f t="shared" si="116"/>
        <v>2.8999999999999995</v>
      </c>
      <c r="EH24" s="105">
        <f t="shared" si="116"/>
        <v>4.0966666666666667</v>
      </c>
      <c r="EI24" s="106">
        <f t="shared" si="116"/>
        <v>2.6277777777777778</v>
      </c>
      <c r="EJ24" s="104"/>
      <c r="EK24" s="105"/>
      <c r="EL24" s="105">
        <f>AVERAGE(DX4:EI20)</f>
        <v>4.1682407407407398</v>
      </c>
      <c r="EM24" s="108">
        <f>AVERAGE(EM4:EM20)</f>
        <v>50.018888888888881</v>
      </c>
      <c r="EN24" s="106"/>
      <c r="EO24" s="104"/>
      <c r="EP24" s="106"/>
      <c r="EQ24" s="86"/>
      <c r="ER24" s="167" t="s">
        <v>22</v>
      </c>
      <c r="ES24" s="104">
        <f>AVERAGE(ES4:ES20)</f>
        <v>3.0977777777777775</v>
      </c>
      <c r="ET24" s="105">
        <f t="shared" ref="ET24:FD24" si="117">AVERAGE(ET4:ET20)</f>
        <v>5.7144444444444442</v>
      </c>
      <c r="EU24" s="105">
        <f t="shared" si="117"/>
        <v>7.6366666666666658</v>
      </c>
      <c r="EV24" s="105">
        <f t="shared" si="117"/>
        <v>6.7855555555555558</v>
      </c>
      <c r="EW24" s="105">
        <f t="shared" si="117"/>
        <v>5.4066666666666654</v>
      </c>
      <c r="EX24" s="105">
        <f t="shared" si="117"/>
        <v>3.7166666666666663</v>
      </c>
      <c r="EY24" s="105">
        <f t="shared" si="117"/>
        <v>4.7077777777777783</v>
      </c>
      <c r="EZ24" s="105">
        <f t="shared" si="117"/>
        <v>3.5544444444444445</v>
      </c>
      <c r="FA24" s="105">
        <f t="shared" si="117"/>
        <v>3.043333333333333</v>
      </c>
      <c r="FB24" s="105">
        <f t="shared" si="117"/>
        <v>2.2200000000000006</v>
      </c>
      <c r="FC24" s="105">
        <f t="shared" si="117"/>
        <v>3.4133333333333331</v>
      </c>
      <c r="FD24" s="106">
        <f t="shared" si="117"/>
        <v>4.2255555555555553</v>
      </c>
      <c r="FE24" s="104"/>
      <c r="FF24" s="105"/>
      <c r="FG24" s="105">
        <f>AVERAGE(ES4:FD20)</f>
        <v>4.4601851851851855</v>
      </c>
      <c r="FH24" s="108">
        <f>AVERAGE(FH4:FH20)</f>
        <v>53.522222222222226</v>
      </c>
      <c r="FI24" s="106"/>
      <c r="FJ24" s="104"/>
      <c r="FK24" s="106"/>
      <c r="FL24" s="86"/>
      <c r="FM24" s="167" t="s">
        <v>22</v>
      </c>
      <c r="FN24" s="107">
        <f>AVERAGE(FN4:FN20)</f>
        <v>68.047058823529426</v>
      </c>
      <c r="FO24" s="108">
        <f t="shared" ref="FO24:FY24" si="118">AVERAGE(FO4:FO20)</f>
        <v>71.435294117647047</v>
      </c>
      <c r="FP24" s="108">
        <f t="shared" si="118"/>
        <v>67.8</v>
      </c>
      <c r="FQ24" s="108">
        <f t="shared" si="118"/>
        <v>65.376470588235293</v>
      </c>
      <c r="FR24" s="108">
        <f t="shared" si="118"/>
        <v>60.688235294117639</v>
      </c>
      <c r="FS24" s="108">
        <f t="shared" si="118"/>
        <v>65.71764705882353</v>
      </c>
      <c r="FT24" s="108">
        <f t="shared" si="118"/>
        <v>67.605882352941194</v>
      </c>
      <c r="FU24" s="108">
        <f t="shared" si="118"/>
        <v>70.2</v>
      </c>
      <c r="FV24" s="108">
        <f t="shared" si="118"/>
        <v>61.358823529411758</v>
      </c>
      <c r="FW24" s="108">
        <f t="shared" si="118"/>
        <v>67.818750000000009</v>
      </c>
      <c r="FX24" s="108">
        <f t="shared" si="118"/>
        <v>60.906249999999993</v>
      </c>
      <c r="FY24" s="109">
        <f t="shared" si="118"/>
        <v>66.956250000000011</v>
      </c>
      <c r="FZ24" s="107"/>
      <c r="GA24" s="108"/>
      <c r="GB24" s="108">
        <f>AVERAGE(FN4:FY20)</f>
        <v>66.173134328358202</v>
      </c>
      <c r="GC24" s="109"/>
      <c r="GD24" s="107"/>
      <c r="GE24" s="109"/>
      <c r="GF24" s="86"/>
      <c r="GG24" s="171" t="s">
        <v>21</v>
      </c>
      <c r="GH24" s="172">
        <f>MIN(GH5:GH21)</f>
        <v>8.625</v>
      </c>
      <c r="GI24" s="173">
        <f>MIN(GI5:GI21)</f>
        <v>2.0956790123456788</v>
      </c>
      <c r="GJ24" s="174">
        <f>MIN(GJ5:GJ21)</f>
        <v>2.7178682124281037</v>
      </c>
      <c r="GK24" s="86"/>
      <c r="GL24" s="86"/>
      <c r="GM24" s="86"/>
      <c r="GN24" s="86"/>
      <c r="GO24" s="86"/>
      <c r="GP24" s="171" t="s">
        <v>21</v>
      </c>
      <c r="GQ24" s="172">
        <f>MIN(GQ5:GQ21)</f>
        <v>8.625</v>
      </c>
      <c r="GR24" s="173">
        <f>MIN(GR5:GR21)</f>
        <v>2.0956790123456788</v>
      </c>
      <c r="GS24" s="174">
        <f>MIN(GS5:GS21)</f>
        <v>2.7074086494022387</v>
      </c>
      <c r="GT24" s="86"/>
      <c r="GU24" s="86"/>
      <c r="GV24" s="86"/>
      <c r="GW24" s="86"/>
      <c r="GX24" s="86"/>
      <c r="GY24" s="86"/>
      <c r="GZ24" s="167" t="s">
        <v>22</v>
      </c>
      <c r="HA24" s="117">
        <f>AVERAGE(HA4:HA20)</f>
        <v>104.18011328976036</v>
      </c>
      <c r="HB24" s="118">
        <f t="shared" ref="HB24:HL24" si="119">AVERAGE(HB4:HB20)</f>
        <v>199.16955555555555</v>
      </c>
      <c r="HC24" s="118">
        <f t="shared" si="119"/>
        <v>372.63912745098037</v>
      </c>
      <c r="HD24" s="118">
        <f t="shared" si="119"/>
        <v>366.73246623093684</v>
      </c>
      <c r="HE24" s="118">
        <f t="shared" si="119"/>
        <v>343.68110457516343</v>
      </c>
      <c r="HF24" s="118">
        <f t="shared" si="119"/>
        <v>305.87340305010883</v>
      </c>
      <c r="HG24" s="118">
        <f t="shared" si="119"/>
        <v>212.75024400871459</v>
      </c>
      <c r="HH24" s="118">
        <f t="shared" si="119"/>
        <v>220.30064923747273</v>
      </c>
      <c r="HI24" s="118">
        <f t="shared" si="119"/>
        <v>655.10232026143808</v>
      </c>
      <c r="HJ24" s="118">
        <f t="shared" si="119"/>
        <v>535.42405446623081</v>
      </c>
      <c r="HK24" s="118">
        <f t="shared" si="119"/>
        <v>277.54137254901957</v>
      </c>
      <c r="HL24" s="119">
        <f t="shared" si="119"/>
        <v>79.365267973856206</v>
      </c>
      <c r="HM24" s="117"/>
      <c r="HN24" s="118"/>
      <c r="HO24" s="118">
        <f>AVERAGE(HA4:HL20)</f>
        <v>306.06330655410306</v>
      </c>
      <c r="HP24" s="118">
        <f>AVERAGE(HP4:HP20)</f>
        <v>3672.7596786492381</v>
      </c>
      <c r="HQ24" s="119"/>
      <c r="HR24" s="117"/>
      <c r="HS24" s="119"/>
    </row>
    <row r="25" spans="2:236" s="27" customFormat="1" ht="10.5" customHeight="1" x14ac:dyDescent="0.2">
      <c r="B25" s="175" t="s">
        <v>24</v>
      </c>
      <c r="C25" s="137">
        <f>STDEV(C4:C20)</f>
        <v>30.889389954557306</v>
      </c>
      <c r="D25" s="138">
        <f t="shared" ref="D25:N25" si="120">STDEV(D4:D20)</f>
        <v>33.097838475717801</v>
      </c>
      <c r="E25" s="138">
        <f t="shared" si="120"/>
        <v>39.915904245860524</v>
      </c>
      <c r="F25" s="138">
        <f t="shared" si="120"/>
        <v>61.154802971398638</v>
      </c>
      <c r="G25" s="138">
        <f t="shared" si="120"/>
        <v>24.345966872177751</v>
      </c>
      <c r="H25" s="138">
        <f t="shared" si="120"/>
        <v>74.520600191766945</v>
      </c>
      <c r="I25" s="138">
        <f t="shared" si="120"/>
        <v>72.531129219682995</v>
      </c>
      <c r="J25" s="138">
        <f t="shared" si="120"/>
        <v>100.05865926604078</v>
      </c>
      <c r="K25" s="138">
        <f t="shared" si="120"/>
        <v>88.725700898894004</v>
      </c>
      <c r="L25" s="138">
        <f t="shared" si="120"/>
        <v>100.36855795751271</v>
      </c>
      <c r="M25" s="138">
        <f t="shared" si="120"/>
        <v>48.160367065486049</v>
      </c>
      <c r="N25" s="139">
        <f t="shared" si="120"/>
        <v>15.767963612039074</v>
      </c>
      <c r="O25" s="137"/>
      <c r="P25" s="138"/>
      <c r="Q25" s="138"/>
      <c r="R25" s="138"/>
      <c r="S25" s="139">
        <f>STDEV(C4:N20)</f>
        <v>78.186508588924667</v>
      </c>
      <c r="T25" s="137">
        <f>Q24+S25</f>
        <v>179.01739094186584</v>
      </c>
      <c r="U25" s="139">
        <f>Q24-S25</f>
        <v>22.644373764016507</v>
      </c>
      <c r="V25" s="82"/>
      <c r="W25" s="175" t="s">
        <v>24</v>
      </c>
      <c r="X25" s="142">
        <f>STDEV(X4:X20)</f>
        <v>0.64437156863886158</v>
      </c>
      <c r="Y25" s="143">
        <f t="shared" ref="Y25:AI25" si="121">STDEV(Y4:Y20)</f>
        <v>0.90288211481312286</v>
      </c>
      <c r="Z25" s="143">
        <f t="shared" si="121"/>
        <v>1.1476008609005346</v>
      </c>
      <c r="AA25" s="143">
        <f t="shared" si="121"/>
        <v>1.1608786414803622</v>
      </c>
      <c r="AB25" s="143">
        <f t="shared" si="121"/>
        <v>0.80330017735431092</v>
      </c>
      <c r="AC25" s="143">
        <f t="shared" si="121"/>
        <v>0.71308404588208829</v>
      </c>
      <c r="AD25" s="143">
        <f t="shared" si="121"/>
        <v>0.58735048616752372</v>
      </c>
      <c r="AE25" s="143">
        <f t="shared" si="121"/>
        <v>0.67656128121421899</v>
      </c>
      <c r="AF25" s="143">
        <f t="shared" si="121"/>
        <v>0.87999228020314957</v>
      </c>
      <c r="AG25" s="143">
        <f t="shared" si="121"/>
        <v>1.0625054198009689</v>
      </c>
      <c r="AH25" s="143">
        <f t="shared" si="121"/>
        <v>1.1850051792315781</v>
      </c>
      <c r="AI25" s="144">
        <f t="shared" si="121"/>
        <v>0.77611499022511221</v>
      </c>
      <c r="AJ25" s="142"/>
      <c r="AK25" s="143"/>
      <c r="AL25" s="143"/>
      <c r="AM25" s="144">
        <f>STDEV(X4:AI20)</f>
        <v>1.2328920229469311</v>
      </c>
      <c r="AN25" s="142">
        <f>AL24+AM25</f>
        <v>4.4777598263939407</v>
      </c>
      <c r="AO25" s="144">
        <f>AL24-AM25</f>
        <v>2.011975780500078</v>
      </c>
      <c r="AP25" s="147"/>
      <c r="AQ25" s="175" t="s">
        <v>24</v>
      </c>
      <c r="AR25" s="148">
        <f>STDEV(AR4:AR20)</f>
        <v>56.291055269489298</v>
      </c>
      <c r="AS25" s="149">
        <f t="shared" ref="AS25:BC25" si="122">STDEV(AS4:AS20)</f>
        <v>40.841120782569185</v>
      </c>
      <c r="AT25" s="149">
        <f t="shared" si="122"/>
        <v>65.915768033527783</v>
      </c>
      <c r="AU25" s="149">
        <f t="shared" si="122"/>
        <v>77.018186047908131</v>
      </c>
      <c r="AV25" s="149">
        <f t="shared" si="122"/>
        <v>50.964571583456149</v>
      </c>
      <c r="AW25" s="149">
        <f t="shared" si="122"/>
        <v>93.524855153210652</v>
      </c>
      <c r="AX25" s="149">
        <f t="shared" si="122"/>
        <v>50.239214824928197</v>
      </c>
      <c r="AY25" s="149">
        <f t="shared" si="122"/>
        <v>43.592306395210038</v>
      </c>
      <c r="AZ25" s="149">
        <f t="shared" si="122"/>
        <v>118.6767732996571</v>
      </c>
      <c r="BA25" s="149">
        <f t="shared" si="122"/>
        <v>80.379171835921809</v>
      </c>
      <c r="BB25" s="149">
        <f t="shared" si="122"/>
        <v>62.001064860168988</v>
      </c>
      <c r="BC25" s="150">
        <f t="shared" si="122"/>
        <v>30.62685740682398</v>
      </c>
      <c r="BD25" s="148"/>
      <c r="BE25" s="149"/>
      <c r="BF25" s="149"/>
      <c r="BG25" s="149"/>
      <c r="BH25" s="150">
        <f>STDEV(AR4:BC20)</f>
        <v>82.458420761573109</v>
      </c>
      <c r="BI25" s="148">
        <f>BF24+BH25</f>
        <v>210.11065575518742</v>
      </c>
      <c r="BJ25" s="150">
        <f>BF24-BH25</f>
        <v>45.193814232041206</v>
      </c>
      <c r="BK25" s="147"/>
      <c r="BL25" s="175" t="s">
        <v>24</v>
      </c>
      <c r="BM25" s="148">
        <f>STDEV(BM4:BM20)</f>
        <v>44.162635656601118</v>
      </c>
      <c r="BN25" s="149">
        <f t="shared" ref="BN25:BX25" si="123">STDEV(BN4:BN20)</f>
        <v>27.067924474760716</v>
      </c>
      <c r="BO25" s="149">
        <f t="shared" si="123"/>
        <v>26.106200613974753</v>
      </c>
      <c r="BP25" s="149">
        <f t="shared" si="123"/>
        <v>66.46894785561669</v>
      </c>
      <c r="BQ25" s="149">
        <f t="shared" si="123"/>
        <v>66.656147021291929</v>
      </c>
      <c r="BR25" s="149">
        <f t="shared" si="123"/>
        <v>65.410416859586277</v>
      </c>
      <c r="BS25" s="149">
        <f t="shared" si="123"/>
        <v>49.314065581845909</v>
      </c>
      <c r="BT25" s="149">
        <f t="shared" si="123"/>
        <v>49.909324014203712</v>
      </c>
      <c r="BU25" s="149">
        <f t="shared" si="123"/>
        <v>102.32901620770993</v>
      </c>
      <c r="BV25" s="149">
        <f t="shared" si="123"/>
        <v>63.299930930946211</v>
      </c>
      <c r="BW25" s="149">
        <f t="shared" si="123"/>
        <v>50.163325269026799</v>
      </c>
      <c r="BX25" s="150">
        <f t="shared" si="123"/>
        <v>24.793426842103951</v>
      </c>
      <c r="BY25" s="148"/>
      <c r="BZ25" s="149"/>
      <c r="CA25" s="149"/>
      <c r="CB25" s="149"/>
      <c r="CC25" s="150">
        <f>STDEV(BM4:BX20)</f>
        <v>70.672133846622231</v>
      </c>
      <c r="CD25" s="148">
        <f>CA24+CC25</f>
        <v>175.5942946814902</v>
      </c>
      <c r="CE25" s="150">
        <f>CA24-CC25</f>
        <v>34.250026988245736</v>
      </c>
      <c r="CF25" s="147"/>
      <c r="CG25" s="176" t="s">
        <v>24</v>
      </c>
      <c r="CH25" s="142">
        <f>STDEV(CH4:CH20)</f>
        <v>3.5250641330816106</v>
      </c>
      <c r="CI25" s="143">
        <f t="shared" ref="CI25:CS25" si="124">STDEV(CI4:CI20)</f>
        <v>3.2223236747795476</v>
      </c>
      <c r="CJ25" s="143">
        <f t="shared" si="124"/>
        <v>3.3946002178563619</v>
      </c>
      <c r="CK25" s="143">
        <f t="shared" si="124"/>
        <v>2.7355534390212868</v>
      </c>
      <c r="CL25" s="143">
        <f t="shared" si="124"/>
        <v>1.4531833019372657</v>
      </c>
      <c r="CM25" s="143">
        <f t="shared" si="124"/>
        <v>1.5147189863739594</v>
      </c>
      <c r="CN25" s="143">
        <f t="shared" si="124"/>
        <v>0.80672638220464021</v>
      </c>
      <c r="CO25" s="143">
        <f t="shared" si="124"/>
        <v>1.6453080554697608</v>
      </c>
      <c r="CP25" s="143">
        <f t="shared" si="124"/>
        <v>0.95494263341176544</v>
      </c>
      <c r="CQ25" s="143">
        <f t="shared" si="124"/>
        <v>1.0930899702434738</v>
      </c>
      <c r="CR25" s="143">
        <f t="shared" si="124"/>
        <v>1.5489227029714943</v>
      </c>
      <c r="CS25" s="144">
        <f t="shared" si="124"/>
        <v>1.5575555307124214</v>
      </c>
      <c r="CT25" s="142"/>
      <c r="CU25" s="143"/>
      <c r="CV25" s="143"/>
      <c r="CW25" s="143"/>
      <c r="CX25" s="144">
        <f>STDEV(CH4:CS20)</f>
        <v>2.3539901101057277</v>
      </c>
      <c r="CY25" s="142">
        <f>CV24+CX25</f>
        <v>5.3648294922013928</v>
      </c>
      <c r="CZ25" s="144">
        <f>CV24-CX25</f>
        <v>0.65684927198993703</v>
      </c>
      <c r="DA25" s="147"/>
      <c r="DB25" s="176" t="s">
        <v>24</v>
      </c>
      <c r="DC25" s="142">
        <f>STDEV(DC4:DC20)</f>
        <v>1.649472496870023</v>
      </c>
      <c r="DD25" s="143">
        <f t="shared" ref="DD25:DN25" si="125">STDEV(DD4:DD20)</f>
        <v>1.8895571398074464</v>
      </c>
      <c r="DE25" s="143">
        <f t="shared" si="125"/>
        <v>2.0139722600270185</v>
      </c>
      <c r="DF25" s="143">
        <f t="shared" si="125"/>
        <v>2.0226230518086457</v>
      </c>
      <c r="DG25" s="143">
        <f t="shared" si="125"/>
        <v>1.6479530233464119</v>
      </c>
      <c r="DH25" s="143">
        <f t="shared" si="125"/>
        <v>1.4635817114047938</v>
      </c>
      <c r="DI25" s="143">
        <f t="shared" si="125"/>
        <v>1.0412759858273002</v>
      </c>
      <c r="DJ25" s="143">
        <f t="shared" si="125"/>
        <v>0.59595081528966154</v>
      </c>
      <c r="DK25" s="143">
        <f t="shared" si="125"/>
        <v>0.5812493133383636</v>
      </c>
      <c r="DL25" s="143">
        <f t="shared" si="125"/>
        <v>0.88363713343107531</v>
      </c>
      <c r="DM25" s="143">
        <f t="shared" si="125"/>
        <v>1.5081188297178736</v>
      </c>
      <c r="DN25" s="144">
        <f t="shared" si="125"/>
        <v>1.4939945770310941</v>
      </c>
      <c r="DO25" s="142"/>
      <c r="DP25" s="143"/>
      <c r="DQ25" s="143"/>
      <c r="DR25" s="143"/>
      <c r="DS25" s="144">
        <f>STDEV(DC4:DN20)</f>
        <v>1.6434710647793205</v>
      </c>
      <c r="DT25" s="142">
        <f>DQ24+DS25</f>
        <v>4.0041864086946646</v>
      </c>
      <c r="DU25" s="144">
        <f>DQ24-DS25</f>
        <v>0.71724427913602407</v>
      </c>
      <c r="DV25" s="147"/>
      <c r="DW25" s="175" t="s">
        <v>24</v>
      </c>
      <c r="DX25" s="142">
        <f>STDEV(DX4:DX20)</f>
        <v>2.627798508257436</v>
      </c>
      <c r="DY25" s="143">
        <f t="shared" ref="DY25:EI25" si="126">STDEV(DY4:DY20)</f>
        <v>3.5595427296837516</v>
      </c>
      <c r="DZ25" s="143">
        <f t="shared" si="126"/>
        <v>2.8591218543073311</v>
      </c>
      <c r="EA25" s="143">
        <f t="shared" si="126"/>
        <v>4.6890398211621562</v>
      </c>
      <c r="EB25" s="143">
        <f t="shared" si="126"/>
        <v>2.3927430794894056</v>
      </c>
      <c r="EC25" s="143">
        <f t="shared" si="126"/>
        <v>1.1328332229905287</v>
      </c>
      <c r="ED25" s="143">
        <f t="shared" si="126"/>
        <v>4.9818113617884459</v>
      </c>
      <c r="EE25" s="143">
        <f t="shared" si="126"/>
        <v>2.6022015252047206</v>
      </c>
      <c r="EF25" s="143">
        <f t="shared" si="126"/>
        <v>2.2762029786466771</v>
      </c>
      <c r="EG25" s="143">
        <f t="shared" si="126"/>
        <v>1.9793622710358014</v>
      </c>
      <c r="EH25" s="143">
        <f t="shared" si="126"/>
        <v>5.0366903815898789</v>
      </c>
      <c r="EI25" s="144">
        <f t="shared" si="126"/>
        <v>1.4481866055327426</v>
      </c>
      <c r="EJ25" s="142"/>
      <c r="EK25" s="143"/>
      <c r="EL25" s="143"/>
      <c r="EM25" s="149"/>
      <c r="EN25" s="144">
        <f>STDEV(DX4:EI20)</f>
        <v>3.2403524178659215</v>
      </c>
      <c r="EO25" s="142">
        <f>EL24+EN25</f>
        <v>7.4085931586066618</v>
      </c>
      <c r="EP25" s="144">
        <f>EL24-EN25</f>
        <v>0.92788832287481826</v>
      </c>
      <c r="EQ25" s="147"/>
      <c r="ER25" s="175" t="s">
        <v>24</v>
      </c>
      <c r="ES25" s="142">
        <f>STDEV(ES4:ES20)</f>
        <v>1.617581356360305</v>
      </c>
      <c r="ET25" s="143">
        <f t="shared" ref="ET25:FD25" si="127">STDEV(ET4:ET20)</f>
        <v>4.0043760784643823</v>
      </c>
      <c r="EU25" s="143">
        <f t="shared" si="127"/>
        <v>3.7466051299810084</v>
      </c>
      <c r="EV25" s="143">
        <f t="shared" si="127"/>
        <v>3.9025668191304286</v>
      </c>
      <c r="EW25" s="143">
        <f t="shared" si="127"/>
        <v>1.9081928623700519</v>
      </c>
      <c r="EX25" s="143">
        <f t="shared" si="127"/>
        <v>1.3121356637177444</v>
      </c>
      <c r="EY25" s="143">
        <f t="shared" si="127"/>
        <v>4.7947413323811787</v>
      </c>
      <c r="EZ25" s="143">
        <f t="shared" si="127"/>
        <v>0.94394267716730229</v>
      </c>
      <c r="FA25" s="143">
        <f t="shared" si="127"/>
        <v>1.0524970308746724</v>
      </c>
      <c r="FB25" s="143">
        <f t="shared" si="127"/>
        <v>0.65282080236462903</v>
      </c>
      <c r="FC25" s="143">
        <f t="shared" si="127"/>
        <v>1.5082771628583391</v>
      </c>
      <c r="FD25" s="144">
        <f t="shared" si="127"/>
        <v>2.3916475028268231</v>
      </c>
      <c r="FE25" s="142"/>
      <c r="FF25" s="143"/>
      <c r="FG25" s="143"/>
      <c r="FH25" s="149"/>
      <c r="FI25" s="144">
        <f>STDEV(ES4:FD20)</f>
        <v>2.9928768960514636</v>
      </c>
      <c r="FJ25" s="142">
        <f>FG24+FI25</f>
        <v>7.4530620812366486</v>
      </c>
      <c r="FK25" s="144">
        <f>FG24-FI25</f>
        <v>1.4673082891337219</v>
      </c>
      <c r="FL25" s="147"/>
      <c r="FM25" s="175" t="s">
        <v>24</v>
      </c>
      <c r="FN25" s="148">
        <f>STDEV(FN4:FN20)</f>
        <v>58.732264532016998</v>
      </c>
      <c r="FO25" s="149">
        <f t="shared" ref="FO25:FY25" si="128">STDEV(FO4:FO20)</f>
        <v>62.619435293450145</v>
      </c>
      <c r="FP25" s="149">
        <f t="shared" si="128"/>
        <v>51.190270071567312</v>
      </c>
      <c r="FQ25" s="149">
        <f t="shared" si="128"/>
        <v>48.25156123655178</v>
      </c>
      <c r="FR25" s="149">
        <f t="shared" si="128"/>
        <v>43.365652917270573</v>
      </c>
      <c r="FS25" s="149">
        <f t="shared" si="128"/>
        <v>56.956575951488219</v>
      </c>
      <c r="FT25" s="149">
        <f t="shared" si="128"/>
        <v>51.426871266248483</v>
      </c>
      <c r="FU25" s="149">
        <f t="shared" si="128"/>
        <v>62.94828234352385</v>
      </c>
      <c r="FV25" s="149">
        <f t="shared" si="128"/>
        <v>54.594757747694167</v>
      </c>
      <c r="FW25" s="149">
        <f t="shared" si="128"/>
        <v>52.18622064300115</v>
      </c>
      <c r="FX25" s="149">
        <f t="shared" si="128"/>
        <v>51.947351151590674</v>
      </c>
      <c r="FY25" s="150">
        <f t="shared" si="128"/>
        <v>61.098302963339322</v>
      </c>
      <c r="FZ25" s="148"/>
      <c r="GA25" s="149"/>
      <c r="GB25" s="149"/>
      <c r="GC25" s="150">
        <f>STDEV(FN4:FY20)</f>
        <v>53.485270632454174</v>
      </c>
      <c r="GD25" s="148">
        <f>GB24+GC25</f>
        <v>119.65840496081238</v>
      </c>
      <c r="GE25" s="150">
        <f>GB24-GC25</f>
        <v>12.687863695904028</v>
      </c>
      <c r="GF25" s="86"/>
      <c r="GG25" s="177"/>
      <c r="GH25" s="166"/>
      <c r="GI25" s="166"/>
      <c r="GJ25" s="86"/>
      <c r="GK25" s="86"/>
      <c r="GL25" s="86"/>
      <c r="GM25" s="86"/>
      <c r="GN25" s="86"/>
      <c r="GO25" s="178"/>
      <c r="GP25" s="177"/>
      <c r="GQ25" s="166"/>
      <c r="GR25" s="166"/>
      <c r="GS25" s="166"/>
      <c r="GT25" s="86"/>
      <c r="GU25" s="86"/>
      <c r="GV25" s="86"/>
      <c r="GW25" s="86"/>
      <c r="GX25" s="86"/>
      <c r="GY25" s="86"/>
      <c r="GZ25" s="175" t="s">
        <v>24</v>
      </c>
      <c r="HA25" s="157">
        <f>STDEV(HA4:HA20)</f>
        <v>105.26285746905289</v>
      </c>
      <c r="HB25" s="158">
        <f t="shared" ref="HB25:HL25" si="129">STDEV(HB4:HB20)</f>
        <v>117.28180870386709</v>
      </c>
      <c r="HC25" s="158">
        <f t="shared" si="129"/>
        <v>223.7220471142947</v>
      </c>
      <c r="HD25" s="158">
        <f t="shared" si="129"/>
        <v>187.43850024352113</v>
      </c>
      <c r="HE25" s="158">
        <f t="shared" si="129"/>
        <v>125.28018126450415</v>
      </c>
      <c r="HF25" s="158">
        <f t="shared" si="129"/>
        <v>173.27885445484793</v>
      </c>
      <c r="HG25" s="158">
        <f t="shared" si="129"/>
        <v>140.64099343412053</v>
      </c>
      <c r="HH25" s="158">
        <f t="shared" si="129"/>
        <v>198.41970910600838</v>
      </c>
      <c r="HI25" s="158">
        <f t="shared" si="129"/>
        <v>363.17928966842118</v>
      </c>
      <c r="HJ25" s="158">
        <f t="shared" si="129"/>
        <v>395.89943534797533</v>
      </c>
      <c r="HK25" s="158">
        <f t="shared" si="129"/>
        <v>184.81948640424386</v>
      </c>
      <c r="HL25" s="159">
        <f t="shared" si="129"/>
        <v>41.062676365088286</v>
      </c>
      <c r="HM25" s="157"/>
      <c r="HN25" s="158"/>
      <c r="HO25" s="158"/>
      <c r="HP25" s="158"/>
      <c r="HQ25" s="159">
        <f>STDEV(HA4:HL20)</f>
        <v>260.77728128580372</v>
      </c>
      <c r="HR25" s="157">
        <f>HO24+HQ25</f>
        <v>566.84058783990679</v>
      </c>
      <c r="HS25" s="159">
        <f>HO24-HQ25</f>
        <v>45.28602526829934</v>
      </c>
      <c r="HT25" s="13"/>
    </row>
    <row r="26" spans="2:236" s="27" customFormat="1" ht="10.5" customHeight="1" x14ac:dyDescent="0.2">
      <c r="B26" s="179" t="s">
        <v>25</v>
      </c>
      <c r="C26" s="100">
        <f t="shared" ref="C26:N26" si="130">C24+C25</f>
        <v>64.212919366322012</v>
      </c>
      <c r="D26" s="101">
        <f t="shared" si="130"/>
        <v>89.421367887482504</v>
      </c>
      <c r="E26" s="101">
        <f t="shared" si="130"/>
        <v>127.73943365762523</v>
      </c>
      <c r="F26" s="101">
        <f t="shared" si="130"/>
        <v>161.3900970890457</v>
      </c>
      <c r="G26" s="101">
        <f t="shared" si="130"/>
        <v>121.43420216629541</v>
      </c>
      <c r="H26" s="101">
        <f t="shared" si="130"/>
        <v>213.60883548588458</v>
      </c>
      <c r="I26" s="101">
        <f t="shared" si="130"/>
        <v>214.5017174549771</v>
      </c>
      <c r="J26" s="101">
        <f t="shared" si="130"/>
        <v>221.6763063248643</v>
      </c>
      <c r="K26" s="101">
        <f t="shared" si="130"/>
        <v>286.22570089889399</v>
      </c>
      <c r="L26" s="101">
        <f t="shared" si="130"/>
        <v>230.10385207515978</v>
      </c>
      <c r="M26" s="101">
        <f t="shared" si="130"/>
        <v>127.68977883019193</v>
      </c>
      <c r="N26" s="102">
        <f t="shared" si="130"/>
        <v>41.503257729686133</v>
      </c>
      <c r="O26" s="100"/>
      <c r="P26" s="101"/>
      <c r="Q26" s="101"/>
      <c r="R26" s="101"/>
      <c r="S26" s="102">
        <f>Q24+S25</f>
        <v>179.01739094186584</v>
      </c>
      <c r="T26" s="100"/>
      <c r="U26" s="102"/>
      <c r="V26" s="82"/>
      <c r="W26" s="179" t="s">
        <v>25</v>
      </c>
      <c r="X26" s="104">
        <f>X24+X25</f>
        <v>3.8129467320375543</v>
      </c>
      <c r="Y26" s="105">
        <f t="shared" ref="Y26:AI26" si="131">Y24+Y25</f>
        <v>4.5322132694972179</v>
      </c>
      <c r="Z26" s="105">
        <f t="shared" si="131"/>
        <v>5.3150453053449791</v>
      </c>
      <c r="AA26" s="105">
        <f t="shared" si="131"/>
        <v>5.2765474867962672</v>
      </c>
      <c r="AB26" s="105">
        <f t="shared" si="131"/>
        <v>4.3367511577464679</v>
      </c>
      <c r="AC26" s="105">
        <f t="shared" si="131"/>
        <v>2.91409929642675</v>
      </c>
      <c r="AD26" s="105">
        <f t="shared" si="131"/>
        <v>2.1151239066468266</v>
      </c>
      <c r="AE26" s="105">
        <f t="shared" si="131"/>
        <v>2.612584429362367</v>
      </c>
      <c r="AF26" s="105">
        <f t="shared" si="131"/>
        <v>4.1573953303120819</v>
      </c>
      <c r="AG26" s="105">
        <f t="shared" si="131"/>
        <v>5.3567167487770035</v>
      </c>
      <c r="AH26" s="105">
        <f t="shared" si="131"/>
        <v>4.9901162903426899</v>
      </c>
      <c r="AI26" s="106">
        <f t="shared" si="131"/>
        <v>4.0144853605954829</v>
      </c>
      <c r="AJ26" s="104"/>
      <c r="AK26" s="105"/>
      <c r="AL26" s="105"/>
      <c r="AM26" s="106">
        <f>AL24+AM25</f>
        <v>4.4777598263939407</v>
      </c>
      <c r="AN26" s="104"/>
      <c r="AO26" s="106"/>
      <c r="AP26" s="147"/>
      <c r="AQ26" s="179" t="s">
        <v>25</v>
      </c>
      <c r="AR26" s="107">
        <f t="shared" ref="AR26:BC26" si="132">AR24+AR25</f>
        <v>118.93615330870499</v>
      </c>
      <c r="AS26" s="108">
        <f t="shared" si="132"/>
        <v>126.52260226405068</v>
      </c>
      <c r="AT26" s="108">
        <f t="shared" si="132"/>
        <v>203.24212968930124</v>
      </c>
      <c r="AU26" s="108">
        <f t="shared" si="132"/>
        <v>250.71656567753777</v>
      </c>
      <c r="AV26" s="108">
        <f t="shared" si="132"/>
        <v>212.54017071199644</v>
      </c>
      <c r="AW26" s="108">
        <f t="shared" si="132"/>
        <v>295.4072080943871</v>
      </c>
      <c r="AX26" s="108">
        <f t="shared" si="132"/>
        <v>163.00609935651863</v>
      </c>
      <c r="AY26" s="108">
        <f t="shared" si="132"/>
        <v>139.02803624270459</v>
      </c>
      <c r="AZ26" s="108">
        <f t="shared" si="132"/>
        <v>320.34583648048499</v>
      </c>
      <c r="BA26" s="108">
        <f t="shared" si="132"/>
        <v>228.02252695574754</v>
      </c>
      <c r="BB26" s="108">
        <f t="shared" si="132"/>
        <v>164.14681649415593</v>
      </c>
      <c r="BC26" s="109">
        <f t="shared" si="132"/>
        <v>82.692216883948163</v>
      </c>
      <c r="BD26" s="107"/>
      <c r="BE26" s="108"/>
      <c r="BF26" s="108"/>
      <c r="BG26" s="108"/>
      <c r="BH26" s="109">
        <f>BF24+BH25</f>
        <v>210.11065575518742</v>
      </c>
      <c r="BI26" s="107"/>
      <c r="BJ26" s="109"/>
      <c r="BK26" s="180"/>
      <c r="BL26" s="179" t="s">
        <v>25</v>
      </c>
      <c r="BM26" s="107">
        <f t="shared" ref="BM26:BX26" si="133">BM24+BM25</f>
        <v>95.004364051662847</v>
      </c>
      <c r="BN26" s="108">
        <f t="shared" si="133"/>
        <v>87.629405956242195</v>
      </c>
      <c r="BO26" s="108">
        <f t="shared" si="133"/>
        <v>110.51015123125869</v>
      </c>
      <c r="BP26" s="108">
        <f t="shared" si="133"/>
        <v>197.27027060693945</v>
      </c>
      <c r="BQ26" s="108">
        <f t="shared" si="133"/>
        <v>216.5354062805512</v>
      </c>
      <c r="BR26" s="108">
        <f t="shared" si="133"/>
        <v>242.15115760032705</v>
      </c>
      <c r="BS26" s="108">
        <f t="shared" si="133"/>
        <v>151.23801619912985</v>
      </c>
      <c r="BT26" s="108">
        <f t="shared" si="133"/>
        <v>157.42858327346298</v>
      </c>
      <c r="BU26" s="108">
        <f t="shared" si="133"/>
        <v>282.05913966450004</v>
      </c>
      <c r="BV26" s="108">
        <f t="shared" si="133"/>
        <v>168.1870914247734</v>
      </c>
      <c r="BW26" s="108">
        <f t="shared" si="133"/>
        <v>125.32744563939715</v>
      </c>
      <c r="BX26" s="109">
        <f t="shared" si="133"/>
        <v>69.15291758284468</v>
      </c>
      <c r="BY26" s="107"/>
      <c r="BZ26" s="108"/>
      <c r="CA26" s="108"/>
      <c r="CB26" s="108"/>
      <c r="CC26" s="109">
        <f>CA24+CC25</f>
        <v>175.5942946814902</v>
      </c>
      <c r="CD26" s="107"/>
      <c r="CE26" s="109"/>
      <c r="CF26" s="180"/>
      <c r="CG26" s="179" t="s">
        <v>25</v>
      </c>
      <c r="CH26" s="104">
        <f t="shared" ref="CH26:CS26" si="134">CH24+CH25</f>
        <v>7.4375260067199553</v>
      </c>
      <c r="CI26" s="105">
        <f t="shared" si="134"/>
        <v>6.9892735658470873</v>
      </c>
      <c r="CJ26" s="105">
        <f t="shared" si="134"/>
        <v>8.6475413943269483</v>
      </c>
      <c r="CK26" s="105">
        <f t="shared" si="134"/>
        <v>6.9838404760583241</v>
      </c>
      <c r="CL26" s="105">
        <f t="shared" si="134"/>
        <v>4.5261680513926033</v>
      </c>
      <c r="CM26" s="105">
        <f t="shared" si="134"/>
        <v>3.7832375048924778</v>
      </c>
      <c r="CN26" s="105">
        <f t="shared" si="134"/>
        <v>2.8010720612169857</v>
      </c>
      <c r="CO26" s="105">
        <f t="shared" si="134"/>
        <v>4.2371599073216135</v>
      </c>
      <c r="CP26" s="105">
        <f t="shared" si="134"/>
        <v>2.9559012390762538</v>
      </c>
      <c r="CQ26" s="105">
        <f t="shared" si="134"/>
        <v>3.0631553297205985</v>
      </c>
      <c r="CR26" s="105">
        <f t="shared" si="134"/>
        <v>4.0233671474159385</v>
      </c>
      <c r="CS26" s="106">
        <f t="shared" si="134"/>
        <v>4.0105416418235329</v>
      </c>
      <c r="CT26" s="104"/>
      <c r="CU26" s="105"/>
      <c r="CV26" s="105"/>
      <c r="CW26" s="105"/>
      <c r="CX26" s="106">
        <f>CV24+CX25</f>
        <v>5.3648294922013928</v>
      </c>
      <c r="CY26" s="104"/>
      <c r="CZ26" s="106"/>
      <c r="DA26" s="180"/>
      <c r="DB26" s="179" t="s">
        <v>25</v>
      </c>
      <c r="DC26" s="104">
        <f t="shared" ref="DC26:DN26" si="135">DC24+DC25</f>
        <v>3.7642132376107638</v>
      </c>
      <c r="DD26" s="105">
        <f t="shared" si="135"/>
        <v>4.741334917585224</v>
      </c>
      <c r="DE26" s="105">
        <f t="shared" si="135"/>
        <v>5.8124907785455378</v>
      </c>
      <c r="DF26" s="105">
        <f t="shared" si="135"/>
        <v>5.7531073822929759</v>
      </c>
      <c r="DG26" s="105">
        <f t="shared" si="135"/>
        <v>4.7983233937167817</v>
      </c>
      <c r="DH26" s="105">
        <f t="shared" si="135"/>
        <v>3.4758533163430658</v>
      </c>
      <c r="DI26" s="105">
        <f t="shared" si="135"/>
        <v>2.6985694331207477</v>
      </c>
      <c r="DJ26" s="105">
        <f t="shared" si="135"/>
        <v>2.298252402591249</v>
      </c>
      <c r="DK26" s="105">
        <f t="shared" si="135"/>
        <v>1.9771487842378348</v>
      </c>
      <c r="DL26" s="105">
        <f t="shared" si="135"/>
        <v>2.3583778741718162</v>
      </c>
      <c r="DM26" s="105">
        <f t="shared" si="135"/>
        <v>3.5853179037919478</v>
      </c>
      <c r="DN26" s="106">
        <f t="shared" si="135"/>
        <v>3.8565130955496123</v>
      </c>
      <c r="DO26" s="104"/>
      <c r="DP26" s="105"/>
      <c r="DQ26" s="105"/>
      <c r="DR26" s="105"/>
      <c r="DS26" s="106">
        <f>DQ24+DS25</f>
        <v>4.0041864086946646</v>
      </c>
      <c r="DT26" s="104"/>
      <c r="DU26" s="106"/>
      <c r="DV26" s="180"/>
      <c r="DW26" s="179" t="s">
        <v>25</v>
      </c>
      <c r="DX26" s="104">
        <f t="shared" ref="DX26:EI26" si="136">DX24+DX25</f>
        <v>6.1011318415907692</v>
      </c>
      <c r="DY26" s="105">
        <f t="shared" si="136"/>
        <v>7.7073205074615281</v>
      </c>
      <c r="DZ26" s="105">
        <f t="shared" si="136"/>
        <v>8.6246774098628851</v>
      </c>
      <c r="EA26" s="105">
        <f t="shared" si="136"/>
        <v>11.081262043384379</v>
      </c>
      <c r="EB26" s="105">
        <f t="shared" si="136"/>
        <v>7.0905208572671832</v>
      </c>
      <c r="EC26" s="105">
        <f t="shared" si="136"/>
        <v>4.1639443341016396</v>
      </c>
      <c r="ED26" s="105">
        <f t="shared" si="136"/>
        <v>9.2995891395662227</v>
      </c>
      <c r="EE26" s="105">
        <f t="shared" si="136"/>
        <v>7.2177570807602764</v>
      </c>
      <c r="EF26" s="105">
        <f t="shared" si="136"/>
        <v>6.2295363119800102</v>
      </c>
      <c r="EG26" s="105">
        <f t="shared" si="136"/>
        <v>4.8793622710358004</v>
      </c>
      <c r="EH26" s="105">
        <f t="shared" si="136"/>
        <v>9.1333570482565456</v>
      </c>
      <c r="EI26" s="106">
        <f t="shared" si="136"/>
        <v>4.0759643833105201</v>
      </c>
      <c r="EJ26" s="104"/>
      <c r="EK26" s="105"/>
      <c r="EL26" s="105"/>
      <c r="EM26" s="108"/>
      <c r="EN26" s="106">
        <f>EL24+EN25</f>
        <v>7.4085931586066618</v>
      </c>
      <c r="EO26" s="104"/>
      <c r="EP26" s="106"/>
      <c r="EQ26" s="180"/>
      <c r="ER26" s="179" t="s">
        <v>25</v>
      </c>
      <c r="ES26" s="104">
        <f t="shared" ref="ES26:FD26" si="137">ES24+ES25</f>
        <v>4.7153591341380823</v>
      </c>
      <c r="ET26" s="105">
        <f t="shared" si="137"/>
        <v>9.7188205229088265</v>
      </c>
      <c r="EU26" s="105">
        <f t="shared" si="137"/>
        <v>11.383271796647675</v>
      </c>
      <c r="EV26" s="105">
        <f t="shared" si="137"/>
        <v>10.688122374685985</v>
      </c>
      <c r="EW26" s="105">
        <f t="shared" si="137"/>
        <v>7.3148595290367169</v>
      </c>
      <c r="EX26" s="105">
        <f t="shared" si="137"/>
        <v>5.0288023303844103</v>
      </c>
      <c r="EY26" s="105">
        <f t="shared" si="137"/>
        <v>9.502519110158957</v>
      </c>
      <c r="EZ26" s="105">
        <f t="shared" si="137"/>
        <v>4.4983871216117466</v>
      </c>
      <c r="FA26" s="105">
        <f t="shared" si="137"/>
        <v>4.0958303642080054</v>
      </c>
      <c r="FB26" s="105">
        <f t="shared" si="137"/>
        <v>2.8728208023646298</v>
      </c>
      <c r="FC26" s="105">
        <f t="shared" si="137"/>
        <v>4.921610496191672</v>
      </c>
      <c r="FD26" s="106">
        <f t="shared" si="137"/>
        <v>6.617203058382378</v>
      </c>
      <c r="FE26" s="104"/>
      <c r="FF26" s="105"/>
      <c r="FG26" s="105"/>
      <c r="FH26" s="108"/>
      <c r="FI26" s="106">
        <f>FG24+FI25</f>
        <v>7.4530620812366486</v>
      </c>
      <c r="FJ26" s="104"/>
      <c r="FK26" s="106"/>
      <c r="FL26" s="180"/>
      <c r="FM26" s="179" t="s">
        <v>25</v>
      </c>
      <c r="FN26" s="107">
        <f t="shared" ref="FN26:FY26" si="138">FN24+FN25</f>
        <v>126.77932335554642</v>
      </c>
      <c r="FO26" s="108">
        <f t="shared" si="138"/>
        <v>134.05472941109718</v>
      </c>
      <c r="FP26" s="108">
        <f t="shared" si="138"/>
        <v>118.99027007156731</v>
      </c>
      <c r="FQ26" s="108">
        <f t="shared" si="138"/>
        <v>113.62803182478707</v>
      </c>
      <c r="FR26" s="108">
        <f t="shared" si="138"/>
        <v>104.05388821138821</v>
      </c>
      <c r="FS26" s="108">
        <f t="shared" si="138"/>
        <v>122.67422301031175</v>
      </c>
      <c r="FT26" s="108">
        <f t="shared" si="138"/>
        <v>119.03275361918968</v>
      </c>
      <c r="FU26" s="108">
        <f t="shared" si="138"/>
        <v>133.14828234352385</v>
      </c>
      <c r="FV26" s="108">
        <f t="shared" si="138"/>
        <v>115.95358127710593</v>
      </c>
      <c r="FW26" s="108">
        <f t="shared" si="138"/>
        <v>120.00497064300116</v>
      </c>
      <c r="FX26" s="108">
        <f t="shared" si="138"/>
        <v>112.85360115159067</v>
      </c>
      <c r="FY26" s="109">
        <f t="shared" si="138"/>
        <v>128.05455296333935</v>
      </c>
      <c r="FZ26" s="107"/>
      <c r="GA26" s="108"/>
      <c r="GB26" s="108"/>
      <c r="GC26" s="109">
        <f>GB24+GC25</f>
        <v>119.65840496081238</v>
      </c>
      <c r="GD26" s="107"/>
      <c r="GE26" s="109"/>
      <c r="GF26" s="86"/>
      <c r="GG26" s="177" t="s">
        <v>60</v>
      </c>
      <c r="GH26" s="166"/>
      <c r="GI26" s="166"/>
      <c r="GJ26" s="86"/>
      <c r="GK26" s="86"/>
      <c r="GL26" s="86"/>
      <c r="GM26" s="86"/>
      <c r="GN26" s="86"/>
      <c r="GO26" s="178"/>
      <c r="GP26" s="177" t="s">
        <v>61</v>
      </c>
      <c r="GQ26" s="166"/>
      <c r="GR26" s="166"/>
      <c r="GS26" s="166"/>
      <c r="GT26" s="147"/>
      <c r="GU26" s="178"/>
      <c r="GV26" s="181"/>
      <c r="GW26" s="181"/>
      <c r="GX26" s="181"/>
      <c r="GY26" s="181"/>
      <c r="GZ26" s="179" t="s">
        <v>25</v>
      </c>
      <c r="HA26" s="117">
        <f t="shared" ref="HA26:HL26" si="139">HA24+HA25</f>
        <v>209.44297075881326</v>
      </c>
      <c r="HB26" s="118">
        <f t="shared" si="139"/>
        <v>316.45136425942263</v>
      </c>
      <c r="HC26" s="118">
        <f t="shared" si="139"/>
        <v>596.36117456527506</v>
      </c>
      <c r="HD26" s="118">
        <f t="shared" si="139"/>
        <v>554.17096647445794</v>
      </c>
      <c r="HE26" s="118">
        <f t="shared" si="139"/>
        <v>468.9612858396676</v>
      </c>
      <c r="HF26" s="118">
        <f t="shared" si="139"/>
        <v>479.15225750495676</v>
      </c>
      <c r="HG26" s="118">
        <f t="shared" si="139"/>
        <v>353.39123744283512</v>
      </c>
      <c r="HH26" s="118">
        <f t="shared" si="139"/>
        <v>418.72035834348111</v>
      </c>
      <c r="HI26" s="118">
        <f t="shared" si="139"/>
        <v>1018.2816099298593</v>
      </c>
      <c r="HJ26" s="118">
        <f t="shared" si="139"/>
        <v>931.32348981420614</v>
      </c>
      <c r="HK26" s="118">
        <f t="shared" si="139"/>
        <v>462.36085895326346</v>
      </c>
      <c r="HL26" s="119">
        <f t="shared" si="139"/>
        <v>120.42794433894449</v>
      </c>
      <c r="HM26" s="117"/>
      <c r="HN26" s="118"/>
      <c r="HO26" s="118"/>
      <c r="HP26" s="118"/>
      <c r="HQ26" s="119">
        <f>HO24+HQ25</f>
        <v>566.84058783990679</v>
      </c>
      <c r="HR26" s="117"/>
      <c r="HS26" s="119"/>
      <c r="HT26" s="39"/>
      <c r="HU26" s="15"/>
      <c r="HV26" s="15"/>
    </row>
    <row r="27" spans="2:236" s="27" customFormat="1" ht="10.5" customHeight="1" x14ac:dyDescent="0.2">
      <c r="B27" s="182" t="s">
        <v>26</v>
      </c>
      <c r="C27" s="137">
        <f>C24-C25</f>
        <v>2.4341394572073973</v>
      </c>
      <c r="D27" s="138">
        <f t="shared" ref="D27:N27" si="140">D24-D25</f>
        <v>23.225690936046902</v>
      </c>
      <c r="E27" s="138">
        <f t="shared" si="140"/>
        <v>47.907625165904186</v>
      </c>
      <c r="F27" s="138">
        <f t="shared" si="140"/>
        <v>39.08049114624842</v>
      </c>
      <c r="G27" s="138">
        <f t="shared" si="140"/>
        <v>72.742268421939897</v>
      </c>
      <c r="H27" s="138">
        <f t="shared" si="140"/>
        <v>64.567635102350707</v>
      </c>
      <c r="I27" s="138">
        <f t="shared" si="140"/>
        <v>69.439459015611121</v>
      </c>
      <c r="J27" s="138">
        <f t="shared" si="140"/>
        <v>21.558987792782759</v>
      </c>
      <c r="K27" s="138">
        <f t="shared" si="140"/>
        <v>108.774299101106</v>
      </c>
      <c r="L27" s="138">
        <f t="shared" si="140"/>
        <v>29.366736160134366</v>
      </c>
      <c r="M27" s="138">
        <f t="shared" si="140"/>
        <v>31.369044699219835</v>
      </c>
      <c r="N27" s="139">
        <f t="shared" si="140"/>
        <v>9.9673305056079844</v>
      </c>
      <c r="O27" s="137"/>
      <c r="P27" s="138"/>
      <c r="Q27" s="138"/>
      <c r="R27" s="138"/>
      <c r="S27" s="139">
        <f>Q24-S25</f>
        <v>22.644373764016507</v>
      </c>
      <c r="T27" s="137"/>
      <c r="U27" s="139"/>
      <c r="V27" s="82"/>
      <c r="W27" s="182" t="s">
        <v>26</v>
      </c>
      <c r="X27" s="142">
        <f>X24-X25</f>
        <v>2.5242035947598307</v>
      </c>
      <c r="Y27" s="143">
        <f t="shared" ref="Y27:AI27" si="141">Y24-Y25</f>
        <v>2.7264490398709724</v>
      </c>
      <c r="Z27" s="143">
        <f t="shared" si="141"/>
        <v>3.0198435835439099</v>
      </c>
      <c r="AA27" s="143">
        <f t="shared" si="141"/>
        <v>2.9547902038355423</v>
      </c>
      <c r="AB27" s="143">
        <f t="shared" si="141"/>
        <v>2.7301508030378456</v>
      </c>
      <c r="AC27" s="143">
        <f t="shared" si="141"/>
        <v>1.4879312046625737</v>
      </c>
      <c r="AD27" s="143">
        <f t="shared" si="141"/>
        <v>0.94042293431177926</v>
      </c>
      <c r="AE27" s="143">
        <f t="shared" si="141"/>
        <v>1.259461866933929</v>
      </c>
      <c r="AF27" s="143">
        <f t="shared" si="141"/>
        <v>2.3974107699057829</v>
      </c>
      <c r="AG27" s="143">
        <f t="shared" si="141"/>
        <v>3.2317059091750657</v>
      </c>
      <c r="AH27" s="143">
        <f t="shared" si="141"/>
        <v>2.6201059318795341</v>
      </c>
      <c r="AI27" s="144">
        <f t="shared" si="141"/>
        <v>2.4622553801452582</v>
      </c>
      <c r="AJ27" s="142"/>
      <c r="AK27" s="143"/>
      <c r="AL27" s="143"/>
      <c r="AM27" s="144">
        <f>AL24-AM25</f>
        <v>2.011975780500078</v>
      </c>
      <c r="AN27" s="142"/>
      <c r="AO27" s="144"/>
      <c r="AP27" s="147"/>
      <c r="AQ27" s="182" t="s">
        <v>26</v>
      </c>
      <c r="AR27" s="148">
        <f>AR24-AR25</f>
        <v>6.3540427697263908</v>
      </c>
      <c r="AS27" s="149">
        <f t="shared" ref="AS27:BC27" si="142">AS24-AS25</f>
        <v>44.840360698912299</v>
      </c>
      <c r="AT27" s="149">
        <f t="shared" si="142"/>
        <v>71.410593622245656</v>
      </c>
      <c r="AU27" s="149">
        <f t="shared" si="142"/>
        <v>96.680193581721511</v>
      </c>
      <c r="AV27" s="149">
        <f t="shared" si="142"/>
        <v>110.61102754508414</v>
      </c>
      <c r="AW27" s="149">
        <f t="shared" si="142"/>
        <v>108.35749778796581</v>
      </c>
      <c r="AX27" s="149">
        <f t="shared" si="142"/>
        <v>62.527669706662223</v>
      </c>
      <c r="AY27" s="149">
        <f t="shared" si="142"/>
        <v>51.843423452284519</v>
      </c>
      <c r="AZ27" s="149">
        <f t="shared" si="142"/>
        <v>82.992289881170791</v>
      </c>
      <c r="BA27" s="149">
        <f t="shared" si="142"/>
        <v>67.264183283903904</v>
      </c>
      <c r="BB27" s="149">
        <f t="shared" si="142"/>
        <v>40.144686773817945</v>
      </c>
      <c r="BC27" s="150">
        <f t="shared" si="142"/>
        <v>21.43850207030021</v>
      </c>
      <c r="BD27" s="148"/>
      <c r="BE27" s="149"/>
      <c r="BF27" s="149"/>
      <c r="BG27" s="149"/>
      <c r="BH27" s="150">
        <f>BF24-BH25</f>
        <v>45.193814232041206</v>
      </c>
      <c r="BI27" s="148"/>
      <c r="BJ27" s="150"/>
      <c r="BK27" s="180"/>
      <c r="BL27" s="182" t="s">
        <v>26</v>
      </c>
      <c r="BM27" s="148">
        <f>BM24-BM25</f>
        <v>6.6790927384606107</v>
      </c>
      <c r="BN27" s="149">
        <f t="shared" ref="BN27:BX27" si="143">BN24-BN25</f>
        <v>33.493557006720764</v>
      </c>
      <c r="BO27" s="149">
        <f t="shared" si="143"/>
        <v>58.29775000330919</v>
      </c>
      <c r="BP27" s="149">
        <f t="shared" si="143"/>
        <v>64.332374895706053</v>
      </c>
      <c r="BQ27" s="149">
        <f t="shared" si="143"/>
        <v>83.223112237967342</v>
      </c>
      <c r="BR27" s="149">
        <f t="shared" si="143"/>
        <v>111.33032388115448</v>
      </c>
      <c r="BS27" s="149">
        <f t="shared" si="143"/>
        <v>52.609885035438026</v>
      </c>
      <c r="BT27" s="149">
        <f t="shared" si="143"/>
        <v>57.60993524505556</v>
      </c>
      <c r="BU27" s="149">
        <f t="shared" si="143"/>
        <v>77.401107249080169</v>
      </c>
      <c r="BV27" s="149">
        <f t="shared" si="143"/>
        <v>41.587229562880971</v>
      </c>
      <c r="BW27" s="149">
        <f t="shared" si="143"/>
        <v>25.000795101343556</v>
      </c>
      <c r="BX27" s="150">
        <f t="shared" si="143"/>
        <v>19.566063898636781</v>
      </c>
      <c r="BY27" s="148"/>
      <c r="BZ27" s="149"/>
      <c r="CA27" s="149"/>
      <c r="CB27" s="149"/>
      <c r="CC27" s="150">
        <f>CA24-CC25</f>
        <v>34.250026988245736</v>
      </c>
      <c r="CD27" s="148"/>
      <c r="CE27" s="150"/>
      <c r="CF27" s="180"/>
      <c r="CG27" s="182" t="s">
        <v>26</v>
      </c>
      <c r="CH27" s="142">
        <f>CH24-CH25</f>
        <v>0.38739774055673415</v>
      </c>
      <c r="CI27" s="143">
        <f t="shared" ref="CI27:CS27" si="144">CI24-CI25</f>
        <v>0.54462621628799157</v>
      </c>
      <c r="CJ27" s="143">
        <f t="shared" si="144"/>
        <v>1.8583409586142245</v>
      </c>
      <c r="CK27" s="143">
        <f t="shared" si="144"/>
        <v>1.512733598015751</v>
      </c>
      <c r="CL27" s="143">
        <f t="shared" si="144"/>
        <v>1.6198014475180715</v>
      </c>
      <c r="CM27" s="143">
        <f t="shared" si="144"/>
        <v>0.75379953214455919</v>
      </c>
      <c r="CN27" s="143">
        <f t="shared" si="144"/>
        <v>1.1876192968077053</v>
      </c>
      <c r="CO27" s="143">
        <f t="shared" si="144"/>
        <v>0.94654379638209152</v>
      </c>
      <c r="CP27" s="143">
        <f t="shared" si="144"/>
        <v>1.0460159722527231</v>
      </c>
      <c r="CQ27" s="143">
        <f t="shared" si="144"/>
        <v>0.8769753892336507</v>
      </c>
      <c r="CR27" s="143">
        <f t="shared" si="144"/>
        <v>0.92552174147295019</v>
      </c>
      <c r="CS27" s="144">
        <f t="shared" si="144"/>
        <v>0.89543058039869061</v>
      </c>
      <c r="CT27" s="142"/>
      <c r="CU27" s="143"/>
      <c r="CV27" s="143"/>
      <c r="CW27" s="143"/>
      <c r="CX27" s="144">
        <f>CV24-CX25</f>
        <v>0.65684927198993703</v>
      </c>
      <c r="CY27" s="142"/>
      <c r="CZ27" s="144"/>
      <c r="DA27" s="180"/>
      <c r="DB27" s="182" t="s">
        <v>26</v>
      </c>
      <c r="DC27" s="142">
        <f>DC24-DC25</f>
        <v>0.46526824387071763</v>
      </c>
      <c r="DD27" s="143">
        <f t="shared" ref="DD27:DN27" si="145">DD24-DD25</f>
        <v>0.96222063797033153</v>
      </c>
      <c r="DE27" s="143">
        <f t="shared" si="145"/>
        <v>1.7845462584915004</v>
      </c>
      <c r="DF27" s="143">
        <f t="shared" si="145"/>
        <v>1.7078612786756846</v>
      </c>
      <c r="DG27" s="143">
        <f t="shared" si="145"/>
        <v>1.5024173470239577</v>
      </c>
      <c r="DH27" s="143">
        <f t="shared" si="145"/>
        <v>0.5486898935334783</v>
      </c>
      <c r="DI27" s="143">
        <f t="shared" si="145"/>
        <v>0.61601746146614733</v>
      </c>
      <c r="DJ27" s="143">
        <f t="shared" si="145"/>
        <v>1.1063507720119257</v>
      </c>
      <c r="DK27" s="143">
        <f t="shared" si="145"/>
        <v>0.81465015756110759</v>
      </c>
      <c r="DL27" s="143">
        <f t="shared" si="145"/>
        <v>0.5911036073096656</v>
      </c>
      <c r="DM27" s="143">
        <f t="shared" si="145"/>
        <v>0.56908024435620064</v>
      </c>
      <c r="DN27" s="144">
        <f t="shared" si="145"/>
        <v>0.86852394148742396</v>
      </c>
      <c r="DO27" s="142"/>
      <c r="DP27" s="143"/>
      <c r="DQ27" s="143"/>
      <c r="DR27" s="143"/>
      <c r="DS27" s="144">
        <f>DQ24-DS25</f>
        <v>0.71724427913602407</v>
      </c>
      <c r="DT27" s="142"/>
      <c r="DU27" s="144"/>
      <c r="DV27" s="180"/>
      <c r="DW27" s="182" t="s">
        <v>26</v>
      </c>
      <c r="DX27" s="142">
        <f>DX24-DX25</f>
        <v>0.84553482507589717</v>
      </c>
      <c r="DY27" s="143">
        <f t="shared" ref="DY27:EI27" si="146">DY24-DY25</f>
        <v>0.58823504809402527</v>
      </c>
      <c r="DZ27" s="143">
        <f t="shared" si="146"/>
        <v>2.9064337012482233</v>
      </c>
      <c r="EA27" s="143">
        <f t="shared" si="146"/>
        <v>1.7031824010600669</v>
      </c>
      <c r="EB27" s="143">
        <f t="shared" si="146"/>
        <v>2.305034698288372</v>
      </c>
      <c r="EC27" s="143">
        <f t="shared" si="146"/>
        <v>1.8982778881205824</v>
      </c>
      <c r="ED27" s="183">
        <f t="shared" si="146"/>
        <v>-0.66403358401066814</v>
      </c>
      <c r="EE27" s="143">
        <f t="shared" si="146"/>
        <v>2.0133540303508353</v>
      </c>
      <c r="EF27" s="143">
        <f t="shared" si="146"/>
        <v>1.6771303546866561</v>
      </c>
      <c r="EG27" s="143">
        <f t="shared" si="146"/>
        <v>0.92063772896419804</v>
      </c>
      <c r="EH27" s="183">
        <f t="shared" si="146"/>
        <v>-0.94002371492321224</v>
      </c>
      <c r="EI27" s="144">
        <f t="shared" si="146"/>
        <v>1.1795911722450352</v>
      </c>
      <c r="EJ27" s="142"/>
      <c r="EK27" s="143"/>
      <c r="EL27" s="143"/>
      <c r="EM27" s="149"/>
      <c r="EN27" s="144">
        <f>EL24-EN25</f>
        <v>0.92788832287481826</v>
      </c>
      <c r="EO27" s="142"/>
      <c r="EP27" s="144"/>
      <c r="EQ27" s="180"/>
      <c r="ER27" s="182" t="s">
        <v>26</v>
      </c>
      <c r="ES27" s="142">
        <f>ES24-ES25</f>
        <v>1.4801964214174725</v>
      </c>
      <c r="ET27" s="143">
        <f t="shared" ref="ET27:FD27" si="147">ET24-ET25</f>
        <v>1.710068365980062</v>
      </c>
      <c r="EU27" s="143">
        <f t="shared" si="147"/>
        <v>3.8900615366856575</v>
      </c>
      <c r="EV27" s="143">
        <f t="shared" si="147"/>
        <v>2.8829887364251272</v>
      </c>
      <c r="EW27" s="143">
        <f t="shared" si="147"/>
        <v>3.4984738042966135</v>
      </c>
      <c r="EX27" s="143">
        <f t="shared" si="147"/>
        <v>2.404531002948922</v>
      </c>
      <c r="EY27" s="183">
        <f t="shared" si="147"/>
        <v>-8.6963554603400439E-2</v>
      </c>
      <c r="EZ27" s="143">
        <f t="shared" si="147"/>
        <v>2.6105017672771424</v>
      </c>
      <c r="FA27" s="143">
        <f t="shared" si="147"/>
        <v>1.9908363024586606</v>
      </c>
      <c r="FB27" s="143">
        <f t="shared" si="147"/>
        <v>1.5671791976353715</v>
      </c>
      <c r="FC27" s="183">
        <f t="shared" si="147"/>
        <v>1.905056170474994</v>
      </c>
      <c r="FD27" s="144">
        <f t="shared" si="147"/>
        <v>1.8339080527287321</v>
      </c>
      <c r="FE27" s="142"/>
      <c r="FF27" s="143"/>
      <c r="FG27" s="143"/>
      <c r="FH27" s="149"/>
      <c r="FI27" s="144">
        <f>FG24-FI25</f>
        <v>1.4673082891337219</v>
      </c>
      <c r="FJ27" s="142"/>
      <c r="FK27" s="144"/>
      <c r="FL27" s="180"/>
      <c r="FM27" s="182" t="s">
        <v>26</v>
      </c>
      <c r="FN27" s="148">
        <f>FN24-FN25</f>
        <v>9.3147942915124275</v>
      </c>
      <c r="FO27" s="149">
        <f t="shared" ref="FO27:FY27" si="148">FO24-FO25</f>
        <v>8.8158588241969014</v>
      </c>
      <c r="FP27" s="149">
        <f t="shared" si="148"/>
        <v>16.609729928432685</v>
      </c>
      <c r="FQ27" s="149">
        <f t="shared" si="148"/>
        <v>17.124909351683513</v>
      </c>
      <c r="FR27" s="149">
        <f t="shared" si="148"/>
        <v>17.322582376847066</v>
      </c>
      <c r="FS27" s="149">
        <f t="shared" si="148"/>
        <v>8.7610711073353116</v>
      </c>
      <c r="FT27" s="149">
        <f t="shared" si="148"/>
        <v>16.179011086692711</v>
      </c>
      <c r="FU27" s="149">
        <f t="shared" si="148"/>
        <v>7.2517176564761527</v>
      </c>
      <c r="FV27" s="149">
        <f t="shared" si="148"/>
        <v>6.7640657817175907</v>
      </c>
      <c r="FW27" s="149">
        <f t="shared" si="148"/>
        <v>15.632529356998859</v>
      </c>
      <c r="FX27" s="149">
        <f t="shared" si="148"/>
        <v>8.9588988484093193</v>
      </c>
      <c r="FY27" s="150">
        <f t="shared" si="148"/>
        <v>5.8579470366606898</v>
      </c>
      <c r="FZ27" s="148"/>
      <c r="GA27" s="149"/>
      <c r="GB27" s="149"/>
      <c r="GC27" s="150">
        <f>GB24-GC25</f>
        <v>12.687863695904028</v>
      </c>
      <c r="GD27" s="148"/>
      <c r="GE27" s="150"/>
      <c r="GF27" s="86"/>
      <c r="GG27" s="184"/>
      <c r="GH27" s="184"/>
      <c r="GI27" s="184"/>
      <c r="GJ27" s="184"/>
      <c r="GK27" s="184"/>
      <c r="GL27" s="185"/>
      <c r="GM27" s="185"/>
      <c r="GN27" s="185"/>
      <c r="GO27" s="86"/>
      <c r="GP27" s="185"/>
      <c r="GQ27" s="185"/>
      <c r="GR27" s="185"/>
      <c r="GS27" s="185"/>
      <c r="GT27" s="185"/>
      <c r="GU27" s="184"/>
      <c r="GV27" s="186"/>
      <c r="GW27" s="186"/>
      <c r="GX27" s="186"/>
      <c r="GY27" s="186"/>
      <c r="GZ27" s="182" t="s">
        <v>26</v>
      </c>
      <c r="HA27" s="157">
        <f>HA24-HA25</f>
        <v>-1.0827441792925327</v>
      </c>
      <c r="HB27" s="158">
        <f t="shared" ref="HB27:HL27" si="149">HB24-HB25</f>
        <v>81.887746851688462</v>
      </c>
      <c r="HC27" s="158">
        <f t="shared" si="149"/>
        <v>148.91708033668567</v>
      </c>
      <c r="HD27" s="158">
        <f t="shared" si="149"/>
        <v>179.2939659874157</v>
      </c>
      <c r="HE27" s="158">
        <f t="shared" si="149"/>
        <v>218.40092331065927</v>
      </c>
      <c r="HF27" s="158">
        <f t="shared" si="149"/>
        <v>132.5945485952609</v>
      </c>
      <c r="HG27" s="158">
        <f t="shared" si="149"/>
        <v>72.109250574594057</v>
      </c>
      <c r="HH27" s="158">
        <f t="shared" si="149"/>
        <v>21.880940131464342</v>
      </c>
      <c r="HI27" s="158">
        <f t="shared" si="149"/>
        <v>291.9230305930169</v>
      </c>
      <c r="HJ27" s="158">
        <f t="shared" si="149"/>
        <v>139.52461911825549</v>
      </c>
      <c r="HK27" s="158">
        <f t="shared" si="149"/>
        <v>92.721886144775709</v>
      </c>
      <c r="HL27" s="159">
        <f t="shared" si="149"/>
        <v>38.302591608767919</v>
      </c>
      <c r="HM27" s="157"/>
      <c r="HN27" s="158"/>
      <c r="HO27" s="158"/>
      <c r="HP27" s="158"/>
      <c r="HQ27" s="159">
        <f>HO24-HQ25</f>
        <v>45.28602526829934</v>
      </c>
      <c r="HR27" s="157"/>
      <c r="HS27" s="159"/>
      <c r="HT27" s="39"/>
      <c r="HU27" s="41"/>
      <c r="HV27" s="41"/>
    </row>
    <row r="28" spans="2:236" s="27" customFormat="1" ht="9.9499999999999993" customHeight="1" x14ac:dyDescent="0.2">
      <c r="B28" s="42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1"/>
      <c r="U28" s="11"/>
      <c r="V28" s="11"/>
      <c r="W28" s="14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3"/>
      <c r="AQ28" s="14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1"/>
      <c r="BJ28" s="11"/>
      <c r="BK28" s="39"/>
      <c r="BL28" s="14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1"/>
      <c r="CE28" s="11"/>
      <c r="CF28" s="39"/>
      <c r="CG28" s="42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1"/>
      <c r="CZ28" s="11"/>
      <c r="DA28" s="39"/>
      <c r="DB28" s="42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1"/>
      <c r="DU28" s="11"/>
      <c r="DV28" s="39"/>
      <c r="DW28" s="42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1"/>
      <c r="EP28" s="11"/>
      <c r="EQ28" s="39"/>
      <c r="ER28" s="42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1"/>
      <c r="FK28" s="11"/>
      <c r="FL28" s="39"/>
      <c r="GG28" s="3"/>
      <c r="GH28" s="3"/>
      <c r="GI28" s="3"/>
      <c r="GJ28" s="3"/>
      <c r="GK28" s="3"/>
      <c r="GL28" s="5"/>
      <c r="GM28" s="5"/>
      <c r="GN28" s="5"/>
      <c r="GP28" s="5"/>
      <c r="GQ28" s="5"/>
      <c r="GR28" s="5"/>
      <c r="GS28" s="5"/>
      <c r="GT28" s="5"/>
      <c r="GU28" s="3"/>
      <c r="GV28" s="41"/>
      <c r="GW28" s="41"/>
      <c r="GX28" s="41"/>
      <c r="GY28" s="41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41"/>
      <c r="HV28" s="41"/>
    </row>
    <row r="29" spans="2:236" s="27" customFormat="1" ht="9.9499999999999993" customHeight="1" x14ac:dyDescent="0.2">
      <c r="B29" s="42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1"/>
      <c r="U29" s="11"/>
      <c r="V29" s="11"/>
      <c r="W29" s="14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3"/>
      <c r="AQ29" s="14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1"/>
      <c r="BJ29" s="11"/>
      <c r="BK29" s="39"/>
      <c r="BL29" s="14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1"/>
      <c r="CE29" s="11"/>
      <c r="CF29" s="39"/>
      <c r="CG29" s="42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1"/>
      <c r="CZ29" s="11"/>
      <c r="DA29" s="39"/>
      <c r="DB29" s="42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1"/>
      <c r="DU29" s="11"/>
      <c r="DV29" s="39"/>
      <c r="DW29" s="42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1"/>
      <c r="EP29" s="11"/>
      <c r="EQ29" s="39"/>
      <c r="ER29" s="42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1"/>
      <c r="FK29" s="11"/>
      <c r="FL29" s="39"/>
      <c r="GG29" s="3"/>
      <c r="GH29" s="3"/>
      <c r="GI29" s="3"/>
      <c r="GJ29" s="3"/>
      <c r="GK29" s="3"/>
      <c r="GL29" s="5"/>
      <c r="GM29" s="5"/>
      <c r="GN29" s="5"/>
      <c r="GP29" s="5"/>
      <c r="GQ29" s="5"/>
      <c r="GR29" s="5"/>
      <c r="GS29" s="5"/>
      <c r="GT29" s="5"/>
      <c r="GU29" s="3"/>
      <c r="GV29" s="41"/>
      <c r="GW29" s="41"/>
      <c r="GX29" s="41"/>
      <c r="GY29" s="41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41"/>
      <c r="HV29" s="41"/>
    </row>
    <row r="30" spans="2:236" s="27" customFormat="1" ht="9.9499999999999993" customHeight="1" x14ac:dyDescent="0.2">
      <c r="B30" s="42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1"/>
      <c r="U30" s="11"/>
      <c r="V30" s="11"/>
      <c r="W30" s="14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3"/>
      <c r="AQ30" s="14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1"/>
      <c r="BJ30" s="11"/>
      <c r="BK30" s="39"/>
      <c r="BL30" s="14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1"/>
      <c r="CE30" s="11"/>
      <c r="CF30" s="39"/>
      <c r="CG30" s="42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1"/>
      <c r="CZ30" s="11"/>
      <c r="DA30" s="39"/>
      <c r="DB30" s="42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1"/>
      <c r="DU30" s="11"/>
      <c r="DV30" s="39"/>
      <c r="DW30" s="42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1"/>
      <c r="EP30" s="11"/>
      <c r="EQ30" s="39"/>
      <c r="ER30" s="42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1"/>
      <c r="FK30" s="11"/>
      <c r="FL30" s="39"/>
      <c r="GG30" s="3"/>
      <c r="GH30" s="3"/>
      <c r="GI30" s="3"/>
      <c r="GJ30" s="3"/>
      <c r="GK30" s="3"/>
      <c r="GL30" s="5"/>
      <c r="GM30" s="5"/>
      <c r="GN30" s="5"/>
      <c r="GP30" s="5"/>
      <c r="GQ30" s="5"/>
      <c r="GR30" s="5"/>
      <c r="GS30" s="5"/>
      <c r="GT30" s="5"/>
      <c r="GU30" s="3"/>
      <c r="GV30" s="41"/>
      <c r="GW30" s="41"/>
      <c r="GX30" s="41"/>
      <c r="GY30" s="41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41"/>
      <c r="HV30" s="41"/>
    </row>
    <row r="31" spans="2:236" s="27" customFormat="1" ht="9.9499999999999993" customHeight="1" x14ac:dyDescent="0.2">
      <c r="B31" s="42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1"/>
      <c r="U31" s="11"/>
      <c r="V31" s="11"/>
      <c r="W31" s="14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3"/>
      <c r="AQ31" s="14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1"/>
      <c r="BJ31" s="11"/>
      <c r="BK31" s="39"/>
      <c r="BL31" s="14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1"/>
      <c r="CE31" s="11"/>
      <c r="CF31" s="39"/>
      <c r="CG31" s="42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1"/>
      <c r="CZ31" s="11"/>
      <c r="DA31" s="39"/>
      <c r="DB31" s="42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1"/>
      <c r="DU31" s="11"/>
      <c r="DV31" s="39"/>
      <c r="DW31" s="42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1"/>
      <c r="EP31" s="11"/>
      <c r="EQ31" s="39"/>
      <c r="ER31" s="42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1"/>
      <c r="FK31" s="11"/>
      <c r="FL31" s="39"/>
      <c r="GG31" s="3"/>
      <c r="GH31" s="3"/>
      <c r="GI31" s="3"/>
      <c r="GJ31" s="3"/>
      <c r="GK31" s="3"/>
      <c r="GL31" s="5"/>
      <c r="GM31" s="5"/>
      <c r="GN31" s="5"/>
      <c r="GP31" s="5"/>
      <c r="GQ31" s="5"/>
      <c r="GR31" s="5"/>
      <c r="GS31" s="5"/>
      <c r="GT31" s="5"/>
      <c r="GU31" s="3"/>
      <c r="GV31" s="41"/>
      <c r="GW31" s="41"/>
      <c r="GX31" s="41"/>
      <c r="GY31" s="41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  <c r="HR31" s="39"/>
      <c r="HS31" s="39"/>
      <c r="HT31" s="39"/>
      <c r="HU31" s="41"/>
      <c r="HV31" s="41"/>
    </row>
    <row r="32" spans="2:236" s="27" customFormat="1" ht="9.9499999999999993" customHeight="1" x14ac:dyDescent="0.2">
      <c r="B32" s="42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1"/>
      <c r="U32" s="11"/>
      <c r="V32" s="11"/>
      <c r="W32" s="14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3"/>
      <c r="AQ32" s="14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1"/>
      <c r="BJ32" s="11"/>
      <c r="BK32" s="39"/>
      <c r="BL32" s="14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1"/>
      <c r="CE32" s="11"/>
      <c r="CF32" s="39"/>
      <c r="CG32" s="42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1"/>
      <c r="CZ32" s="11"/>
      <c r="DA32" s="39"/>
      <c r="DB32" s="42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1"/>
      <c r="DU32" s="11"/>
      <c r="DV32" s="39"/>
      <c r="DW32" s="42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1"/>
      <c r="EP32" s="11"/>
      <c r="EQ32" s="39"/>
      <c r="ER32" s="42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1"/>
      <c r="FK32" s="11"/>
      <c r="FL32" s="39"/>
      <c r="GG32" s="3"/>
      <c r="GH32" s="3"/>
      <c r="GI32" s="3"/>
      <c r="GJ32" s="3"/>
      <c r="GK32" s="3"/>
      <c r="GL32" s="5"/>
      <c r="GM32" s="5"/>
      <c r="GN32" s="5"/>
      <c r="GP32" s="5"/>
      <c r="GQ32" s="5"/>
      <c r="GR32" s="5"/>
      <c r="GS32" s="5"/>
      <c r="GT32" s="5"/>
      <c r="GU32" s="3"/>
      <c r="GV32" s="41"/>
      <c r="GW32" s="41"/>
      <c r="GX32" s="41"/>
      <c r="GY32" s="41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41"/>
      <c r="HV32" s="41"/>
      <c r="HW32" s="4"/>
      <c r="HX32" s="4"/>
      <c r="HY32" s="4"/>
      <c r="HZ32" s="4"/>
      <c r="IA32" s="4"/>
      <c r="IB32" s="4"/>
    </row>
    <row r="33" spans="2:236" s="27" customFormat="1" ht="9.9499999999999993" customHeight="1" x14ac:dyDescent="0.2">
      <c r="B33" s="42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1"/>
      <c r="U33" s="11"/>
      <c r="V33" s="11"/>
      <c r="W33" s="14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3"/>
      <c r="AQ33" s="14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1"/>
      <c r="BJ33" s="11"/>
      <c r="BK33" s="39"/>
      <c r="BL33" s="14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1"/>
      <c r="CE33" s="11"/>
      <c r="CF33" s="39"/>
      <c r="CG33" s="42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1"/>
      <c r="CZ33" s="11"/>
      <c r="DA33" s="39"/>
      <c r="DB33" s="42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1"/>
      <c r="DU33" s="11"/>
      <c r="DV33" s="39"/>
      <c r="DW33" s="42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1"/>
      <c r="EP33" s="11"/>
      <c r="EQ33" s="39"/>
      <c r="ER33" s="42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1"/>
      <c r="FK33" s="11"/>
      <c r="FL33" s="39"/>
      <c r="GG33" s="3"/>
      <c r="GH33" s="3"/>
      <c r="GI33" s="3"/>
      <c r="GJ33" s="3"/>
      <c r="GK33" s="3"/>
      <c r="GL33" s="5"/>
      <c r="GM33" s="5"/>
      <c r="GN33" s="5"/>
      <c r="GP33" s="5"/>
      <c r="GQ33" s="5"/>
      <c r="GR33" s="5"/>
      <c r="GS33" s="5"/>
      <c r="GT33" s="5"/>
      <c r="GU33" s="3"/>
      <c r="GV33" s="41"/>
      <c r="GW33" s="41"/>
      <c r="GX33" s="41"/>
      <c r="GY33" s="41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41"/>
      <c r="HV33" s="41"/>
      <c r="HW33" s="4"/>
      <c r="HX33" s="4"/>
      <c r="HY33" s="4"/>
      <c r="HZ33" s="4"/>
      <c r="IA33" s="4"/>
      <c r="IB33" s="4"/>
    </row>
    <row r="34" spans="2:236" s="27" customFormat="1" ht="9.9499999999999993" customHeight="1" x14ac:dyDescent="0.2">
      <c r="B34" s="42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1"/>
      <c r="U34" s="11"/>
      <c r="V34" s="11"/>
      <c r="W34" s="14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3"/>
      <c r="AQ34" s="14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1"/>
      <c r="BJ34" s="11"/>
      <c r="BK34" s="39"/>
      <c r="BL34" s="14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1"/>
      <c r="CE34" s="11"/>
      <c r="CF34" s="39"/>
      <c r="CG34" s="42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1"/>
      <c r="CZ34" s="11"/>
      <c r="DA34" s="39"/>
      <c r="DB34" s="42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1"/>
      <c r="DU34" s="11"/>
      <c r="DV34" s="39"/>
      <c r="DW34" s="42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1"/>
      <c r="EP34" s="11"/>
      <c r="EQ34" s="39"/>
      <c r="ER34" s="42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1"/>
      <c r="FK34" s="11"/>
      <c r="FL34" s="39"/>
      <c r="GG34" s="3"/>
      <c r="GH34" s="3"/>
      <c r="GI34" s="3"/>
      <c r="GJ34" s="3"/>
      <c r="GK34" s="3"/>
      <c r="GL34" s="5"/>
      <c r="GM34" s="5"/>
      <c r="GN34" s="5"/>
      <c r="GP34" s="5"/>
      <c r="GQ34" s="5"/>
      <c r="GR34" s="5"/>
      <c r="GS34" s="5"/>
      <c r="GT34" s="5"/>
      <c r="GU34" s="3"/>
      <c r="GV34" s="41"/>
      <c r="GW34" s="41"/>
      <c r="GX34" s="41"/>
      <c r="GY34" s="41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  <c r="HS34" s="39"/>
      <c r="HT34" s="39"/>
      <c r="HU34" s="41"/>
      <c r="HV34" s="41"/>
      <c r="HW34" s="4"/>
      <c r="HX34" s="4"/>
      <c r="HY34" s="4"/>
      <c r="HZ34" s="4"/>
      <c r="IA34" s="4"/>
      <c r="IB34" s="4"/>
    </row>
    <row r="35" spans="2:236" s="27" customFormat="1" ht="9.9499999999999993" customHeight="1" x14ac:dyDescent="0.2">
      <c r="B35" s="42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1"/>
      <c r="U35" s="11"/>
      <c r="V35" s="11"/>
      <c r="W35" s="14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3"/>
      <c r="AQ35" s="14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1"/>
      <c r="BJ35" s="11"/>
      <c r="BK35" s="39"/>
      <c r="BL35" s="14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1"/>
      <c r="CE35" s="11"/>
      <c r="CF35" s="39"/>
      <c r="CG35" s="42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1"/>
      <c r="CZ35" s="11"/>
      <c r="DA35" s="39"/>
      <c r="DB35" s="42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1"/>
      <c r="DU35" s="11"/>
      <c r="DV35" s="39"/>
      <c r="DW35" s="42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1"/>
      <c r="EP35" s="11"/>
      <c r="EQ35" s="39"/>
      <c r="ER35" s="42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1"/>
      <c r="FK35" s="11"/>
      <c r="FL35" s="39"/>
      <c r="GG35" s="3"/>
      <c r="GH35" s="3"/>
      <c r="GI35" s="3"/>
      <c r="GJ35" s="3"/>
      <c r="GK35" s="3"/>
      <c r="GL35" s="5"/>
      <c r="GM35" s="5"/>
      <c r="GN35" s="5"/>
      <c r="GP35" s="5"/>
      <c r="GQ35" s="5"/>
      <c r="GR35" s="5"/>
      <c r="GS35" s="5"/>
      <c r="GT35" s="5"/>
      <c r="GU35" s="3"/>
      <c r="GV35" s="41"/>
      <c r="GW35" s="41"/>
      <c r="GX35" s="41"/>
      <c r="GY35" s="41"/>
      <c r="GZ35" s="39"/>
      <c r="HA35" s="39"/>
      <c r="HB35" s="39"/>
      <c r="HC35" s="39"/>
      <c r="HD35" s="39"/>
      <c r="HE35" s="39"/>
      <c r="HF35" s="39"/>
      <c r="HG35" s="39"/>
      <c r="HH35" s="39"/>
      <c r="HI35" s="39"/>
      <c r="HJ35" s="39"/>
      <c r="HK35" s="39"/>
      <c r="HL35" s="39"/>
      <c r="HM35" s="39"/>
      <c r="HN35" s="39"/>
      <c r="HO35" s="39"/>
      <c r="HP35" s="39"/>
      <c r="HQ35" s="39"/>
      <c r="HR35" s="39"/>
      <c r="HS35" s="39"/>
      <c r="HT35" s="39"/>
      <c r="HU35" s="41"/>
      <c r="HV35" s="41"/>
      <c r="HW35" s="4"/>
      <c r="HX35" s="4"/>
      <c r="HY35" s="4"/>
      <c r="HZ35" s="4"/>
      <c r="IA35" s="4"/>
      <c r="IB35" s="4"/>
    </row>
    <row r="36" spans="2:236" s="27" customFormat="1" ht="9.9499999999999993" customHeight="1" x14ac:dyDescent="0.2">
      <c r="B36" s="42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1"/>
      <c r="U36" s="11"/>
      <c r="V36" s="11"/>
      <c r="W36" s="14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3"/>
      <c r="AQ36" s="14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1"/>
      <c r="BJ36" s="11"/>
      <c r="BK36" s="39"/>
      <c r="BL36" s="14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1"/>
      <c r="CE36" s="11"/>
      <c r="CF36" s="39"/>
      <c r="CG36" s="42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1"/>
      <c r="CZ36" s="11"/>
      <c r="DA36" s="39"/>
      <c r="DB36" s="42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1"/>
      <c r="DU36" s="11"/>
      <c r="DV36" s="39"/>
      <c r="DW36" s="42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1"/>
      <c r="EP36" s="11"/>
      <c r="EQ36" s="39"/>
      <c r="ER36" s="42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1"/>
      <c r="FK36" s="11"/>
      <c r="FL36" s="39"/>
      <c r="GG36" s="3"/>
      <c r="GH36" s="3"/>
      <c r="GI36" s="3"/>
      <c r="GJ36" s="3"/>
      <c r="GK36" s="3"/>
      <c r="GL36" s="5"/>
      <c r="GM36" s="5"/>
      <c r="GN36" s="5"/>
      <c r="GP36" s="5"/>
      <c r="GQ36" s="5"/>
      <c r="GR36" s="5"/>
      <c r="GS36" s="5"/>
      <c r="GT36" s="5"/>
      <c r="GU36" s="3"/>
      <c r="GV36" s="41"/>
      <c r="GW36" s="41"/>
      <c r="GX36" s="41"/>
      <c r="GY36" s="41"/>
      <c r="GZ36" s="39"/>
      <c r="HA36" s="39"/>
      <c r="HB36" s="39"/>
      <c r="HC36" s="39"/>
      <c r="HD36" s="39"/>
      <c r="HE36" s="39"/>
      <c r="HF36" s="39"/>
      <c r="HG36" s="39"/>
      <c r="HH36" s="39"/>
      <c r="HI36" s="39"/>
      <c r="HJ36" s="39"/>
      <c r="HK36" s="39"/>
      <c r="HL36" s="39"/>
      <c r="HM36" s="39"/>
      <c r="HN36" s="39"/>
      <c r="HO36" s="39"/>
      <c r="HP36" s="39"/>
      <c r="HQ36" s="39"/>
      <c r="HR36" s="39"/>
      <c r="HS36" s="39"/>
      <c r="HT36" s="39"/>
      <c r="HU36" s="41"/>
      <c r="HV36" s="41"/>
      <c r="HW36" s="4"/>
      <c r="HX36" s="4"/>
      <c r="HY36" s="4"/>
      <c r="HZ36" s="4"/>
      <c r="IA36" s="4"/>
      <c r="IB36" s="4"/>
    </row>
    <row r="37" spans="2:236" s="27" customFormat="1" ht="9.9499999999999993" customHeight="1" x14ac:dyDescent="0.2">
      <c r="B37" s="42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1"/>
      <c r="U37" s="11"/>
      <c r="V37" s="11"/>
      <c r="W37" s="14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3"/>
      <c r="AQ37" s="14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1"/>
      <c r="BJ37" s="11"/>
      <c r="BK37" s="39"/>
      <c r="BL37" s="14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1"/>
      <c r="CE37" s="11"/>
      <c r="CF37" s="39"/>
      <c r="CG37" s="42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1"/>
      <c r="CZ37" s="11"/>
      <c r="DA37" s="39"/>
      <c r="DB37" s="42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1"/>
      <c r="DU37" s="11"/>
      <c r="DV37" s="39"/>
      <c r="DW37" s="42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1"/>
      <c r="EP37" s="11"/>
      <c r="EQ37" s="39"/>
      <c r="ER37" s="42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1"/>
      <c r="FK37" s="11"/>
      <c r="FL37" s="39"/>
      <c r="GG37" s="3"/>
      <c r="GH37" s="3"/>
      <c r="GI37" s="3"/>
      <c r="GJ37" s="3"/>
      <c r="GK37" s="3"/>
      <c r="GL37" s="5"/>
      <c r="GM37" s="5"/>
      <c r="GN37" s="5"/>
      <c r="GP37" s="5"/>
      <c r="GQ37" s="5"/>
      <c r="GR37" s="5"/>
      <c r="GS37" s="5"/>
      <c r="GT37" s="5"/>
      <c r="GU37" s="3"/>
      <c r="GV37" s="41"/>
      <c r="GW37" s="41"/>
      <c r="GX37" s="41"/>
      <c r="GY37" s="41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  <c r="HR37" s="39"/>
      <c r="HS37" s="39"/>
      <c r="HT37" s="39"/>
      <c r="HU37" s="41"/>
      <c r="HV37" s="41"/>
      <c r="HW37" s="4"/>
      <c r="HX37" s="4"/>
      <c r="HY37" s="4"/>
      <c r="HZ37" s="4"/>
      <c r="IA37" s="4"/>
      <c r="IB37" s="4"/>
    </row>
    <row r="38" spans="2:236" s="27" customFormat="1" ht="9.9499999999999993" customHeight="1" x14ac:dyDescent="0.2">
      <c r="B38" s="42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1"/>
      <c r="U38" s="11"/>
      <c r="V38" s="11"/>
      <c r="W38" s="14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3"/>
      <c r="AQ38" s="14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1"/>
      <c r="BJ38" s="11"/>
      <c r="BK38" s="39"/>
      <c r="BL38" s="14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1"/>
      <c r="CE38" s="11"/>
      <c r="CF38" s="39"/>
      <c r="CG38" s="42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1"/>
      <c r="CZ38" s="11"/>
      <c r="DA38" s="39"/>
      <c r="DB38" s="42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1"/>
      <c r="DU38" s="11"/>
      <c r="DV38" s="39"/>
      <c r="DW38" s="42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1"/>
      <c r="EP38" s="11"/>
      <c r="EQ38" s="39"/>
      <c r="ER38" s="42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1"/>
      <c r="FK38" s="11"/>
      <c r="FL38" s="39"/>
      <c r="GG38" s="3"/>
      <c r="GH38" s="3"/>
      <c r="GI38" s="3"/>
      <c r="GJ38" s="3"/>
      <c r="GK38" s="3"/>
      <c r="GL38" s="5"/>
      <c r="GM38" s="5"/>
      <c r="GN38" s="5"/>
      <c r="GP38" s="5"/>
      <c r="GQ38" s="5"/>
      <c r="GR38" s="5"/>
      <c r="GS38" s="5"/>
      <c r="GT38" s="5"/>
      <c r="GU38" s="3"/>
      <c r="GV38" s="41"/>
      <c r="GW38" s="41"/>
      <c r="GX38" s="41"/>
      <c r="GY38" s="41"/>
      <c r="GZ38" s="39"/>
      <c r="HA38" s="39"/>
      <c r="HB38" s="39"/>
      <c r="HC38" s="39"/>
      <c r="HD38" s="39"/>
      <c r="HE38" s="39"/>
      <c r="HF38" s="39"/>
      <c r="HG38" s="39"/>
      <c r="HH38" s="39"/>
      <c r="HI38" s="39"/>
      <c r="HJ38" s="39"/>
      <c r="HK38" s="39"/>
      <c r="HL38" s="39"/>
      <c r="HM38" s="39"/>
      <c r="HN38" s="39"/>
      <c r="HO38" s="39"/>
      <c r="HP38" s="39"/>
      <c r="HQ38" s="39"/>
      <c r="HR38" s="39"/>
      <c r="HS38" s="39"/>
      <c r="HT38" s="39"/>
      <c r="HU38" s="41"/>
      <c r="HV38" s="41"/>
      <c r="HW38" s="4"/>
      <c r="HX38" s="4"/>
      <c r="HY38" s="4"/>
      <c r="HZ38" s="4"/>
      <c r="IA38" s="4"/>
      <c r="IB38" s="4"/>
    </row>
    <row r="39" spans="2:236" s="27" customFormat="1" ht="9.9499999999999993" customHeight="1" x14ac:dyDescent="0.2">
      <c r="B39" s="42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1"/>
      <c r="U39" s="11"/>
      <c r="V39" s="11"/>
      <c r="W39" s="14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3"/>
      <c r="AQ39" s="14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1"/>
      <c r="BJ39" s="11"/>
      <c r="BK39" s="39"/>
      <c r="BL39" s="14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1"/>
      <c r="CE39" s="11"/>
      <c r="CF39" s="39"/>
      <c r="CG39" s="42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1"/>
      <c r="CZ39" s="11"/>
      <c r="DA39" s="39"/>
      <c r="DB39" s="42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1"/>
      <c r="DU39" s="11"/>
      <c r="DV39" s="39"/>
      <c r="DW39" s="42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1"/>
      <c r="EP39" s="11"/>
      <c r="EQ39" s="39"/>
      <c r="ER39" s="42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1"/>
      <c r="FK39" s="11"/>
      <c r="FL39" s="39"/>
      <c r="GG39" s="3"/>
      <c r="GH39" s="3"/>
      <c r="GI39" s="3"/>
      <c r="GJ39" s="3"/>
      <c r="GK39" s="3"/>
      <c r="GL39" s="5"/>
      <c r="GM39" s="5"/>
      <c r="GN39" s="5"/>
      <c r="GP39" s="5"/>
      <c r="GQ39" s="5"/>
      <c r="GR39" s="5"/>
      <c r="GS39" s="5"/>
      <c r="GT39" s="5"/>
      <c r="GU39" s="3"/>
      <c r="GV39" s="41"/>
      <c r="GW39" s="41"/>
      <c r="GX39" s="41"/>
      <c r="GY39" s="41"/>
      <c r="GZ39" s="39"/>
      <c r="HA39" s="39"/>
      <c r="HB39" s="39"/>
      <c r="HC39" s="39"/>
      <c r="HD39" s="39"/>
      <c r="HE39" s="39"/>
      <c r="HF39" s="39"/>
      <c r="HG39" s="39"/>
      <c r="HH39" s="39"/>
      <c r="HI39" s="39"/>
      <c r="HJ39" s="39"/>
      <c r="HK39" s="39"/>
      <c r="HL39" s="39"/>
      <c r="HM39" s="39"/>
      <c r="HN39" s="39"/>
      <c r="HO39" s="39"/>
      <c r="HP39" s="39"/>
      <c r="HQ39" s="39"/>
      <c r="HR39" s="39"/>
      <c r="HS39" s="39"/>
      <c r="HT39" s="39"/>
      <c r="HU39" s="41"/>
      <c r="HV39" s="41"/>
      <c r="HW39" s="4"/>
      <c r="HX39" s="4"/>
      <c r="HY39" s="4"/>
      <c r="HZ39" s="4"/>
      <c r="IA39" s="4"/>
      <c r="IB39" s="4"/>
    </row>
    <row r="40" spans="2:236" s="27" customFormat="1" ht="9.9499999999999993" customHeight="1" x14ac:dyDescent="0.2">
      <c r="B40" s="42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1"/>
      <c r="U40" s="11"/>
      <c r="V40" s="11"/>
      <c r="W40" s="14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3"/>
      <c r="AQ40" s="14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1"/>
      <c r="BJ40" s="11"/>
      <c r="BK40" s="39"/>
      <c r="BL40" s="14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1"/>
      <c r="CE40" s="11"/>
      <c r="CF40" s="39"/>
      <c r="CG40" s="42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1"/>
      <c r="CZ40" s="11"/>
      <c r="DA40" s="39"/>
      <c r="DB40" s="42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1"/>
      <c r="DU40" s="11"/>
      <c r="DV40" s="39"/>
      <c r="DW40" s="42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1"/>
      <c r="EP40" s="11"/>
      <c r="EQ40" s="39"/>
      <c r="ER40" s="42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1"/>
      <c r="FK40" s="11"/>
      <c r="FL40" s="39"/>
      <c r="GG40" s="3"/>
      <c r="GH40" s="3"/>
      <c r="GI40" s="3"/>
      <c r="GJ40" s="3"/>
      <c r="GK40" s="3"/>
      <c r="GL40" s="5"/>
      <c r="GM40" s="5"/>
      <c r="GN40" s="5"/>
      <c r="GP40" s="5"/>
      <c r="GQ40" s="5"/>
      <c r="GR40" s="5"/>
      <c r="GS40" s="5"/>
      <c r="GT40" s="5"/>
      <c r="GU40" s="3"/>
      <c r="GV40" s="41"/>
      <c r="GW40" s="41"/>
      <c r="GX40" s="41"/>
      <c r="GY40" s="41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  <c r="HR40" s="39"/>
      <c r="HS40" s="39"/>
      <c r="HT40" s="39"/>
      <c r="HU40" s="41"/>
      <c r="HV40" s="41"/>
      <c r="HW40" s="4"/>
      <c r="HX40" s="4"/>
      <c r="HY40" s="4"/>
      <c r="HZ40" s="4"/>
      <c r="IA40" s="4"/>
      <c r="IB40" s="4"/>
    </row>
    <row r="41" spans="2:236" s="27" customFormat="1" ht="9.9499999999999993" customHeight="1" x14ac:dyDescent="0.2">
      <c r="B41" s="42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1"/>
      <c r="U41" s="11"/>
      <c r="V41" s="11"/>
      <c r="W41" s="14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3"/>
      <c r="AQ41" s="14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1"/>
      <c r="BJ41" s="11"/>
      <c r="BK41" s="39"/>
      <c r="BL41" s="14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1"/>
      <c r="CE41" s="11"/>
      <c r="CF41" s="39"/>
      <c r="CG41" s="42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1"/>
      <c r="CZ41" s="11"/>
      <c r="DA41" s="39"/>
      <c r="DB41" s="42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1"/>
      <c r="DU41" s="11"/>
      <c r="DV41" s="39"/>
      <c r="DW41" s="42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1"/>
      <c r="EP41" s="11"/>
      <c r="EQ41" s="39"/>
      <c r="ER41" s="42"/>
      <c r="ES41" s="15"/>
      <c r="ET41" s="15"/>
      <c r="EU41" s="15"/>
      <c r="EV41" s="15"/>
      <c r="EW41" s="15"/>
      <c r="EX41" s="15"/>
      <c r="EY41" s="15"/>
      <c r="EZ41" s="15"/>
      <c r="FA41" s="15"/>
      <c r="FB41" s="15"/>
      <c r="FC41" s="15"/>
      <c r="FD41" s="15"/>
      <c r="FE41" s="15"/>
      <c r="FF41" s="15"/>
      <c r="FG41" s="15"/>
      <c r="FH41" s="15"/>
      <c r="FI41" s="15"/>
      <c r="FJ41" s="11"/>
      <c r="FK41" s="11"/>
      <c r="FL41" s="39"/>
      <c r="GG41" s="3"/>
      <c r="GH41" s="3"/>
      <c r="GI41" s="3"/>
      <c r="GJ41" s="3"/>
      <c r="GK41" s="3"/>
      <c r="GL41" s="5"/>
      <c r="GM41" s="5"/>
      <c r="GN41" s="5"/>
      <c r="GP41" s="5"/>
      <c r="GQ41" s="5"/>
      <c r="GR41" s="5"/>
      <c r="GS41" s="5"/>
      <c r="GT41" s="5"/>
      <c r="GU41" s="3"/>
      <c r="GV41" s="41"/>
      <c r="GW41" s="41"/>
      <c r="GX41" s="41"/>
      <c r="GY41" s="41"/>
      <c r="GZ41" s="39"/>
      <c r="HA41" s="39"/>
      <c r="HB41" s="39"/>
      <c r="HC41" s="39"/>
      <c r="HD41" s="39"/>
      <c r="HE41" s="39"/>
      <c r="HF41" s="39"/>
      <c r="HG41" s="39"/>
      <c r="HH41" s="39"/>
      <c r="HI41" s="39"/>
      <c r="HJ41" s="39"/>
      <c r="HK41" s="39"/>
      <c r="HL41" s="39"/>
      <c r="HM41" s="39"/>
      <c r="HN41" s="39"/>
      <c r="HO41" s="39"/>
      <c r="HP41" s="39"/>
      <c r="HQ41" s="39"/>
      <c r="HR41" s="39"/>
      <c r="HS41" s="39"/>
      <c r="HT41" s="39"/>
      <c r="HU41" s="41"/>
      <c r="HV41" s="41"/>
    </row>
    <row r="42" spans="2:236" s="27" customFormat="1" ht="9.9499999999999993" customHeight="1" x14ac:dyDescent="0.2">
      <c r="B42" s="42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1"/>
      <c r="U42" s="11"/>
      <c r="V42" s="11"/>
      <c r="W42" s="14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3"/>
      <c r="AQ42" s="14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1"/>
      <c r="BJ42" s="11"/>
      <c r="BK42" s="39"/>
      <c r="BL42" s="14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1"/>
      <c r="CE42" s="11"/>
      <c r="CF42" s="39"/>
      <c r="CG42" s="42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1"/>
      <c r="CZ42" s="11"/>
      <c r="DA42" s="39"/>
      <c r="DB42" s="42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1"/>
      <c r="DU42" s="11"/>
      <c r="DV42" s="39"/>
      <c r="DW42" s="42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1"/>
      <c r="EP42" s="11"/>
      <c r="EQ42" s="39"/>
      <c r="ER42" s="42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1"/>
      <c r="FK42" s="11"/>
      <c r="FL42" s="39"/>
      <c r="GG42" s="3"/>
      <c r="GH42" s="3"/>
      <c r="GI42" s="3"/>
      <c r="GJ42" s="3"/>
      <c r="GK42" s="3"/>
      <c r="GL42" s="5"/>
      <c r="GM42" s="5"/>
      <c r="GN42" s="5"/>
      <c r="GP42" s="5"/>
      <c r="GQ42" s="5"/>
      <c r="GR42" s="5"/>
      <c r="GS42" s="5"/>
      <c r="GT42" s="5"/>
      <c r="GU42" s="3"/>
      <c r="GV42" s="41"/>
      <c r="GW42" s="41"/>
      <c r="GX42" s="41"/>
      <c r="GY42" s="41"/>
      <c r="GZ42" s="39"/>
      <c r="HA42" s="39"/>
      <c r="HB42" s="39"/>
      <c r="HC42" s="39"/>
      <c r="HD42" s="39"/>
      <c r="HE42" s="39"/>
      <c r="HF42" s="39"/>
      <c r="HG42" s="39"/>
      <c r="HH42" s="39"/>
      <c r="HI42" s="39"/>
      <c r="HJ42" s="39"/>
      <c r="HK42" s="39"/>
      <c r="HL42" s="39"/>
      <c r="HM42" s="39"/>
      <c r="HN42" s="39"/>
      <c r="HO42" s="39"/>
      <c r="HP42" s="39"/>
      <c r="HQ42" s="39"/>
      <c r="HR42" s="39"/>
      <c r="HS42" s="39"/>
      <c r="HT42" s="39"/>
      <c r="HU42" s="41"/>
      <c r="HV42" s="41"/>
    </row>
    <row r="43" spans="2:236" s="27" customFormat="1" ht="9.9499999999999993" customHeight="1" x14ac:dyDescent="0.2">
      <c r="B43" s="42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1"/>
      <c r="U43" s="11"/>
      <c r="V43" s="11"/>
      <c r="W43" s="14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3"/>
      <c r="AQ43" s="14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1"/>
      <c r="BJ43" s="11"/>
      <c r="BK43" s="39"/>
      <c r="BL43" s="14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1"/>
      <c r="CE43" s="11"/>
      <c r="CF43" s="39"/>
      <c r="CG43" s="42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1"/>
      <c r="CZ43" s="11"/>
      <c r="DA43" s="39"/>
      <c r="DB43" s="42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1"/>
      <c r="DU43" s="11"/>
      <c r="DV43" s="39"/>
      <c r="DW43" s="42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1"/>
      <c r="EP43" s="11"/>
      <c r="EQ43" s="39"/>
      <c r="ER43" s="42"/>
      <c r="ES43" s="15"/>
      <c r="ET43" s="15"/>
      <c r="EU43" s="15"/>
      <c r="EV43" s="15"/>
      <c r="EW43" s="15"/>
      <c r="EX43" s="15"/>
      <c r="EY43" s="15"/>
      <c r="EZ43" s="15"/>
      <c r="FA43" s="15"/>
      <c r="FB43" s="15"/>
      <c r="FC43" s="15"/>
      <c r="FD43" s="15"/>
      <c r="FE43" s="15"/>
      <c r="FF43" s="15"/>
      <c r="FG43" s="15"/>
      <c r="FH43" s="15"/>
      <c r="FI43" s="15"/>
      <c r="FJ43" s="11"/>
      <c r="FK43" s="11"/>
      <c r="FL43" s="39"/>
      <c r="GG43" s="3"/>
      <c r="GH43" s="3"/>
      <c r="GI43" s="3"/>
      <c r="GJ43" s="3"/>
      <c r="GK43" s="3"/>
      <c r="GL43" s="5"/>
      <c r="GM43" s="5"/>
      <c r="GN43" s="5"/>
      <c r="GP43" s="5"/>
      <c r="GQ43" s="5"/>
      <c r="GR43" s="5"/>
      <c r="GS43" s="5"/>
      <c r="GT43" s="5"/>
      <c r="GU43" s="3"/>
      <c r="GV43" s="41"/>
      <c r="GW43" s="41"/>
      <c r="GX43" s="41"/>
      <c r="GY43" s="41"/>
      <c r="GZ43" s="39"/>
      <c r="HA43" s="39"/>
      <c r="HB43" s="39"/>
      <c r="HC43" s="39"/>
      <c r="HD43" s="39"/>
      <c r="HE43" s="39"/>
      <c r="HF43" s="39"/>
      <c r="HG43" s="39"/>
      <c r="HH43" s="39"/>
      <c r="HI43" s="39"/>
      <c r="HJ43" s="39"/>
      <c r="HK43" s="39"/>
      <c r="HL43" s="39"/>
      <c r="HM43" s="39"/>
      <c r="HN43" s="39"/>
      <c r="HO43" s="39"/>
      <c r="HP43" s="39"/>
      <c r="HQ43" s="39"/>
      <c r="HR43" s="39"/>
      <c r="HS43" s="39"/>
      <c r="HT43" s="39"/>
      <c r="HU43" s="41"/>
      <c r="HV43" s="41"/>
    </row>
    <row r="44" spans="2:236" s="27" customFormat="1" ht="9.9499999999999993" customHeight="1" x14ac:dyDescent="0.2">
      <c r="B44" s="42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1"/>
      <c r="U44" s="11"/>
      <c r="V44" s="11"/>
      <c r="W44" s="14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3"/>
      <c r="AQ44" s="14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1"/>
      <c r="BJ44" s="11"/>
      <c r="BK44" s="39"/>
      <c r="BL44" s="14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1"/>
      <c r="CE44" s="11"/>
      <c r="CF44" s="39"/>
      <c r="CG44" s="42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1"/>
      <c r="CZ44" s="11"/>
      <c r="DA44" s="39"/>
      <c r="DB44" s="42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1"/>
      <c r="DU44" s="11"/>
      <c r="DV44" s="39"/>
      <c r="DW44" s="42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1"/>
      <c r="EP44" s="11"/>
      <c r="EQ44" s="39"/>
      <c r="ER44" s="42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1"/>
      <c r="FK44" s="11"/>
      <c r="FL44" s="39"/>
      <c r="GG44" s="3"/>
      <c r="GH44" s="3"/>
      <c r="GI44" s="3"/>
      <c r="GJ44" s="3"/>
      <c r="GK44" s="3"/>
      <c r="GL44" s="5"/>
      <c r="GM44" s="5"/>
      <c r="GN44" s="5"/>
      <c r="GP44" s="5"/>
      <c r="GQ44" s="5"/>
      <c r="GR44" s="5"/>
      <c r="GS44" s="5"/>
      <c r="GT44" s="5"/>
      <c r="GU44" s="3"/>
      <c r="GV44" s="41"/>
      <c r="GW44" s="41"/>
      <c r="GX44" s="41"/>
      <c r="GY44" s="41"/>
      <c r="GZ44" s="39"/>
      <c r="HA44" s="39"/>
      <c r="HB44" s="39"/>
      <c r="HC44" s="39"/>
      <c r="HD44" s="39"/>
      <c r="HE44" s="39"/>
      <c r="HF44" s="39"/>
      <c r="HG44" s="39"/>
      <c r="HH44" s="39"/>
      <c r="HI44" s="39"/>
      <c r="HJ44" s="39"/>
      <c r="HK44" s="39"/>
      <c r="HL44" s="39"/>
      <c r="HM44" s="39"/>
      <c r="HN44" s="39"/>
      <c r="HO44" s="39"/>
      <c r="HP44" s="39"/>
      <c r="HQ44" s="39"/>
      <c r="HR44" s="39"/>
      <c r="HS44" s="39"/>
      <c r="HT44" s="39"/>
      <c r="HU44" s="41"/>
      <c r="HV44" s="41"/>
    </row>
    <row r="45" spans="2:236" s="27" customFormat="1" ht="9.9499999999999993" customHeight="1" x14ac:dyDescent="0.2">
      <c r="B45" s="42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1"/>
      <c r="U45" s="11"/>
      <c r="V45" s="11"/>
      <c r="W45" s="14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3"/>
      <c r="AQ45" s="14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1"/>
      <c r="BJ45" s="11"/>
      <c r="BK45" s="39"/>
      <c r="BL45" s="14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1"/>
      <c r="CE45" s="11"/>
      <c r="CF45" s="39"/>
      <c r="CG45" s="42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1"/>
      <c r="CZ45" s="11"/>
      <c r="DA45" s="39"/>
      <c r="DB45" s="42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1"/>
      <c r="DU45" s="11"/>
      <c r="DV45" s="39"/>
      <c r="DW45" s="42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1"/>
      <c r="EP45" s="11"/>
      <c r="EQ45" s="39"/>
      <c r="ER45" s="42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1"/>
      <c r="FK45" s="11"/>
      <c r="FL45" s="39"/>
      <c r="GG45" s="3"/>
      <c r="GH45" s="3"/>
      <c r="GI45" s="3"/>
      <c r="GJ45" s="3"/>
      <c r="GK45" s="3"/>
      <c r="GL45" s="5"/>
      <c r="GM45" s="5"/>
      <c r="GN45" s="5"/>
      <c r="GP45" s="5"/>
      <c r="GQ45" s="5"/>
      <c r="GR45" s="5"/>
      <c r="GS45" s="5"/>
      <c r="GT45" s="5"/>
      <c r="GU45" s="3"/>
      <c r="GV45" s="41"/>
      <c r="GW45" s="41"/>
      <c r="GX45" s="41"/>
      <c r="GY45" s="41"/>
      <c r="GZ45" s="39"/>
      <c r="HA45" s="39"/>
      <c r="HB45" s="39"/>
      <c r="HC45" s="39"/>
      <c r="HD45" s="39"/>
      <c r="HE45" s="39"/>
      <c r="HF45" s="39"/>
      <c r="HG45" s="39"/>
      <c r="HH45" s="39"/>
      <c r="HI45" s="39"/>
      <c r="HJ45" s="39"/>
      <c r="HK45" s="39"/>
      <c r="HL45" s="39"/>
      <c r="HM45" s="39"/>
      <c r="HN45" s="39"/>
      <c r="HO45" s="39"/>
      <c r="HP45" s="39"/>
      <c r="HQ45" s="39"/>
      <c r="HR45" s="39"/>
      <c r="HS45" s="39"/>
      <c r="HT45" s="39"/>
      <c r="HU45" s="41"/>
      <c r="HV45" s="41"/>
    </row>
    <row r="46" spans="2:236" s="27" customFormat="1" ht="9.9499999999999993" customHeight="1" x14ac:dyDescent="0.2">
      <c r="B46" s="42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1"/>
      <c r="U46" s="11"/>
      <c r="V46" s="11"/>
      <c r="W46" s="14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3"/>
      <c r="AQ46" s="14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1"/>
      <c r="BJ46" s="11"/>
      <c r="BK46" s="39"/>
      <c r="BL46" s="14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1"/>
      <c r="CE46" s="11"/>
      <c r="CF46" s="39"/>
      <c r="CG46" s="42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1"/>
      <c r="CZ46" s="11"/>
      <c r="DA46" s="39"/>
      <c r="DB46" s="42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1"/>
      <c r="DU46" s="11"/>
      <c r="DV46" s="39"/>
      <c r="DW46" s="42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1"/>
      <c r="EP46" s="11"/>
      <c r="EQ46" s="39"/>
      <c r="ER46" s="42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1"/>
      <c r="FK46" s="11"/>
      <c r="FL46" s="39"/>
      <c r="GG46" s="3"/>
      <c r="GH46" s="3"/>
      <c r="GI46" s="3"/>
      <c r="GJ46" s="3"/>
      <c r="GK46" s="3"/>
      <c r="GL46" s="5"/>
      <c r="GM46" s="5"/>
      <c r="GN46" s="5"/>
      <c r="GP46" s="5"/>
      <c r="GQ46" s="5"/>
      <c r="GR46" s="5"/>
      <c r="GS46" s="5"/>
      <c r="GT46" s="5"/>
      <c r="GU46" s="3"/>
      <c r="GV46" s="41"/>
      <c r="GW46" s="41"/>
      <c r="GX46" s="41"/>
      <c r="GY46" s="41"/>
      <c r="GZ46" s="39"/>
      <c r="HA46" s="39"/>
      <c r="HB46" s="39"/>
      <c r="HC46" s="39"/>
      <c r="HD46" s="39"/>
      <c r="HE46" s="39"/>
      <c r="HF46" s="39"/>
      <c r="HG46" s="39"/>
      <c r="HH46" s="39"/>
      <c r="HI46" s="39"/>
      <c r="HJ46" s="39"/>
      <c r="HK46" s="39"/>
      <c r="HL46" s="39"/>
      <c r="HM46" s="39"/>
      <c r="HN46" s="39"/>
      <c r="HO46" s="39"/>
      <c r="HP46" s="39"/>
      <c r="HQ46" s="39"/>
      <c r="HR46" s="39"/>
      <c r="HS46" s="39"/>
      <c r="HT46" s="39"/>
      <c r="HU46" s="41"/>
      <c r="HV46" s="41"/>
    </row>
    <row r="47" spans="2:236" s="27" customFormat="1" ht="9.9499999999999993" customHeight="1" x14ac:dyDescent="0.2">
      <c r="B47" s="42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1"/>
      <c r="U47" s="11"/>
      <c r="V47" s="11"/>
      <c r="W47" s="14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3"/>
      <c r="AQ47" s="14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1"/>
      <c r="BJ47" s="11"/>
      <c r="BK47" s="39"/>
      <c r="BL47" s="14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1"/>
      <c r="CE47" s="11"/>
      <c r="CF47" s="39"/>
      <c r="CG47" s="42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1"/>
      <c r="CZ47" s="11"/>
      <c r="DA47" s="39"/>
      <c r="DB47" s="42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1"/>
      <c r="DU47" s="11"/>
      <c r="DV47" s="39"/>
      <c r="DW47" s="42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1"/>
      <c r="EP47" s="11"/>
      <c r="EQ47" s="39"/>
      <c r="ER47" s="42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1"/>
      <c r="FK47" s="11"/>
      <c r="FL47" s="39"/>
      <c r="GG47" s="3"/>
      <c r="GH47" s="3"/>
      <c r="GI47" s="3"/>
      <c r="GJ47" s="3"/>
      <c r="GK47" s="3"/>
      <c r="GL47" s="5"/>
      <c r="GM47" s="5"/>
      <c r="GN47" s="5"/>
      <c r="GP47" s="5"/>
      <c r="GQ47" s="5"/>
      <c r="GR47" s="5"/>
      <c r="GS47" s="5"/>
      <c r="GT47" s="5"/>
      <c r="GU47" s="3"/>
      <c r="GV47" s="41"/>
      <c r="GW47" s="41"/>
      <c r="GX47" s="41"/>
      <c r="GY47" s="41"/>
      <c r="GZ47" s="39"/>
      <c r="HA47" s="39"/>
      <c r="HB47" s="39"/>
      <c r="HC47" s="39"/>
      <c r="HD47" s="39"/>
      <c r="HE47" s="39"/>
      <c r="HF47" s="39"/>
      <c r="HG47" s="39"/>
      <c r="HH47" s="39"/>
      <c r="HI47" s="39"/>
      <c r="HJ47" s="39"/>
      <c r="HK47" s="39"/>
      <c r="HL47" s="39"/>
      <c r="HM47" s="39"/>
      <c r="HN47" s="39"/>
      <c r="HO47" s="39"/>
      <c r="HP47" s="39"/>
      <c r="HQ47" s="39"/>
      <c r="HR47" s="39"/>
      <c r="HS47" s="39"/>
      <c r="HT47" s="39"/>
      <c r="HU47" s="41"/>
      <c r="HV47" s="41"/>
    </row>
    <row r="48" spans="2:236" s="27" customFormat="1" ht="9.9499999999999993" customHeight="1" x14ac:dyDescent="0.2">
      <c r="B48" s="42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1"/>
      <c r="U48" s="11"/>
      <c r="V48" s="11"/>
      <c r="W48" s="14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3"/>
      <c r="AQ48" s="14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1"/>
      <c r="BJ48" s="11"/>
      <c r="BK48" s="39"/>
      <c r="BL48" s="14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1"/>
      <c r="CE48" s="11"/>
      <c r="CF48" s="39"/>
      <c r="CG48" s="42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1"/>
      <c r="CZ48" s="11"/>
      <c r="DA48" s="39"/>
      <c r="DB48" s="42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1"/>
      <c r="DU48" s="11"/>
      <c r="DV48" s="39"/>
      <c r="DW48" s="42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1"/>
      <c r="EP48" s="11"/>
      <c r="EQ48" s="39"/>
      <c r="ER48" s="42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1"/>
      <c r="FK48" s="11"/>
      <c r="FL48" s="39"/>
      <c r="GG48" s="3"/>
      <c r="GH48" s="3"/>
      <c r="GI48" s="3"/>
      <c r="GJ48" s="3"/>
      <c r="GK48" s="3"/>
      <c r="GL48" s="5"/>
      <c r="GM48" s="5"/>
      <c r="GN48" s="5"/>
      <c r="GP48" s="5"/>
      <c r="GQ48" s="5"/>
      <c r="GR48" s="5"/>
      <c r="GS48" s="5"/>
      <c r="GT48" s="5"/>
      <c r="GU48" s="3"/>
      <c r="GV48" s="41"/>
      <c r="GW48" s="41"/>
      <c r="GX48" s="41"/>
      <c r="GY48" s="41"/>
      <c r="GZ48" s="39"/>
      <c r="HA48" s="39"/>
      <c r="HB48" s="39"/>
      <c r="HC48" s="39"/>
      <c r="HD48" s="39"/>
      <c r="HE48" s="39"/>
      <c r="HF48" s="39"/>
      <c r="HG48" s="39"/>
      <c r="HH48" s="39"/>
      <c r="HI48" s="39"/>
      <c r="HJ48" s="39"/>
      <c r="HK48" s="39"/>
      <c r="HL48" s="39"/>
      <c r="HM48" s="39"/>
      <c r="HN48" s="39"/>
      <c r="HO48" s="39"/>
      <c r="HP48" s="39"/>
      <c r="HQ48" s="39"/>
      <c r="HR48" s="39"/>
      <c r="HS48" s="39"/>
      <c r="HT48" s="39"/>
      <c r="HU48" s="41"/>
      <c r="HV48" s="41"/>
    </row>
    <row r="49" spans="2:230" s="27" customFormat="1" ht="9.9499999999999993" customHeight="1" x14ac:dyDescent="0.2">
      <c r="B49" s="42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1"/>
      <c r="U49" s="11"/>
      <c r="V49" s="11"/>
      <c r="W49" s="14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3"/>
      <c r="AQ49" s="14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1"/>
      <c r="BJ49" s="11"/>
      <c r="BK49" s="39"/>
      <c r="BL49" s="14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1"/>
      <c r="CE49" s="11"/>
      <c r="CF49" s="39"/>
      <c r="CG49" s="42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1"/>
      <c r="CZ49" s="11"/>
      <c r="DA49" s="39"/>
      <c r="DB49" s="42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1"/>
      <c r="DU49" s="11"/>
      <c r="DV49" s="39"/>
      <c r="DW49" s="42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1"/>
      <c r="EP49" s="11"/>
      <c r="EQ49" s="39"/>
      <c r="ER49" s="42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1"/>
      <c r="FK49" s="11"/>
      <c r="FL49" s="39"/>
      <c r="GG49" s="3"/>
      <c r="GH49" s="3"/>
      <c r="GI49" s="3"/>
      <c r="GJ49" s="3"/>
      <c r="GK49" s="3"/>
      <c r="GL49" s="5"/>
      <c r="GM49" s="5"/>
      <c r="GN49" s="5"/>
      <c r="GP49" s="5"/>
      <c r="GQ49" s="5"/>
      <c r="GR49" s="5"/>
      <c r="GS49" s="5"/>
      <c r="GT49" s="5"/>
      <c r="GU49" s="3"/>
      <c r="GV49" s="41"/>
      <c r="GW49" s="41"/>
      <c r="GX49" s="41"/>
      <c r="GY49" s="41"/>
      <c r="GZ49" s="39"/>
      <c r="HA49" s="39"/>
      <c r="HB49" s="39"/>
      <c r="HC49" s="39"/>
      <c r="HD49" s="39"/>
      <c r="HE49" s="39"/>
      <c r="HF49" s="39"/>
      <c r="HG49" s="39"/>
      <c r="HH49" s="39"/>
      <c r="HI49" s="39"/>
      <c r="HJ49" s="39"/>
      <c r="HK49" s="39"/>
      <c r="HL49" s="39"/>
      <c r="HM49" s="39"/>
      <c r="HN49" s="39"/>
      <c r="HO49" s="39"/>
      <c r="HP49" s="39"/>
      <c r="HQ49" s="39"/>
      <c r="HR49" s="39"/>
      <c r="HS49" s="39"/>
      <c r="HT49" s="39"/>
      <c r="HU49" s="41"/>
      <c r="HV49" s="41"/>
    </row>
    <row r="50" spans="2:230" s="27" customFormat="1" ht="9.9499999999999993" customHeight="1" x14ac:dyDescent="0.2">
      <c r="B50" s="42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1"/>
      <c r="U50" s="11"/>
      <c r="V50" s="11"/>
      <c r="W50" s="14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3"/>
      <c r="AQ50" s="14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1"/>
      <c r="BJ50" s="11"/>
      <c r="BK50" s="39"/>
      <c r="BL50" s="14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1"/>
      <c r="CE50" s="11"/>
      <c r="CF50" s="39"/>
      <c r="CG50" s="42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1"/>
      <c r="CZ50" s="11"/>
      <c r="DA50" s="39"/>
      <c r="DB50" s="42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1"/>
      <c r="DU50" s="11"/>
      <c r="DV50" s="39"/>
      <c r="DW50" s="42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1"/>
      <c r="EP50" s="11"/>
      <c r="EQ50" s="39"/>
      <c r="ER50" s="42"/>
      <c r="ES50" s="15"/>
      <c r="ET50" s="15"/>
      <c r="EU50" s="15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FG50" s="15"/>
      <c r="FH50" s="15"/>
      <c r="FI50" s="15"/>
      <c r="FJ50" s="11"/>
      <c r="FK50" s="11"/>
      <c r="FL50" s="39"/>
      <c r="GG50" s="3"/>
      <c r="GH50" s="3"/>
      <c r="GI50" s="3"/>
      <c r="GJ50" s="3"/>
      <c r="GK50" s="3"/>
      <c r="GL50" s="5"/>
      <c r="GM50" s="5"/>
      <c r="GN50" s="5"/>
      <c r="GP50" s="5"/>
      <c r="GQ50" s="5"/>
      <c r="GR50" s="5"/>
      <c r="GS50" s="5"/>
      <c r="GT50" s="5"/>
      <c r="GU50" s="3"/>
      <c r="GV50" s="41"/>
      <c r="GW50" s="41"/>
      <c r="GX50" s="41"/>
      <c r="GY50" s="41"/>
      <c r="GZ50" s="39"/>
      <c r="HA50" s="39"/>
      <c r="HB50" s="39"/>
      <c r="HC50" s="39"/>
      <c r="HD50" s="39"/>
      <c r="HE50" s="39"/>
      <c r="HF50" s="39"/>
      <c r="HG50" s="39"/>
      <c r="HH50" s="39"/>
      <c r="HI50" s="39"/>
      <c r="HJ50" s="39"/>
      <c r="HK50" s="39"/>
      <c r="HL50" s="39"/>
      <c r="HM50" s="39"/>
      <c r="HN50" s="39"/>
      <c r="HO50" s="39"/>
      <c r="HP50" s="39"/>
      <c r="HQ50" s="39"/>
      <c r="HR50" s="39"/>
      <c r="HS50" s="39"/>
      <c r="HT50" s="39"/>
      <c r="HU50" s="41"/>
      <c r="HV50" s="41"/>
    </row>
    <row r="51" spans="2:230" s="27" customFormat="1" ht="9.9499999999999993" customHeight="1" x14ac:dyDescent="0.2">
      <c r="B51" s="42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1"/>
      <c r="U51" s="11"/>
      <c r="V51" s="11"/>
      <c r="W51" s="14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3"/>
      <c r="AQ51" s="14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1"/>
      <c r="BJ51" s="11"/>
      <c r="BK51" s="39"/>
      <c r="BL51" s="14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1"/>
      <c r="CE51" s="11"/>
      <c r="CF51" s="39"/>
      <c r="CG51" s="42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1"/>
      <c r="CZ51" s="11"/>
      <c r="DA51" s="39"/>
      <c r="DB51" s="42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1"/>
      <c r="DU51" s="11"/>
      <c r="DV51" s="39"/>
      <c r="DW51" s="42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1"/>
      <c r="EP51" s="11"/>
      <c r="EQ51" s="39"/>
      <c r="ER51" s="42"/>
      <c r="ES51" s="15"/>
      <c r="ET51" s="15"/>
      <c r="EU51" s="15"/>
      <c r="EV51" s="15"/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15"/>
      <c r="FH51" s="15"/>
      <c r="FI51" s="15"/>
      <c r="FJ51" s="11"/>
      <c r="FK51" s="11"/>
      <c r="FL51" s="39"/>
      <c r="GG51" s="3"/>
      <c r="GH51" s="3"/>
      <c r="GI51" s="3"/>
      <c r="GJ51" s="3"/>
      <c r="GK51" s="3"/>
      <c r="GL51" s="5"/>
      <c r="GM51" s="5"/>
      <c r="GN51" s="5"/>
      <c r="GO51" s="5"/>
      <c r="GP51" s="5"/>
      <c r="GQ51" s="5"/>
      <c r="GR51" s="5"/>
      <c r="GS51" s="5"/>
      <c r="GT51" s="3"/>
      <c r="GU51" s="41"/>
      <c r="GV51" s="41"/>
      <c r="GW51" s="41"/>
      <c r="GX51" s="41"/>
      <c r="GY51" s="41"/>
      <c r="GZ51" s="39"/>
      <c r="HA51" s="39"/>
      <c r="HB51" s="39"/>
      <c r="HC51" s="39"/>
      <c r="HD51" s="39"/>
      <c r="HE51" s="39"/>
      <c r="HF51" s="39"/>
      <c r="HG51" s="39"/>
      <c r="HH51" s="39"/>
      <c r="HI51" s="39"/>
      <c r="HJ51" s="39"/>
      <c r="HK51" s="39"/>
      <c r="HL51" s="39"/>
      <c r="HM51" s="39"/>
      <c r="HN51" s="39"/>
      <c r="HO51" s="39"/>
      <c r="HP51" s="39"/>
      <c r="HQ51" s="39"/>
      <c r="HR51" s="39"/>
      <c r="HS51" s="39"/>
      <c r="HT51" s="39"/>
    </row>
    <row r="52" spans="2:230" s="27" customFormat="1" ht="9.9499999999999993" customHeight="1" x14ac:dyDescent="0.2">
      <c r="B52" s="42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1"/>
      <c r="U52" s="11"/>
      <c r="V52" s="11"/>
      <c r="W52" s="14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3"/>
      <c r="AQ52" s="14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1"/>
      <c r="BJ52" s="11"/>
      <c r="BK52" s="39"/>
      <c r="BL52" s="14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1"/>
      <c r="CE52" s="11"/>
      <c r="CF52" s="39"/>
      <c r="CG52" s="42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1"/>
      <c r="CZ52" s="11"/>
      <c r="DA52" s="39"/>
      <c r="DB52" s="42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1"/>
      <c r="DU52" s="11"/>
      <c r="DV52" s="39"/>
      <c r="DW52" s="42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1"/>
      <c r="EP52" s="11"/>
      <c r="EQ52" s="39"/>
      <c r="ER52" s="42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1"/>
      <c r="FK52" s="11"/>
      <c r="FL52" s="39"/>
      <c r="GG52" s="3"/>
      <c r="GH52" s="3"/>
      <c r="GI52" s="3"/>
      <c r="GJ52" s="3"/>
      <c r="GK52" s="3"/>
      <c r="GL52" s="5"/>
      <c r="GM52" s="5"/>
      <c r="GN52" s="5"/>
      <c r="GO52" s="5"/>
      <c r="GP52" s="5"/>
      <c r="GQ52" s="5"/>
      <c r="GR52" s="5"/>
      <c r="GS52" s="5"/>
      <c r="GT52" s="3"/>
      <c r="GU52" s="41"/>
      <c r="GV52" s="41"/>
      <c r="GW52" s="41"/>
      <c r="GX52" s="41"/>
      <c r="GY52" s="41"/>
      <c r="GZ52" s="39"/>
      <c r="HA52" s="39"/>
      <c r="HB52" s="39"/>
      <c r="HC52" s="39"/>
      <c r="HD52" s="39"/>
      <c r="HE52" s="39"/>
      <c r="HF52" s="39"/>
      <c r="HG52" s="39"/>
      <c r="HH52" s="39"/>
      <c r="HI52" s="39"/>
      <c r="HJ52" s="39"/>
      <c r="HK52" s="39"/>
      <c r="HL52" s="39"/>
      <c r="HM52" s="39"/>
      <c r="HN52" s="39"/>
      <c r="HO52" s="39"/>
      <c r="HP52" s="39"/>
      <c r="HQ52" s="39"/>
      <c r="HR52" s="39"/>
      <c r="HS52" s="39"/>
      <c r="HT52" s="39"/>
    </row>
    <row r="53" spans="2:230" s="27" customFormat="1" ht="9.9499999999999993" customHeight="1" x14ac:dyDescent="0.2">
      <c r="B53" s="42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1"/>
      <c r="U53" s="11"/>
      <c r="V53" s="11"/>
      <c r="W53" s="14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3"/>
      <c r="AQ53" s="14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1"/>
      <c r="BJ53" s="11"/>
      <c r="BK53" s="39"/>
      <c r="BL53" s="14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1"/>
      <c r="CE53" s="11"/>
      <c r="CF53" s="39"/>
      <c r="CG53" s="42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1"/>
      <c r="CZ53" s="11"/>
      <c r="DA53" s="39"/>
      <c r="DB53" s="42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1"/>
      <c r="DU53" s="11"/>
      <c r="DV53" s="39"/>
      <c r="DW53" s="42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1"/>
      <c r="EP53" s="11"/>
      <c r="EQ53" s="39"/>
      <c r="ER53" s="42"/>
      <c r="ES53" s="15"/>
      <c r="ET53" s="15"/>
      <c r="EU53" s="15"/>
      <c r="EV53" s="15"/>
      <c r="EW53" s="15"/>
      <c r="EX53" s="15"/>
      <c r="EY53" s="15"/>
      <c r="EZ53" s="15"/>
      <c r="FA53" s="15"/>
      <c r="FB53" s="15"/>
      <c r="FC53" s="15"/>
      <c r="FD53" s="15"/>
      <c r="FE53" s="15"/>
      <c r="FF53" s="15"/>
      <c r="FG53" s="15"/>
      <c r="FH53" s="15"/>
      <c r="FI53" s="15"/>
      <c r="FJ53" s="11"/>
      <c r="FK53" s="11"/>
      <c r="FL53" s="39"/>
      <c r="GG53" s="3"/>
      <c r="GH53" s="3"/>
      <c r="GI53" s="3"/>
      <c r="GJ53" s="3"/>
      <c r="GK53" s="3"/>
      <c r="GL53" s="5"/>
      <c r="GM53" s="5"/>
      <c r="GN53" s="5"/>
      <c r="GO53" s="5"/>
      <c r="GP53" s="5"/>
      <c r="GQ53" s="5"/>
      <c r="GR53" s="5"/>
      <c r="GS53" s="5"/>
      <c r="GT53" s="3"/>
      <c r="GU53" s="41"/>
      <c r="GV53" s="41"/>
      <c r="GW53" s="41"/>
      <c r="GX53" s="41"/>
      <c r="GY53" s="41"/>
      <c r="GZ53" s="39"/>
      <c r="HA53" s="39"/>
      <c r="HB53" s="39"/>
      <c r="HC53" s="39"/>
      <c r="HD53" s="39"/>
      <c r="HE53" s="39"/>
      <c r="HF53" s="39"/>
      <c r="HG53" s="39"/>
      <c r="HH53" s="39"/>
      <c r="HI53" s="39"/>
      <c r="HJ53" s="39"/>
      <c r="HK53" s="39"/>
      <c r="HL53" s="39"/>
      <c r="HM53" s="39"/>
      <c r="HN53" s="39"/>
      <c r="HO53" s="39"/>
      <c r="HP53" s="39"/>
      <c r="HQ53" s="39"/>
      <c r="HR53" s="39"/>
      <c r="HS53" s="39"/>
      <c r="HT53" s="39"/>
    </row>
    <row r="54" spans="2:230" s="27" customFormat="1" ht="9.9499999999999993" customHeight="1" x14ac:dyDescent="0.2">
      <c r="B54" s="42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1"/>
      <c r="U54" s="11"/>
      <c r="V54" s="11"/>
      <c r="W54" s="14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3"/>
      <c r="AQ54" s="14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1"/>
      <c r="BJ54" s="11"/>
      <c r="BK54" s="39"/>
      <c r="BL54" s="14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1"/>
      <c r="CE54" s="11"/>
      <c r="CF54" s="39"/>
      <c r="CG54" s="42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1"/>
      <c r="CZ54" s="11"/>
      <c r="DA54" s="39"/>
      <c r="DB54" s="42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1"/>
      <c r="DU54" s="11"/>
      <c r="DV54" s="39"/>
      <c r="DW54" s="42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1"/>
      <c r="EP54" s="11"/>
      <c r="EQ54" s="39"/>
      <c r="ER54" s="42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1"/>
      <c r="FK54" s="11"/>
      <c r="FL54" s="39"/>
      <c r="GG54" s="3"/>
      <c r="GH54" s="3"/>
      <c r="GI54" s="3"/>
      <c r="GJ54" s="3"/>
      <c r="GK54" s="3"/>
      <c r="GL54" s="5"/>
      <c r="GM54" s="5"/>
      <c r="GN54" s="5"/>
      <c r="GO54" s="5"/>
      <c r="GP54" s="5"/>
      <c r="GQ54" s="5"/>
      <c r="GR54" s="5"/>
      <c r="GS54" s="5"/>
      <c r="GT54" s="3"/>
      <c r="GU54" s="41"/>
      <c r="GV54" s="41"/>
      <c r="GW54" s="41"/>
      <c r="GX54" s="41"/>
      <c r="GY54" s="41"/>
      <c r="GZ54" s="39"/>
      <c r="HA54" s="39"/>
      <c r="HB54" s="39"/>
      <c r="HC54" s="39"/>
      <c r="HD54" s="39"/>
      <c r="HE54" s="39"/>
      <c r="HF54" s="39"/>
      <c r="HG54" s="39"/>
      <c r="HH54" s="39"/>
      <c r="HI54" s="39"/>
      <c r="HJ54" s="39"/>
      <c r="HK54" s="39"/>
      <c r="HL54" s="39"/>
      <c r="HM54" s="39"/>
      <c r="HN54" s="39"/>
      <c r="HO54" s="39"/>
      <c r="HP54" s="39"/>
      <c r="HQ54" s="39"/>
      <c r="HR54" s="39"/>
      <c r="HS54" s="39"/>
      <c r="HT54" s="39"/>
    </row>
    <row r="55" spans="2:230" s="27" customFormat="1" ht="9.9499999999999993" customHeight="1" x14ac:dyDescent="0.2">
      <c r="B55" s="42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1"/>
      <c r="U55" s="11"/>
      <c r="V55" s="11"/>
      <c r="W55" s="14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3"/>
      <c r="AQ55" s="14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1"/>
      <c r="BJ55" s="11"/>
      <c r="BK55" s="39"/>
      <c r="BL55" s="14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1"/>
      <c r="CE55" s="11"/>
      <c r="CF55" s="39"/>
      <c r="CG55" s="42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1"/>
      <c r="CZ55" s="11"/>
      <c r="DA55" s="39"/>
      <c r="DB55" s="42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1"/>
      <c r="DU55" s="11"/>
      <c r="DV55" s="39"/>
      <c r="DW55" s="42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1"/>
      <c r="EP55" s="11"/>
      <c r="EQ55" s="39"/>
      <c r="ER55" s="42"/>
      <c r="ES55" s="15"/>
      <c r="ET55" s="15"/>
      <c r="EU55" s="15"/>
      <c r="EV55" s="15"/>
      <c r="EW55" s="15"/>
      <c r="EX55" s="15"/>
      <c r="EY55" s="15"/>
      <c r="EZ55" s="15"/>
      <c r="FA55" s="15"/>
      <c r="FB55" s="15"/>
      <c r="FC55" s="15"/>
      <c r="FD55" s="15"/>
      <c r="FE55" s="15"/>
      <c r="FF55" s="15"/>
      <c r="FG55" s="15"/>
      <c r="FH55" s="15"/>
      <c r="FI55" s="15"/>
      <c r="FJ55" s="11"/>
      <c r="FK55" s="11"/>
      <c r="FL55" s="39"/>
      <c r="GG55" s="3"/>
      <c r="GH55" s="3"/>
      <c r="GI55" s="3"/>
      <c r="GJ55" s="3"/>
      <c r="GK55" s="3"/>
      <c r="GL55" s="5"/>
      <c r="GM55" s="5"/>
      <c r="GN55" s="5"/>
      <c r="GO55" s="5"/>
      <c r="GP55" s="5"/>
      <c r="GQ55" s="5"/>
      <c r="GR55" s="5"/>
      <c r="GS55" s="5"/>
      <c r="GT55" s="3"/>
      <c r="GU55" s="41"/>
      <c r="GV55" s="41"/>
      <c r="GW55" s="41"/>
      <c r="GX55" s="41"/>
      <c r="GY55" s="41"/>
      <c r="GZ55" s="39"/>
      <c r="HA55" s="39"/>
      <c r="HB55" s="39"/>
      <c r="HC55" s="39"/>
      <c r="HD55" s="39"/>
      <c r="HE55" s="39"/>
      <c r="HF55" s="39"/>
      <c r="HG55" s="39"/>
      <c r="HH55" s="39"/>
      <c r="HI55" s="39"/>
      <c r="HJ55" s="39"/>
      <c r="HK55" s="39"/>
      <c r="HL55" s="39"/>
      <c r="HM55" s="39"/>
      <c r="HN55" s="39"/>
      <c r="HO55" s="39"/>
      <c r="HP55" s="39"/>
      <c r="HQ55" s="39"/>
      <c r="HR55" s="39"/>
      <c r="HS55" s="39"/>
      <c r="HT55" s="39"/>
    </row>
    <row r="56" spans="2:230" s="27" customFormat="1" ht="9.9499999999999993" customHeight="1" x14ac:dyDescent="0.2">
      <c r="B56" s="42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1"/>
      <c r="U56" s="11"/>
      <c r="V56" s="11"/>
      <c r="W56" s="14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3"/>
      <c r="AQ56" s="14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1"/>
      <c r="BJ56" s="11"/>
      <c r="BK56" s="39"/>
      <c r="BL56" s="14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1"/>
      <c r="CE56" s="11"/>
      <c r="CF56" s="39"/>
      <c r="CG56" s="42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1"/>
      <c r="CZ56" s="11"/>
      <c r="DA56" s="39"/>
      <c r="DB56" s="42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1"/>
      <c r="DU56" s="11"/>
      <c r="DV56" s="39"/>
      <c r="DW56" s="42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1"/>
      <c r="EP56" s="11"/>
      <c r="EQ56" s="39"/>
      <c r="ER56" s="42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1"/>
      <c r="FK56" s="11"/>
      <c r="FL56" s="39"/>
      <c r="GG56" s="3"/>
      <c r="GH56" s="3"/>
      <c r="GI56" s="3"/>
      <c r="GJ56" s="3"/>
      <c r="GK56" s="3"/>
      <c r="GL56" s="5"/>
      <c r="GM56" s="5"/>
      <c r="GN56" s="5"/>
      <c r="GO56" s="5"/>
      <c r="GP56" s="5"/>
      <c r="GQ56" s="5"/>
      <c r="GR56" s="5"/>
      <c r="GS56" s="5"/>
      <c r="GT56" s="3"/>
      <c r="GU56" s="41"/>
      <c r="GV56" s="41"/>
      <c r="GW56" s="41"/>
      <c r="GX56" s="41"/>
      <c r="GY56" s="41"/>
      <c r="GZ56" s="39"/>
      <c r="HA56" s="39"/>
      <c r="HB56" s="39"/>
      <c r="HC56" s="39"/>
      <c r="HD56" s="39"/>
      <c r="HE56" s="39"/>
      <c r="HF56" s="39"/>
      <c r="HG56" s="39"/>
      <c r="HH56" s="39"/>
      <c r="HI56" s="39"/>
      <c r="HJ56" s="39"/>
      <c r="HK56" s="39"/>
      <c r="HL56" s="39"/>
      <c r="HM56" s="39"/>
      <c r="HN56" s="39"/>
      <c r="HO56" s="39"/>
      <c r="HP56" s="39"/>
      <c r="HQ56" s="39"/>
      <c r="HR56" s="39"/>
      <c r="HS56" s="39"/>
      <c r="HT56" s="39"/>
    </row>
    <row r="57" spans="2:230" s="27" customFormat="1" ht="9.9499999999999993" customHeight="1" x14ac:dyDescent="0.2">
      <c r="B57" s="42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1"/>
      <c r="U57" s="11"/>
      <c r="V57" s="11"/>
      <c r="W57" s="14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3"/>
      <c r="AQ57" s="14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1"/>
      <c r="BJ57" s="11"/>
      <c r="BK57" s="39"/>
      <c r="BL57" s="14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1"/>
      <c r="CE57" s="11"/>
      <c r="CF57" s="39"/>
      <c r="CG57" s="42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1"/>
      <c r="CZ57" s="11"/>
      <c r="DA57" s="39"/>
      <c r="DB57" s="42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1"/>
      <c r="DU57" s="11"/>
      <c r="DV57" s="39"/>
      <c r="DW57" s="42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1"/>
      <c r="EP57" s="11"/>
      <c r="EQ57" s="39"/>
      <c r="ER57" s="42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1"/>
      <c r="FK57" s="11"/>
      <c r="FL57" s="39"/>
      <c r="GG57" s="3"/>
      <c r="GH57" s="3"/>
      <c r="GI57" s="3"/>
      <c r="GJ57" s="3"/>
      <c r="GK57" s="3"/>
      <c r="GL57" s="5"/>
      <c r="GM57" s="5"/>
      <c r="GN57" s="5"/>
      <c r="GO57" s="5"/>
      <c r="GP57" s="5"/>
      <c r="GQ57" s="5"/>
      <c r="GR57" s="5"/>
      <c r="GS57" s="5"/>
      <c r="GT57" s="3"/>
      <c r="GU57" s="41"/>
      <c r="GV57" s="41"/>
      <c r="GW57" s="41"/>
      <c r="GX57" s="41"/>
      <c r="GY57" s="41"/>
      <c r="GZ57" s="39"/>
      <c r="HA57" s="39"/>
      <c r="HB57" s="39"/>
      <c r="HC57" s="39"/>
      <c r="HD57" s="39"/>
      <c r="HE57" s="39"/>
      <c r="HF57" s="39"/>
      <c r="HG57" s="39"/>
      <c r="HH57" s="39"/>
      <c r="HI57" s="39"/>
      <c r="HJ57" s="39"/>
      <c r="HK57" s="39"/>
      <c r="HL57" s="39"/>
      <c r="HM57" s="39"/>
      <c r="HN57" s="39"/>
      <c r="HO57" s="39"/>
      <c r="HP57" s="39"/>
      <c r="HQ57" s="39"/>
      <c r="HR57" s="39"/>
      <c r="HS57" s="39"/>
      <c r="HT57" s="39"/>
    </row>
    <row r="58" spans="2:230" s="27" customFormat="1" ht="9.9499999999999993" customHeight="1" x14ac:dyDescent="0.2">
      <c r="B58" s="42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1"/>
      <c r="U58" s="11"/>
      <c r="V58" s="11"/>
      <c r="W58" s="14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3"/>
      <c r="AQ58" s="14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1"/>
      <c r="BJ58" s="11"/>
      <c r="BK58" s="39"/>
      <c r="BL58" s="14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1"/>
      <c r="CE58" s="11"/>
      <c r="CF58" s="39"/>
      <c r="CG58" s="42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1"/>
      <c r="CZ58" s="11"/>
      <c r="DA58" s="39"/>
      <c r="DB58" s="42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1"/>
      <c r="DU58" s="11"/>
      <c r="DV58" s="39"/>
      <c r="DW58" s="42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1"/>
      <c r="EP58" s="11"/>
      <c r="EQ58" s="39"/>
      <c r="ER58" s="42"/>
      <c r="ES58" s="15"/>
      <c r="ET58" s="15"/>
      <c r="EU58" s="15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G58" s="15"/>
      <c r="FH58" s="15"/>
      <c r="FI58" s="15"/>
      <c r="FJ58" s="11"/>
      <c r="FK58" s="11"/>
      <c r="FL58" s="39"/>
      <c r="GG58" s="3"/>
      <c r="GH58" s="3"/>
      <c r="GI58" s="3"/>
      <c r="GJ58" s="3"/>
      <c r="GK58" s="3"/>
      <c r="GL58" s="5"/>
      <c r="GM58" s="5"/>
      <c r="GN58" s="5"/>
      <c r="GO58" s="5"/>
      <c r="GP58" s="5"/>
      <c r="GQ58" s="5"/>
      <c r="GR58" s="5"/>
      <c r="GS58" s="5"/>
      <c r="GT58" s="3"/>
      <c r="GU58" s="41"/>
      <c r="GV58" s="41"/>
      <c r="GW58" s="41"/>
      <c r="GX58" s="41"/>
      <c r="GY58" s="41"/>
      <c r="GZ58" s="39"/>
      <c r="HA58" s="39"/>
      <c r="HB58" s="39"/>
      <c r="HC58" s="39"/>
      <c r="HD58" s="39"/>
      <c r="HE58" s="39"/>
      <c r="HF58" s="39"/>
      <c r="HG58" s="39"/>
      <c r="HH58" s="39"/>
      <c r="HI58" s="39"/>
      <c r="HJ58" s="39"/>
      <c r="HK58" s="39"/>
      <c r="HL58" s="39"/>
      <c r="HM58" s="39"/>
      <c r="HN58" s="39"/>
      <c r="HO58" s="39"/>
      <c r="HP58" s="39"/>
      <c r="HQ58" s="39"/>
      <c r="HR58" s="39"/>
      <c r="HS58" s="39"/>
      <c r="HT58" s="39"/>
    </row>
    <row r="59" spans="2:230" s="27" customFormat="1" ht="9.9499999999999993" customHeight="1" x14ac:dyDescent="0.2">
      <c r="B59" s="42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1"/>
      <c r="U59" s="11"/>
      <c r="V59" s="11"/>
      <c r="W59" s="14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3"/>
      <c r="AQ59" s="14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1"/>
      <c r="BJ59" s="11"/>
      <c r="BK59" s="39"/>
      <c r="BL59" s="14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1"/>
      <c r="CE59" s="11"/>
      <c r="CF59" s="39"/>
      <c r="CG59" s="42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1"/>
      <c r="CZ59" s="11"/>
      <c r="DA59" s="39"/>
      <c r="DB59" s="42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1"/>
      <c r="DU59" s="11"/>
      <c r="DV59" s="39"/>
      <c r="DW59" s="42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1"/>
      <c r="EP59" s="11"/>
      <c r="EQ59" s="39"/>
      <c r="ER59" s="42"/>
      <c r="ES59" s="15"/>
      <c r="ET59" s="15"/>
      <c r="EU59" s="15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15"/>
      <c r="FH59" s="15"/>
      <c r="FI59" s="15"/>
      <c r="FJ59" s="11"/>
      <c r="FK59" s="11"/>
      <c r="FL59" s="39"/>
      <c r="GG59" s="3"/>
      <c r="GH59" s="3"/>
      <c r="GI59" s="3"/>
      <c r="GJ59" s="3"/>
      <c r="GK59" s="3"/>
      <c r="GL59" s="5"/>
      <c r="GM59" s="5"/>
      <c r="GN59" s="5"/>
      <c r="GO59" s="5"/>
      <c r="GP59" s="5"/>
      <c r="GQ59" s="5"/>
      <c r="GR59" s="5"/>
      <c r="GS59" s="5"/>
      <c r="GT59" s="3"/>
      <c r="GU59" s="41"/>
      <c r="GV59" s="41"/>
      <c r="GW59" s="41"/>
      <c r="GX59" s="41"/>
      <c r="GY59" s="41"/>
      <c r="GZ59" s="39"/>
      <c r="HA59" s="39"/>
      <c r="HB59" s="39"/>
      <c r="HC59" s="39"/>
      <c r="HD59" s="39"/>
      <c r="HE59" s="39"/>
      <c r="HF59" s="39"/>
      <c r="HG59" s="39"/>
      <c r="HH59" s="39"/>
      <c r="HI59" s="39"/>
      <c r="HJ59" s="39"/>
      <c r="HK59" s="39"/>
      <c r="HL59" s="39"/>
      <c r="HM59" s="39"/>
      <c r="HN59" s="39"/>
      <c r="HO59" s="39"/>
      <c r="HP59" s="39"/>
      <c r="HQ59" s="39"/>
      <c r="HR59" s="39"/>
      <c r="HS59" s="39"/>
      <c r="HT59" s="39"/>
    </row>
    <row r="60" spans="2:230" s="27" customFormat="1" ht="9.9499999999999993" customHeight="1" x14ac:dyDescent="0.2">
      <c r="B60" s="42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1"/>
      <c r="U60" s="11"/>
      <c r="V60" s="11"/>
      <c r="W60" s="14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3"/>
      <c r="AQ60" s="14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1"/>
      <c r="BJ60" s="11"/>
      <c r="BK60" s="39"/>
      <c r="BL60" s="14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1"/>
      <c r="CE60" s="11"/>
      <c r="CF60" s="39"/>
      <c r="CG60" s="42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1"/>
      <c r="CZ60" s="11"/>
      <c r="DA60" s="39"/>
      <c r="DB60" s="42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1"/>
      <c r="DU60" s="11"/>
      <c r="DV60" s="39"/>
      <c r="DW60" s="42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1"/>
      <c r="EP60" s="11"/>
      <c r="EQ60" s="39"/>
      <c r="ER60" s="42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1"/>
      <c r="FK60" s="11"/>
      <c r="FL60" s="39"/>
      <c r="GG60" s="3"/>
      <c r="GH60" s="3"/>
      <c r="GI60" s="3"/>
      <c r="GJ60" s="3"/>
      <c r="GK60" s="3"/>
      <c r="GL60" s="5"/>
      <c r="GM60" s="5"/>
      <c r="GN60" s="5"/>
      <c r="GO60" s="5"/>
      <c r="GP60" s="5"/>
      <c r="GQ60" s="5"/>
      <c r="GR60" s="5"/>
      <c r="GS60" s="5"/>
      <c r="GT60" s="3"/>
      <c r="GU60" s="41"/>
      <c r="GV60" s="41"/>
      <c r="GW60" s="41"/>
      <c r="GX60" s="41"/>
      <c r="GY60" s="41"/>
      <c r="GZ60" s="39"/>
      <c r="HA60" s="39"/>
      <c r="HB60" s="39"/>
      <c r="HC60" s="39"/>
      <c r="HD60" s="39"/>
      <c r="HE60" s="39"/>
      <c r="HF60" s="39"/>
      <c r="HG60" s="39"/>
      <c r="HH60" s="39"/>
      <c r="HI60" s="39"/>
      <c r="HJ60" s="39"/>
      <c r="HK60" s="39"/>
      <c r="HL60" s="39"/>
      <c r="HM60" s="39"/>
      <c r="HN60" s="39"/>
      <c r="HO60" s="39"/>
      <c r="HP60" s="39"/>
      <c r="HQ60" s="39"/>
      <c r="HR60" s="39"/>
      <c r="HS60" s="39"/>
      <c r="HT60" s="39"/>
    </row>
    <row r="61" spans="2:230" s="27" customFormat="1" ht="9.9499999999999993" customHeight="1" x14ac:dyDescent="0.2">
      <c r="B61" s="42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1"/>
      <c r="U61" s="11"/>
      <c r="V61" s="11"/>
      <c r="W61" s="14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3"/>
      <c r="AQ61" s="14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1"/>
      <c r="BJ61" s="11"/>
      <c r="BK61" s="39"/>
      <c r="BL61" s="14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1"/>
      <c r="CE61" s="11"/>
      <c r="CF61" s="39"/>
      <c r="CG61" s="42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1"/>
      <c r="CZ61" s="11"/>
      <c r="DA61" s="39"/>
      <c r="DB61" s="42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1"/>
      <c r="DU61" s="11"/>
      <c r="DV61" s="39"/>
      <c r="DW61" s="42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1"/>
      <c r="EP61" s="11"/>
      <c r="EQ61" s="39"/>
      <c r="ER61" s="42"/>
      <c r="ES61" s="15"/>
      <c r="ET61" s="15"/>
      <c r="EU61" s="15"/>
      <c r="EV61" s="15"/>
      <c r="EW61" s="15"/>
      <c r="EX61" s="15"/>
      <c r="EY61" s="15"/>
      <c r="EZ61" s="15"/>
      <c r="FA61" s="15"/>
      <c r="FB61" s="15"/>
      <c r="FC61" s="15"/>
      <c r="FD61" s="15"/>
      <c r="FE61" s="15"/>
      <c r="FF61" s="15"/>
      <c r="FG61" s="15"/>
      <c r="FH61" s="15"/>
      <c r="FI61" s="15"/>
      <c r="FJ61" s="11"/>
      <c r="FK61" s="11"/>
      <c r="FL61" s="39"/>
      <c r="GG61" s="3"/>
      <c r="GH61" s="3"/>
      <c r="GI61" s="3"/>
      <c r="GJ61" s="3"/>
      <c r="GK61" s="3"/>
      <c r="GL61" s="5"/>
      <c r="GM61" s="5"/>
      <c r="GN61" s="5"/>
      <c r="GO61" s="5"/>
      <c r="GP61" s="5"/>
      <c r="GQ61" s="5"/>
      <c r="GR61" s="5"/>
      <c r="GS61" s="5"/>
      <c r="GT61" s="3"/>
      <c r="GU61" s="41"/>
      <c r="GV61" s="41"/>
      <c r="GW61" s="41"/>
      <c r="GX61" s="41"/>
      <c r="GY61" s="41"/>
      <c r="GZ61" s="39"/>
      <c r="HA61" s="39"/>
      <c r="HB61" s="39"/>
      <c r="HC61" s="39"/>
      <c r="HD61" s="39"/>
      <c r="HE61" s="39"/>
      <c r="HF61" s="39"/>
      <c r="HG61" s="39"/>
      <c r="HH61" s="39"/>
      <c r="HI61" s="39"/>
      <c r="HJ61" s="39"/>
      <c r="HK61" s="39"/>
      <c r="HL61" s="39"/>
      <c r="HM61" s="39"/>
      <c r="HN61" s="39"/>
      <c r="HO61" s="39"/>
      <c r="HP61" s="39"/>
      <c r="HQ61" s="39"/>
      <c r="HR61" s="39"/>
      <c r="HS61" s="39"/>
      <c r="HT61" s="39"/>
    </row>
    <row r="62" spans="2:230" s="27" customFormat="1" ht="9.9499999999999993" customHeight="1" x14ac:dyDescent="0.2">
      <c r="B62" s="42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1"/>
      <c r="U62" s="11"/>
      <c r="V62" s="11"/>
      <c r="W62" s="14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3"/>
      <c r="AQ62" s="14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1"/>
      <c r="BJ62" s="11"/>
      <c r="BK62" s="39"/>
      <c r="BL62" s="14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1"/>
      <c r="CE62" s="11"/>
      <c r="CF62" s="39"/>
      <c r="CG62" s="42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1"/>
      <c r="CZ62" s="11"/>
      <c r="DA62" s="39"/>
      <c r="DB62" s="42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1"/>
      <c r="DU62" s="11"/>
      <c r="DV62" s="39"/>
      <c r="DW62" s="42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1"/>
      <c r="EP62" s="11"/>
      <c r="EQ62" s="39"/>
      <c r="ER62" s="42"/>
      <c r="ES62" s="15"/>
      <c r="ET62" s="15"/>
      <c r="EU62" s="15"/>
      <c r="EV62" s="15"/>
      <c r="EW62" s="15"/>
      <c r="EX62" s="15"/>
      <c r="EY62" s="15"/>
      <c r="EZ62" s="15"/>
      <c r="FA62" s="15"/>
      <c r="FB62" s="15"/>
      <c r="FC62" s="15"/>
      <c r="FD62" s="15"/>
      <c r="FE62" s="15"/>
      <c r="FF62" s="15"/>
      <c r="FG62" s="15"/>
      <c r="FH62" s="15"/>
      <c r="FI62" s="15"/>
      <c r="FJ62" s="11"/>
      <c r="FK62" s="11"/>
      <c r="FL62" s="39"/>
      <c r="GG62" s="3"/>
      <c r="GH62" s="3"/>
      <c r="GI62" s="3"/>
      <c r="GJ62" s="3"/>
      <c r="GK62" s="3"/>
      <c r="GL62" s="5"/>
      <c r="GM62" s="5"/>
      <c r="GN62" s="5"/>
      <c r="GO62" s="5"/>
      <c r="GP62" s="5"/>
      <c r="GQ62" s="5"/>
      <c r="GR62" s="5"/>
      <c r="GS62" s="5"/>
      <c r="GT62" s="3"/>
      <c r="GU62" s="41"/>
      <c r="GV62" s="41"/>
      <c r="GW62" s="41"/>
      <c r="GX62" s="41"/>
      <c r="GY62" s="41"/>
      <c r="GZ62" s="39"/>
      <c r="HA62" s="39"/>
      <c r="HB62" s="39"/>
      <c r="HC62" s="39"/>
      <c r="HD62" s="39"/>
      <c r="HE62" s="39"/>
      <c r="HF62" s="39"/>
      <c r="HG62" s="39"/>
      <c r="HH62" s="39"/>
      <c r="HI62" s="39"/>
      <c r="HJ62" s="39"/>
      <c r="HK62" s="39"/>
      <c r="HL62" s="39"/>
      <c r="HM62" s="39"/>
      <c r="HN62" s="39"/>
      <c r="HO62" s="39"/>
      <c r="HP62" s="39"/>
      <c r="HQ62" s="39"/>
      <c r="HR62" s="39"/>
      <c r="HS62" s="39"/>
      <c r="HT62" s="39"/>
    </row>
    <row r="63" spans="2:230" s="27" customFormat="1" ht="9.9499999999999993" customHeight="1" x14ac:dyDescent="0.2">
      <c r="B63" s="42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1"/>
      <c r="U63" s="11"/>
      <c r="V63" s="11"/>
      <c r="W63" s="14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3"/>
      <c r="AQ63" s="14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1"/>
      <c r="BJ63" s="11"/>
      <c r="BK63" s="39"/>
      <c r="BL63" s="14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1"/>
      <c r="CE63" s="11"/>
      <c r="CF63" s="39"/>
      <c r="CG63" s="42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1"/>
      <c r="CZ63" s="11"/>
      <c r="DA63" s="39"/>
      <c r="DB63" s="42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1"/>
      <c r="DU63" s="11"/>
      <c r="DV63" s="39"/>
      <c r="DW63" s="42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1"/>
      <c r="EP63" s="11"/>
      <c r="EQ63" s="39"/>
      <c r="ER63" s="42"/>
      <c r="ES63" s="15"/>
      <c r="ET63" s="15"/>
      <c r="EU63" s="15"/>
      <c r="EV63" s="15"/>
      <c r="EW63" s="15"/>
      <c r="EX63" s="15"/>
      <c r="EY63" s="15"/>
      <c r="EZ63" s="15"/>
      <c r="FA63" s="15"/>
      <c r="FB63" s="15"/>
      <c r="FC63" s="15"/>
      <c r="FD63" s="15"/>
      <c r="FE63" s="15"/>
      <c r="FF63" s="15"/>
      <c r="FG63" s="15"/>
      <c r="FH63" s="15"/>
      <c r="FI63" s="15"/>
      <c r="FJ63" s="11"/>
      <c r="FK63" s="11"/>
      <c r="FL63" s="39"/>
      <c r="GG63" s="3"/>
      <c r="GH63" s="3"/>
      <c r="GI63" s="3"/>
      <c r="GJ63" s="3"/>
      <c r="GK63" s="3"/>
      <c r="GL63" s="5"/>
      <c r="GM63" s="5"/>
      <c r="GN63" s="5"/>
      <c r="GO63" s="5"/>
      <c r="GP63" s="5"/>
      <c r="GQ63" s="5"/>
      <c r="GR63" s="5"/>
      <c r="GS63" s="5"/>
      <c r="GT63" s="3"/>
      <c r="GU63" s="41"/>
      <c r="GV63" s="41"/>
      <c r="GW63" s="41"/>
      <c r="GX63" s="41"/>
      <c r="GY63" s="41"/>
      <c r="GZ63" s="39"/>
      <c r="HA63" s="39"/>
      <c r="HB63" s="39"/>
      <c r="HC63" s="39"/>
      <c r="HD63" s="39"/>
      <c r="HE63" s="39"/>
      <c r="HF63" s="39"/>
      <c r="HG63" s="39"/>
      <c r="HH63" s="39"/>
      <c r="HI63" s="39"/>
      <c r="HJ63" s="39"/>
      <c r="HK63" s="39"/>
      <c r="HL63" s="39"/>
      <c r="HM63" s="39"/>
      <c r="HN63" s="39"/>
      <c r="HO63" s="39"/>
      <c r="HP63" s="39"/>
      <c r="HQ63" s="39"/>
      <c r="HR63" s="39"/>
      <c r="HS63" s="39"/>
      <c r="HT63" s="39"/>
    </row>
    <row r="64" spans="2:230" s="27" customFormat="1" ht="9.9499999999999993" customHeight="1" x14ac:dyDescent="0.2">
      <c r="B64" s="42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1"/>
      <c r="U64" s="11"/>
      <c r="V64" s="11"/>
      <c r="W64" s="14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3"/>
      <c r="AQ64" s="14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1"/>
      <c r="BJ64" s="11"/>
      <c r="BK64" s="39"/>
      <c r="BL64" s="14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1"/>
      <c r="CE64" s="11"/>
      <c r="CF64" s="39"/>
      <c r="CG64" s="42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1"/>
      <c r="CZ64" s="11"/>
      <c r="DA64" s="39"/>
      <c r="DB64" s="42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1"/>
      <c r="DU64" s="11"/>
      <c r="DV64" s="39"/>
      <c r="DW64" s="42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1"/>
      <c r="EP64" s="11"/>
      <c r="EQ64" s="39"/>
      <c r="ER64" s="42"/>
      <c r="ES64" s="15"/>
      <c r="ET64" s="15"/>
      <c r="EU64" s="15"/>
      <c r="EV64" s="15"/>
      <c r="EW64" s="15"/>
      <c r="EX64" s="15"/>
      <c r="EY64" s="15"/>
      <c r="EZ64" s="15"/>
      <c r="FA64" s="15"/>
      <c r="FB64" s="15"/>
      <c r="FC64" s="15"/>
      <c r="FD64" s="15"/>
      <c r="FE64" s="15"/>
      <c r="FF64" s="15"/>
      <c r="FG64" s="15"/>
      <c r="FH64" s="15"/>
      <c r="FI64" s="15"/>
      <c r="FJ64" s="11"/>
      <c r="FK64" s="11"/>
      <c r="FL64" s="39"/>
      <c r="GG64" s="3"/>
      <c r="GH64" s="3"/>
      <c r="GI64" s="3"/>
      <c r="GJ64" s="3"/>
      <c r="GK64" s="3"/>
      <c r="GL64" s="5"/>
      <c r="GM64" s="5"/>
      <c r="GN64" s="5"/>
      <c r="GO64" s="5"/>
      <c r="GP64" s="5"/>
      <c r="GQ64" s="5"/>
      <c r="GR64" s="5"/>
      <c r="GS64" s="5"/>
      <c r="GT64" s="3"/>
      <c r="GU64" s="41"/>
      <c r="GV64" s="41"/>
      <c r="GW64" s="41"/>
      <c r="GX64" s="41"/>
      <c r="GY64" s="41"/>
      <c r="GZ64" s="39"/>
      <c r="HA64" s="39"/>
      <c r="HB64" s="39"/>
      <c r="HC64" s="39"/>
      <c r="HD64" s="39"/>
      <c r="HE64" s="39"/>
      <c r="HF64" s="39"/>
      <c r="HG64" s="39"/>
      <c r="HH64" s="39"/>
      <c r="HI64" s="39"/>
      <c r="HJ64" s="39"/>
      <c r="HK64" s="39"/>
      <c r="HL64" s="39"/>
      <c r="HM64" s="39"/>
      <c r="HN64" s="39"/>
      <c r="HO64" s="39"/>
      <c r="HP64" s="39"/>
      <c r="HQ64" s="39"/>
      <c r="HR64" s="39"/>
      <c r="HS64" s="39"/>
      <c r="HT64" s="39"/>
    </row>
    <row r="65" spans="2:228" s="27" customFormat="1" ht="9.9499999999999993" customHeight="1" x14ac:dyDescent="0.2">
      <c r="B65" s="42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1"/>
      <c r="U65" s="11"/>
      <c r="V65" s="11"/>
      <c r="W65" s="14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3"/>
      <c r="AQ65" s="14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1"/>
      <c r="BJ65" s="11"/>
      <c r="BK65" s="39"/>
      <c r="BL65" s="14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1"/>
      <c r="CE65" s="11"/>
      <c r="CF65" s="39"/>
      <c r="CG65" s="42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1"/>
      <c r="CZ65" s="11"/>
      <c r="DA65" s="39"/>
      <c r="DB65" s="42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1"/>
      <c r="DU65" s="11"/>
      <c r="DV65" s="39"/>
      <c r="DW65" s="42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1"/>
      <c r="EP65" s="11"/>
      <c r="EQ65" s="39"/>
      <c r="ER65" s="42"/>
      <c r="ES65" s="15"/>
      <c r="ET65" s="15"/>
      <c r="EU65" s="15"/>
      <c r="EV65" s="15"/>
      <c r="EW65" s="15"/>
      <c r="EX65" s="15"/>
      <c r="EY65" s="15"/>
      <c r="EZ65" s="15"/>
      <c r="FA65" s="15"/>
      <c r="FB65" s="15"/>
      <c r="FC65" s="15"/>
      <c r="FD65" s="15"/>
      <c r="FE65" s="15"/>
      <c r="FF65" s="15"/>
      <c r="FG65" s="15"/>
      <c r="FH65" s="15"/>
      <c r="FI65" s="15"/>
      <c r="FJ65" s="11"/>
      <c r="FK65" s="11"/>
      <c r="FL65" s="39"/>
      <c r="GG65" s="3"/>
      <c r="GH65" s="3"/>
      <c r="GI65" s="3"/>
      <c r="GJ65" s="3"/>
      <c r="GK65" s="3"/>
      <c r="GL65" s="5"/>
      <c r="GM65" s="5"/>
      <c r="GN65" s="5"/>
      <c r="GO65" s="5"/>
      <c r="GP65" s="5"/>
      <c r="GQ65" s="5"/>
      <c r="GR65" s="5"/>
      <c r="GS65" s="5"/>
      <c r="GT65" s="3"/>
      <c r="GU65" s="41"/>
      <c r="GV65" s="41"/>
      <c r="GW65" s="41"/>
      <c r="GX65" s="41"/>
      <c r="GY65" s="41"/>
      <c r="GZ65" s="39"/>
      <c r="HA65" s="39"/>
      <c r="HB65" s="39"/>
      <c r="HC65" s="39"/>
      <c r="HD65" s="39"/>
      <c r="HE65" s="39"/>
      <c r="HF65" s="39"/>
      <c r="HG65" s="39"/>
      <c r="HH65" s="39"/>
      <c r="HI65" s="39"/>
      <c r="HJ65" s="39"/>
      <c r="HK65" s="39"/>
      <c r="HL65" s="39"/>
      <c r="HM65" s="39"/>
      <c r="HN65" s="39"/>
      <c r="HO65" s="39"/>
      <c r="HP65" s="39"/>
      <c r="HQ65" s="39"/>
      <c r="HR65" s="39"/>
      <c r="HS65" s="39"/>
      <c r="HT65" s="39"/>
    </row>
    <row r="66" spans="2:228" s="27" customFormat="1" ht="9.9499999999999993" customHeight="1" x14ac:dyDescent="0.2">
      <c r="B66" s="42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1"/>
      <c r="U66" s="11"/>
      <c r="V66" s="11"/>
      <c r="W66" s="14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3"/>
      <c r="AQ66" s="14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1"/>
      <c r="BJ66" s="11"/>
      <c r="BK66" s="39"/>
      <c r="BL66" s="14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1"/>
      <c r="CE66" s="11"/>
      <c r="CF66" s="39"/>
      <c r="CG66" s="42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1"/>
      <c r="CZ66" s="11"/>
      <c r="DA66" s="39"/>
      <c r="DB66" s="42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1"/>
      <c r="DU66" s="11"/>
      <c r="DV66" s="39"/>
      <c r="DW66" s="42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1"/>
      <c r="EP66" s="11"/>
      <c r="EQ66" s="39"/>
      <c r="ER66" s="42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1"/>
      <c r="FK66" s="11"/>
      <c r="FL66" s="39"/>
      <c r="GG66" s="3"/>
      <c r="GH66" s="3"/>
      <c r="GI66" s="3"/>
      <c r="GJ66" s="3"/>
      <c r="GK66" s="3"/>
      <c r="GL66" s="5"/>
      <c r="GM66" s="5"/>
      <c r="GN66" s="5"/>
      <c r="GO66" s="5"/>
      <c r="GP66" s="5"/>
      <c r="GQ66" s="5"/>
      <c r="GR66" s="5"/>
      <c r="GS66" s="5"/>
      <c r="GT66" s="3"/>
      <c r="GU66" s="41"/>
      <c r="GV66" s="41"/>
      <c r="GW66" s="41"/>
      <c r="GX66" s="41"/>
      <c r="GY66" s="41"/>
      <c r="GZ66" s="39"/>
      <c r="HA66" s="39"/>
      <c r="HB66" s="39"/>
      <c r="HC66" s="39"/>
      <c r="HD66" s="39"/>
      <c r="HE66" s="39"/>
      <c r="HF66" s="39"/>
      <c r="HG66" s="39"/>
      <c r="HH66" s="39"/>
      <c r="HI66" s="39"/>
      <c r="HJ66" s="39"/>
      <c r="HK66" s="39"/>
      <c r="HL66" s="39"/>
      <c r="HM66" s="39"/>
      <c r="HN66" s="39"/>
      <c r="HO66" s="39"/>
      <c r="HP66" s="39"/>
      <c r="HQ66" s="39"/>
      <c r="HR66" s="39"/>
      <c r="HS66" s="39"/>
      <c r="HT66" s="39"/>
    </row>
    <row r="67" spans="2:228" s="27" customFormat="1" ht="9.9499999999999993" customHeight="1" x14ac:dyDescent="0.2">
      <c r="B67" s="42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1"/>
      <c r="U67" s="11"/>
      <c r="V67" s="11"/>
      <c r="W67" s="14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3"/>
      <c r="AQ67" s="14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1"/>
      <c r="BJ67" s="11"/>
      <c r="BK67" s="39"/>
      <c r="BL67" s="14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1"/>
      <c r="CE67" s="11"/>
      <c r="CF67" s="39"/>
      <c r="CG67" s="42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1"/>
      <c r="CZ67" s="11"/>
      <c r="DA67" s="39"/>
      <c r="DB67" s="42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1"/>
      <c r="DU67" s="11"/>
      <c r="DV67" s="39"/>
      <c r="DW67" s="42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1"/>
      <c r="EP67" s="11"/>
      <c r="EQ67" s="39"/>
      <c r="ER67" s="42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1"/>
      <c r="FK67" s="11"/>
      <c r="FL67" s="39"/>
      <c r="GG67" s="3"/>
      <c r="GH67" s="3"/>
      <c r="GI67" s="3"/>
      <c r="GJ67" s="3"/>
      <c r="GK67" s="3"/>
      <c r="GL67" s="5"/>
      <c r="GM67" s="5"/>
      <c r="GN67" s="5"/>
      <c r="GO67" s="5"/>
      <c r="GP67" s="5"/>
      <c r="GQ67" s="5"/>
      <c r="GR67" s="5"/>
      <c r="GS67" s="5"/>
      <c r="GT67" s="3"/>
      <c r="GU67" s="41"/>
      <c r="GV67" s="41"/>
      <c r="GW67" s="41"/>
      <c r="GX67" s="41"/>
      <c r="GY67" s="41"/>
      <c r="GZ67" s="39"/>
      <c r="HA67" s="39"/>
      <c r="HB67" s="39"/>
      <c r="HC67" s="39"/>
      <c r="HD67" s="39"/>
      <c r="HE67" s="39"/>
      <c r="HF67" s="39"/>
      <c r="HG67" s="39"/>
      <c r="HH67" s="39"/>
      <c r="HI67" s="39"/>
      <c r="HJ67" s="39"/>
      <c r="HK67" s="39"/>
      <c r="HL67" s="39"/>
      <c r="HM67" s="39"/>
      <c r="HN67" s="39"/>
      <c r="HO67" s="39"/>
      <c r="HP67" s="39"/>
      <c r="HQ67" s="39"/>
      <c r="HR67" s="39"/>
      <c r="HS67" s="39"/>
      <c r="HT67" s="39"/>
    </row>
    <row r="68" spans="2:228" s="27" customFormat="1" ht="9.9499999999999993" customHeight="1" x14ac:dyDescent="0.2">
      <c r="B68" s="42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1"/>
      <c r="U68" s="11"/>
      <c r="V68" s="11"/>
      <c r="W68" s="14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3"/>
      <c r="AQ68" s="14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1"/>
      <c r="BJ68" s="11"/>
      <c r="BK68" s="39"/>
      <c r="BL68" s="14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1"/>
      <c r="CE68" s="11"/>
      <c r="CF68" s="39"/>
      <c r="CG68" s="42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1"/>
      <c r="CZ68" s="11"/>
      <c r="DA68" s="39"/>
      <c r="DB68" s="42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1"/>
      <c r="DU68" s="11"/>
      <c r="DV68" s="39"/>
      <c r="DW68" s="42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1"/>
      <c r="EP68" s="11"/>
      <c r="EQ68" s="39"/>
      <c r="ER68" s="42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1"/>
      <c r="FK68" s="11"/>
      <c r="FL68" s="39"/>
      <c r="GG68" s="3"/>
      <c r="GH68" s="3"/>
      <c r="GI68" s="3"/>
      <c r="GJ68" s="3"/>
      <c r="GK68" s="3"/>
      <c r="GL68" s="5"/>
      <c r="GM68" s="5"/>
      <c r="GN68" s="5"/>
      <c r="GO68" s="5"/>
      <c r="GP68" s="5"/>
      <c r="GQ68" s="5"/>
      <c r="GR68" s="5"/>
      <c r="GS68" s="5"/>
      <c r="GT68" s="3"/>
      <c r="GU68" s="41"/>
      <c r="GV68" s="41"/>
      <c r="GW68" s="41"/>
      <c r="GX68" s="41"/>
      <c r="GY68" s="41"/>
      <c r="GZ68" s="39"/>
      <c r="HA68" s="39"/>
      <c r="HB68" s="39"/>
      <c r="HC68" s="39"/>
      <c r="HD68" s="39"/>
      <c r="HE68" s="39"/>
      <c r="HF68" s="39"/>
      <c r="HG68" s="39"/>
      <c r="HH68" s="39"/>
      <c r="HI68" s="39"/>
      <c r="HJ68" s="39"/>
      <c r="HK68" s="39"/>
      <c r="HL68" s="39"/>
      <c r="HM68" s="39"/>
      <c r="HN68" s="39"/>
      <c r="HO68" s="39"/>
      <c r="HP68" s="39"/>
      <c r="HQ68" s="39"/>
      <c r="HR68" s="39"/>
      <c r="HS68" s="39"/>
      <c r="HT68" s="39"/>
    </row>
    <row r="69" spans="2:228" s="27" customFormat="1" ht="9.9499999999999993" customHeight="1" x14ac:dyDescent="0.2">
      <c r="B69" s="42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1"/>
      <c r="U69" s="11"/>
      <c r="V69" s="11"/>
      <c r="W69" s="14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3"/>
      <c r="AQ69" s="14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1"/>
      <c r="BJ69" s="11"/>
      <c r="BK69" s="39"/>
      <c r="BL69" s="14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1"/>
      <c r="CE69" s="11"/>
      <c r="CF69" s="39"/>
      <c r="CG69" s="42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1"/>
      <c r="CZ69" s="11"/>
      <c r="DA69" s="39"/>
      <c r="DB69" s="42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1"/>
      <c r="DU69" s="11"/>
      <c r="DV69" s="39"/>
      <c r="DW69" s="42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1"/>
      <c r="EP69" s="11"/>
      <c r="EQ69" s="39"/>
      <c r="ER69" s="42"/>
      <c r="ES69" s="15"/>
      <c r="ET69" s="15"/>
      <c r="EU69" s="15"/>
      <c r="EV69" s="15"/>
      <c r="EW69" s="15"/>
      <c r="EX69" s="15"/>
      <c r="EY69" s="15"/>
      <c r="EZ69" s="15"/>
      <c r="FA69" s="15"/>
      <c r="FB69" s="15"/>
      <c r="FC69" s="15"/>
      <c r="FD69" s="15"/>
      <c r="FE69" s="15"/>
      <c r="FF69" s="15"/>
      <c r="FG69" s="15"/>
      <c r="FH69" s="15"/>
      <c r="FI69" s="15"/>
      <c r="FJ69" s="11"/>
      <c r="FK69" s="11"/>
      <c r="FL69" s="39"/>
      <c r="GG69" s="3"/>
      <c r="GH69" s="3"/>
      <c r="GI69" s="3"/>
      <c r="GJ69" s="3"/>
      <c r="GK69" s="3"/>
      <c r="GL69" s="5"/>
      <c r="GM69" s="5"/>
      <c r="GN69" s="5"/>
      <c r="GO69" s="5"/>
      <c r="GP69" s="5"/>
      <c r="GQ69" s="5"/>
      <c r="GR69" s="5"/>
      <c r="GS69" s="5"/>
      <c r="GT69" s="3"/>
      <c r="GU69" s="41"/>
      <c r="GV69" s="41"/>
      <c r="GW69" s="41"/>
      <c r="GX69" s="41"/>
      <c r="GY69" s="41"/>
      <c r="GZ69" s="39"/>
      <c r="HA69" s="39"/>
      <c r="HB69" s="39"/>
      <c r="HC69" s="39"/>
      <c r="HD69" s="39"/>
      <c r="HE69" s="39"/>
      <c r="HF69" s="39"/>
      <c r="HG69" s="39"/>
      <c r="HH69" s="39"/>
      <c r="HI69" s="39"/>
      <c r="HJ69" s="39"/>
      <c r="HK69" s="39"/>
      <c r="HL69" s="39"/>
      <c r="HM69" s="39"/>
      <c r="HN69" s="39"/>
      <c r="HO69" s="39"/>
      <c r="HP69" s="39"/>
      <c r="HQ69" s="39"/>
      <c r="HR69" s="39"/>
      <c r="HS69" s="39"/>
      <c r="HT69" s="39"/>
    </row>
    <row r="70" spans="2:228" s="27" customFormat="1" ht="9.9499999999999993" customHeight="1" x14ac:dyDescent="0.2">
      <c r="B70" s="42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1"/>
      <c r="U70" s="11"/>
      <c r="V70" s="11"/>
      <c r="W70" s="14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3"/>
      <c r="AQ70" s="14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1"/>
      <c r="BJ70" s="11"/>
      <c r="BK70" s="39"/>
      <c r="BL70" s="14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1"/>
      <c r="CE70" s="11"/>
      <c r="CF70" s="39"/>
      <c r="CG70" s="42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1"/>
      <c r="CZ70" s="11"/>
      <c r="DA70" s="39"/>
      <c r="DB70" s="42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1"/>
      <c r="DU70" s="11"/>
      <c r="DV70" s="39"/>
      <c r="DW70" s="42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1"/>
      <c r="EP70" s="11"/>
      <c r="EQ70" s="39"/>
      <c r="ER70" s="42"/>
      <c r="ES70" s="15"/>
      <c r="ET70" s="15"/>
      <c r="EU70" s="15"/>
      <c r="EV70" s="15"/>
      <c r="EW70" s="15"/>
      <c r="EX70" s="15"/>
      <c r="EY70" s="15"/>
      <c r="EZ70" s="15"/>
      <c r="FA70" s="15"/>
      <c r="FB70" s="15"/>
      <c r="FC70" s="15"/>
      <c r="FD70" s="15"/>
      <c r="FE70" s="15"/>
      <c r="FF70" s="15"/>
      <c r="FG70" s="15"/>
      <c r="FH70" s="15"/>
      <c r="FI70" s="15"/>
      <c r="FJ70" s="11"/>
      <c r="FK70" s="11"/>
      <c r="FL70" s="39"/>
      <c r="GG70" s="3"/>
      <c r="GH70" s="3"/>
      <c r="GI70" s="3"/>
      <c r="GJ70" s="3"/>
      <c r="GK70" s="3"/>
      <c r="GL70" s="5"/>
      <c r="GM70" s="5"/>
      <c r="GN70" s="5"/>
      <c r="GO70" s="5"/>
      <c r="GP70" s="5"/>
      <c r="GQ70" s="5"/>
      <c r="GR70" s="5"/>
      <c r="GS70" s="5"/>
      <c r="GT70" s="3"/>
      <c r="GU70" s="41"/>
      <c r="GV70" s="41"/>
      <c r="GW70" s="41"/>
      <c r="GX70" s="41"/>
      <c r="GY70" s="41"/>
      <c r="GZ70" s="39"/>
      <c r="HA70" s="39"/>
      <c r="HB70" s="39"/>
      <c r="HC70" s="39"/>
      <c r="HD70" s="39"/>
      <c r="HE70" s="39"/>
      <c r="HF70" s="39"/>
      <c r="HG70" s="39"/>
      <c r="HH70" s="39"/>
      <c r="HI70" s="39"/>
      <c r="HJ70" s="39"/>
      <c r="HK70" s="39"/>
      <c r="HL70" s="39"/>
      <c r="HM70" s="39"/>
      <c r="HN70" s="39"/>
      <c r="HO70" s="39"/>
      <c r="HP70" s="39"/>
      <c r="HQ70" s="39"/>
      <c r="HR70" s="39"/>
      <c r="HS70" s="39"/>
      <c r="HT70" s="39"/>
    </row>
    <row r="71" spans="2:228" s="27" customFormat="1" ht="9.9499999999999993" customHeight="1" x14ac:dyDescent="0.2">
      <c r="B71" s="42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1"/>
      <c r="U71" s="11"/>
      <c r="V71" s="11"/>
      <c r="W71" s="14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3"/>
      <c r="AQ71" s="14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1"/>
      <c r="BJ71" s="11"/>
      <c r="BK71" s="39"/>
      <c r="BL71" s="14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1"/>
      <c r="CE71" s="11"/>
      <c r="CF71" s="39"/>
      <c r="CG71" s="42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1"/>
      <c r="CZ71" s="11"/>
      <c r="DA71" s="39"/>
      <c r="DB71" s="42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1"/>
      <c r="DU71" s="11"/>
      <c r="DV71" s="39"/>
      <c r="DW71" s="42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1"/>
      <c r="EP71" s="11"/>
      <c r="EQ71" s="39"/>
      <c r="ER71" s="42"/>
      <c r="ES71" s="15"/>
      <c r="ET71" s="15"/>
      <c r="EU71" s="15"/>
      <c r="EV71" s="15"/>
      <c r="EW71" s="15"/>
      <c r="EX71" s="15"/>
      <c r="EY71" s="15"/>
      <c r="EZ71" s="15"/>
      <c r="FA71" s="15"/>
      <c r="FB71" s="15"/>
      <c r="FC71" s="15"/>
      <c r="FD71" s="15"/>
      <c r="FE71" s="15"/>
      <c r="FF71" s="15"/>
      <c r="FG71" s="15"/>
      <c r="FH71" s="15"/>
      <c r="FI71" s="15"/>
      <c r="FJ71" s="11"/>
      <c r="FK71" s="11"/>
      <c r="FL71" s="39"/>
      <c r="GG71" s="3"/>
      <c r="GH71" s="3"/>
      <c r="GI71" s="3"/>
      <c r="GJ71" s="3"/>
      <c r="GK71" s="3"/>
      <c r="GL71" s="5"/>
      <c r="GM71" s="5"/>
      <c r="GN71" s="5"/>
      <c r="GO71" s="5"/>
      <c r="GP71" s="5"/>
      <c r="GQ71" s="5"/>
      <c r="GR71" s="5"/>
      <c r="GS71" s="5"/>
      <c r="GT71" s="3"/>
      <c r="GU71" s="41"/>
      <c r="GV71" s="41"/>
      <c r="GW71" s="41"/>
      <c r="GX71" s="41"/>
      <c r="GY71" s="41"/>
      <c r="GZ71" s="39"/>
      <c r="HA71" s="39"/>
      <c r="HB71" s="39"/>
      <c r="HC71" s="39"/>
      <c r="HD71" s="39"/>
      <c r="HE71" s="39"/>
      <c r="HF71" s="39"/>
      <c r="HG71" s="39"/>
      <c r="HH71" s="39"/>
      <c r="HI71" s="39"/>
      <c r="HJ71" s="39"/>
      <c r="HK71" s="39"/>
      <c r="HL71" s="39"/>
      <c r="HM71" s="39"/>
      <c r="HN71" s="39"/>
      <c r="HO71" s="39"/>
      <c r="HP71" s="39"/>
      <c r="HQ71" s="39"/>
      <c r="HR71" s="39"/>
      <c r="HS71" s="39"/>
      <c r="HT71" s="39"/>
    </row>
    <row r="72" spans="2:228" s="27" customFormat="1" ht="9.9499999999999993" customHeight="1" x14ac:dyDescent="0.2">
      <c r="B72" s="42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1"/>
      <c r="U72" s="11"/>
      <c r="V72" s="11"/>
      <c r="W72" s="14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3"/>
      <c r="AQ72" s="14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1"/>
      <c r="BJ72" s="11"/>
      <c r="BK72" s="39"/>
      <c r="BL72" s="14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1"/>
      <c r="CE72" s="11"/>
      <c r="CF72" s="39"/>
      <c r="CG72" s="42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1"/>
      <c r="CZ72" s="11"/>
      <c r="DA72" s="39"/>
      <c r="DB72" s="42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1"/>
      <c r="DU72" s="11"/>
      <c r="DV72" s="39"/>
      <c r="DW72" s="42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1"/>
      <c r="EP72" s="11"/>
      <c r="EQ72" s="39"/>
      <c r="ER72" s="42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1"/>
      <c r="FK72" s="11"/>
      <c r="FL72" s="39"/>
      <c r="GG72" s="3"/>
      <c r="GH72" s="3"/>
      <c r="GI72" s="3"/>
      <c r="GJ72" s="3"/>
      <c r="GK72" s="3"/>
      <c r="GL72" s="5"/>
      <c r="GM72" s="5"/>
      <c r="GN72" s="5"/>
      <c r="GO72" s="5"/>
      <c r="GP72" s="5"/>
      <c r="GQ72" s="5"/>
      <c r="GR72" s="5"/>
      <c r="GS72" s="5"/>
      <c r="GT72" s="3"/>
      <c r="GU72" s="41"/>
      <c r="GV72" s="41"/>
      <c r="GW72" s="41"/>
      <c r="GX72" s="41"/>
      <c r="GY72" s="41"/>
      <c r="GZ72" s="39"/>
      <c r="HA72" s="39"/>
      <c r="HB72" s="39"/>
      <c r="HC72" s="39"/>
      <c r="HD72" s="39"/>
      <c r="HE72" s="39"/>
      <c r="HF72" s="39"/>
      <c r="HG72" s="39"/>
      <c r="HH72" s="39"/>
      <c r="HI72" s="39"/>
      <c r="HJ72" s="39"/>
      <c r="HK72" s="39"/>
      <c r="HL72" s="39"/>
      <c r="HM72" s="39"/>
      <c r="HN72" s="39"/>
      <c r="HO72" s="39"/>
      <c r="HP72" s="39"/>
      <c r="HQ72" s="39"/>
      <c r="HR72" s="39"/>
      <c r="HS72" s="39"/>
      <c r="HT72" s="39"/>
    </row>
    <row r="73" spans="2:228" s="27" customFormat="1" ht="9.9499999999999993" customHeight="1" x14ac:dyDescent="0.2">
      <c r="B73" s="42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1"/>
      <c r="U73" s="11"/>
      <c r="V73" s="11"/>
      <c r="W73" s="14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3"/>
      <c r="AQ73" s="14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1"/>
      <c r="BJ73" s="11"/>
      <c r="BK73" s="39"/>
      <c r="BL73" s="14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1"/>
      <c r="CE73" s="11"/>
      <c r="CF73" s="39"/>
      <c r="CG73" s="42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1"/>
      <c r="CZ73" s="11"/>
      <c r="DA73" s="39"/>
      <c r="DB73" s="42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1"/>
      <c r="DU73" s="11"/>
      <c r="DV73" s="39"/>
      <c r="DW73" s="42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1"/>
      <c r="EP73" s="11"/>
      <c r="EQ73" s="39"/>
      <c r="ER73" s="42"/>
      <c r="ES73" s="15"/>
      <c r="ET73" s="15"/>
      <c r="EU73" s="15"/>
      <c r="EV73" s="15"/>
      <c r="EW73" s="15"/>
      <c r="EX73" s="15"/>
      <c r="EY73" s="15"/>
      <c r="EZ73" s="15"/>
      <c r="FA73" s="15"/>
      <c r="FB73" s="15"/>
      <c r="FC73" s="15"/>
      <c r="FD73" s="15"/>
      <c r="FE73" s="15"/>
      <c r="FF73" s="15"/>
      <c r="FG73" s="15"/>
      <c r="FH73" s="15"/>
      <c r="FI73" s="15"/>
      <c r="FJ73" s="11"/>
      <c r="FK73" s="11"/>
      <c r="FL73" s="39"/>
      <c r="GG73" s="3"/>
      <c r="GH73" s="3"/>
      <c r="GI73" s="3"/>
      <c r="GJ73" s="3"/>
      <c r="GK73" s="3"/>
      <c r="GL73" s="5"/>
      <c r="GM73" s="5"/>
      <c r="GN73" s="5"/>
      <c r="GO73" s="5"/>
      <c r="GP73" s="5"/>
      <c r="GQ73" s="5"/>
      <c r="GR73" s="5"/>
      <c r="GS73" s="5"/>
      <c r="GT73" s="3"/>
      <c r="GU73" s="41"/>
      <c r="GV73" s="41"/>
      <c r="GW73" s="41"/>
      <c r="GX73" s="41"/>
      <c r="GY73" s="41"/>
      <c r="GZ73" s="39"/>
      <c r="HA73" s="39"/>
      <c r="HB73" s="39"/>
      <c r="HC73" s="39"/>
      <c r="HD73" s="39"/>
      <c r="HE73" s="39"/>
      <c r="HF73" s="39"/>
      <c r="HG73" s="39"/>
      <c r="HH73" s="39"/>
      <c r="HI73" s="39"/>
      <c r="HJ73" s="39"/>
      <c r="HK73" s="39"/>
      <c r="HL73" s="39"/>
      <c r="HM73" s="39"/>
      <c r="HN73" s="39"/>
      <c r="HO73" s="39"/>
      <c r="HP73" s="39"/>
      <c r="HQ73" s="39"/>
      <c r="HR73" s="39"/>
      <c r="HS73" s="39"/>
      <c r="HT73" s="39"/>
    </row>
    <row r="74" spans="2:228" s="27" customFormat="1" ht="9.9499999999999993" customHeight="1" x14ac:dyDescent="0.2">
      <c r="B74" s="42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1"/>
      <c r="U74" s="11"/>
      <c r="V74" s="11"/>
      <c r="W74" s="14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3"/>
      <c r="AQ74" s="14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1"/>
      <c r="BJ74" s="11"/>
      <c r="BK74" s="39"/>
      <c r="BL74" s="14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1"/>
      <c r="CE74" s="11"/>
      <c r="CF74" s="39"/>
      <c r="CG74" s="42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1"/>
      <c r="CZ74" s="11"/>
      <c r="DA74" s="39"/>
      <c r="DB74" s="42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1"/>
      <c r="DU74" s="11"/>
      <c r="DV74" s="39"/>
      <c r="DW74" s="42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1"/>
      <c r="EP74" s="11"/>
      <c r="EQ74" s="39"/>
      <c r="ER74" s="42"/>
      <c r="ES74" s="15"/>
      <c r="ET74" s="15"/>
      <c r="EU74" s="15"/>
      <c r="EV74" s="15"/>
      <c r="EW74" s="15"/>
      <c r="EX74" s="15"/>
      <c r="EY74" s="15"/>
      <c r="EZ74" s="15"/>
      <c r="FA74" s="15"/>
      <c r="FB74" s="15"/>
      <c r="FC74" s="15"/>
      <c r="FD74" s="15"/>
      <c r="FE74" s="15"/>
      <c r="FF74" s="15"/>
      <c r="FG74" s="15"/>
      <c r="FH74" s="15"/>
      <c r="FI74" s="15"/>
      <c r="FJ74" s="11"/>
      <c r="FK74" s="11"/>
      <c r="FL74" s="39"/>
      <c r="GG74" s="3"/>
      <c r="GH74" s="3"/>
      <c r="GI74" s="3"/>
      <c r="GJ74" s="3"/>
      <c r="GK74" s="3"/>
      <c r="GL74" s="5"/>
      <c r="GM74" s="5"/>
      <c r="GN74" s="5"/>
      <c r="GO74" s="5"/>
      <c r="GP74" s="5"/>
      <c r="GQ74" s="5"/>
      <c r="GR74" s="5"/>
      <c r="GS74" s="5"/>
      <c r="GT74" s="3"/>
      <c r="GU74" s="41"/>
      <c r="GV74" s="41"/>
      <c r="GW74" s="41"/>
      <c r="GX74" s="41"/>
      <c r="GY74" s="41"/>
      <c r="GZ74" s="39"/>
      <c r="HA74" s="39"/>
      <c r="HB74" s="39"/>
      <c r="HC74" s="39"/>
      <c r="HD74" s="39"/>
      <c r="HE74" s="39"/>
      <c r="HF74" s="39"/>
      <c r="HG74" s="39"/>
      <c r="HH74" s="39"/>
      <c r="HI74" s="39"/>
      <c r="HJ74" s="39"/>
      <c r="HK74" s="39"/>
      <c r="HL74" s="39"/>
      <c r="HM74" s="39"/>
      <c r="HN74" s="39"/>
      <c r="HO74" s="39"/>
      <c r="HP74" s="39"/>
      <c r="HQ74" s="39"/>
      <c r="HR74" s="39"/>
      <c r="HS74" s="39"/>
      <c r="HT74" s="39"/>
    </row>
    <row r="75" spans="2:228" s="27" customFormat="1" ht="9.9499999999999993" customHeight="1" x14ac:dyDescent="0.2">
      <c r="B75" s="42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1"/>
      <c r="U75" s="11"/>
      <c r="V75" s="11"/>
      <c r="W75" s="14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3"/>
      <c r="AQ75" s="14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1"/>
      <c r="BJ75" s="11"/>
      <c r="BK75" s="39"/>
      <c r="BL75" s="14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1"/>
      <c r="CE75" s="11"/>
      <c r="CF75" s="39"/>
      <c r="CG75" s="42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1"/>
      <c r="CZ75" s="11"/>
      <c r="DA75" s="39"/>
      <c r="DB75" s="42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1"/>
      <c r="DU75" s="11"/>
      <c r="DV75" s="39"/>
      <c r="DW75" s="42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1"/>
      <c r="EP75" s="11"/>
      <c r="EQ75" s="39"/>
      <c r="ER75" s="42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15"/>
      <c r="FG75" s="15"/>
      <c r="FH75" s="15"/>
      <c r="FI75" s="15"/>
      <c r="FJ75" s="11"/>
      <c r="FK75" s="11"/>
      <c r="FL75" s="39"/>
      <c r="GG75" s="3"/>
      <c r="GH75" s="3"/>
      <c r="GI75" s="3"/>
      <c r="GJ75" s="3"/>
      <c r="GK75" s="3"/>
      <c r="GL75" s="5"/>
      <c r="GM75" s="5"/>
      <c r="GN75" s="5"/>
      <c r="GO75" s="5"/>
      <c r="GP75" s="5"/>
      <c r="GQ75" s="5"/>
      <c r="GR75" s="5"/>
      <c r="GS75" s="5"/>
      <c r="GT75" s="3"/>
      <c r="GU75" s="41"/>
      <c r="GV75" s="41"/>
      <c r="GW75" s="41"/>
      <c r="GX75" s="41"/>
      <c r="GY75" s="41"/>
      <c r="GZ75" s="39"/>
      <c r="HA75" s="39"/>
      <c r="HB75" s="39"/>
      <c r="HC75" s="39"/>
      <c r="HD75" s="39"/>
      <c r="HE75" s="39"/>
      <c r="HF75" s="39"/>
      <c r="HG75" s="39"/>
      <c r="HH75" s="39"/>
      <c r="HI75" s="39"/>
      <c r="HJ75" s="39"/>
      <c r="HK75" s="39"/>
      <c r="HL75" s="39"/>
      <c r="HM75" s="39"/>
      <c r="HN75" s="39"/>
      <c r="HO75" s="39"/>
      <c r="HP75" s="39"/>
      <c r="HQ75" s="39"/>
      <c r="HR75" s="39"/>
      <c r="HS75" s="39"/>
      <c r="HT75" s="39"/>
    </row>
    <row r="76" spans="2:228" s="27" customFormat="1" ht="9.9499999999999993" customHeight="1" x14ac:dyDescent="0.2">
      <c r="B76" s="42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1"/>
      <c r="U76" s="11"/>
      <c r="V76" s="11"/>
      <c r="W76" s="14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3"/>
      <c r="AQ76" s="14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1"/>
      <c r="BJ76" s="11"/>
      <c r="BK76" s="39"/>
      <c r="BL76" s="14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1"/>
      <c r="CE76" s="11"/>
      <c r="CF76" s="39"/>
      <c r="CG76" s="42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1"/>
      <c r="CZ76" s="11"/>
      <c r="DA76" s="39"/>
      <c r="DB76" s="42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1"/>
      <c r="DU76" s="11"/>
      <c r="DV76" s="39"/>
      <c r="DW76" s="42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1"/>
      <c r="EP76" s="11"/>
      <c r="EQ76" s="39"/>
      <c r="ER76" s="42"/>
      <c r="ES76" s="15"/>
      <c r="ET76" s="15"/>
      <c r="EU76" s="15"/>
      <c r="EV76" s="15"/>
      <c r="EW76" s="15"/>
      <c r="EX76" s="15"/>
      <c r="EY76" s="15"/>
      <c r="EZ76" s="15"/>
      <c r="FA76" s="15"/>
      <c r="FB76" s="15"/>
      <c r="FC76" s="15"/>
      <c r="FD76" s="15"/>
      <c r="FE76" s="15"/>
      <c r="FF76" s="15"/>
      <c r="FG76" s="15"/>
      <c r="FH76" s="15"/>
      <c r="FI76" s="15"/>
      <c r="FJ76" s="11"/>
      <c r="FK76" s="11"/>
      <c r="FL76" s="39"/>
      <c r="GG76" s="3"/>
      <c r="GH76" s="3"/>
      <c r="GI76" s="3"/>
      <c r="GJ76" s="3"/>
      <c r="GK76" s="3"/>
      <c r="GL76" s="5"/>
      <c r="GM76" s="5"/>
      <c r="GN76" s="5"/>
      <c r="GO76" s="5"/>
      <c r="GP76" s="5"/>
      <c r="GQ76" s="5"/>
      <c r="GR76" s="5"/>
      <c r="GS76" s="5"/>
      <c r="GT76" s="3"/>
      <c r="GU76" s="41"/>
      <c r="GV76" s="41"/>
      <c r="GW76" s="41"/>
      <c r="GX76" s="41"/>
      <c r="GY76" s="41"/>
      <c r="GZ76" s="39"/>
      <c r="HA76" s="39"/>
      <c r="HB76" s="39"/>
      <c r="HC76" s="39"/>
      <c r="HD76" s="39"/>
      <c r="HE76" s="39"/>
      <c r="HF76" s="39"/>
      <c r="HG76" s="39"/>
      <c r="HH76" s="39"/>
      <c r="HI76" s="39"/>
      <c r="HJ76" s="39"/>
      <c r="HK76" s="39"/>
      <c r="HL76" s="39"/>
      <c r="HM76" s="39"/>
      <c r="HN76" s="39"/>
      <c r="HO76" s="39"/>
      <c r="HP76" s="39"/>
      <c r="HQ76" s="39"/>
      <c r="HR76" s="39"/>
      <c r="HS76" s="39"/>
      <c r="HT76" s="39"/>
    </row>
    <row r="77" spans="2:228" s="27" customFormat="1" ht="9.9499999999999993" customHeight="1" x14ac:dyDescent="0.2">
      <c r="B77" s="42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1"/>
      <c r="U77" s="11"/>
      <c r="V77" s="11"/>
      <c r="W77" s="14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3"/>
      <c r="AQ77" s="14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1"/>
      <c r="BJ77" s="11"/>
      <c r="BK77" s="39"/>
      <c r="BL77" s="14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1"/>
      <c r="CE77" s="11"/>
      <c r="CF77" s="39"/>
      <c r="CG77" s="42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1"/>
      <c r="CZ77" s="11"/>
      <c r="DA77" s="39"/>
      <c r="DB77" s="42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1"/>
      <c r="DU77" s="11"/>
      <c r="DV77" s="39"/>
      <c r="DW77" s="42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1"/>
      <c r="EP77" s="11"/>
      <c r="EQ77" s="39"/>
      <c r="ER77" s="42"/>
      <c r="ES77" s="15"/>
      <c r="ET77" s="15"/>
      <c r="EU77" s="15"/>
      <c r="EV77" s="15"/>
      <c r="EW77" s="15"/>
      <c r="EX77" s="15"/>
      <c r="EY77" s="15"/>
      <c r="EZ77" s="15"/>
      <c r="FA77" s="15"/>
      <c r="FB77" s="15"/>
      <c r="FC77" s="15"/>
      <c r="FD77" s="15"/>
      <c r="FE77" s="15"/>
      <c r="FF77" s="15"/>
      <c r="FG77" s="15"/>
      <c r="FH77" s="15"/>
      <c r="FI77" s="15"/>
      <c r="FJ77" s="11"/>
      <c r="FK77" s="11"/>
      <c r="FL77" s="39"/>
      <c r="GG77" s="3"/>
      <c r="GH77" s="3"/>
      <c r="GI77" s="3"/>
      <c r="GJ77" s="3"/>
      <c r="GK77" s="3"/>
      <c r="GL77" s="5"/>
      <c r="GM77" s="5"/>
      <c r="GN77" s="5"/>
      <c r="GO77" s="5"/>
      <c r="GP77" s="5"/>
      <c r="GQ77" s="5"/>
      <c r="GR77" s="5"/>
      <c r="GS77" s="5"/>
      <c r="GT77" s="3"/>
      <c r="GU77" s="41"/>
      <c r="GV77" s="41"/>
      <c r="GW77" s="41"/>
      <c r="GX77" s="41"/>
      <c r="GY77" s="41"/>
      <c r="GZ77" s="39"/>
      <c r="HA77" s="39"/>
      <c r="HB77" s="39"/>
      <c r="HC77" s="39"/>
      <c r="HD77" s="39"/>
      <c r="HE77" s="39"/>
      <c r="HF77" s="39"/>
      <c r="HG77" s="39"/>
      <c r="HH77" s="39"/>
      <c r="HI77" s="39"/>
      <c r="HJ77" s="39"/>
      <c r="HK77" s="39"/>
      <c r="HL77" s="39"/>
      <c r="HM77" s="39"/>
      <c r="HN77" s="39"/>
      <c r="HO77" s="39"/>
      <c r="HP77" s="39"/>
      <c r="HQ77" s="39"/>
      <c r="HR77" s="39"/>
      <c r="HS77" s="39"/>
      <c r="HT77" s="39"/>
    </row>
    <row r="78" spans="2:228" s="27" customFormat="1" ht="9.9499999999999993" customHeight="1" x14ac:dyDescent="0.2">
      <c r="B78" s="42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1"/>
      <c r="U78" s="11"/>
      <c r="V78" s="11"/>
      <c r="W78" s="14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3"/>
      <c r="AQ78" s="14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1"/>
      <c r="BJ78" s="11"/>
      <c r="BK78" s="39"/>
      <c r="BL78" s="14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1"/>
      <c r="CE78" s="11"/>
      <c r="CF78" s="39"/>
      <c r="CG78" s="42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1"/>
      <c r="CZ78" s="11"/>
      <c r="DA78" s="39"/>
      <c r="DB78" s="42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1"/>
      <c r="DU78" s="11"/>
      <c r="DV78" s="39"/>
      <c r="DW78" s="42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1"/>
      <c r="EP78" s="11"/>
      <c r="EQ78" s="39"/>
      <c r="ER78" s="42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1"/>
      <c r="FK78" s="11"/>
      <c r="FL78" s="39"/>
      <c r="GG78" s="3"/>
      <c r="GH78" s="3"/>
      <c r="GI78" s="3"/>
      <c r="GJ78" s="3"/>
      <c r="GK78" s="3"/>
      <c r="GL78" s="5"/>
      <c r="GM78" s="5"/>
      <c r="GN78" s="5"/>
      <c r="GO78" s="5"/>
      <c r="GP78" s="5"/>
      <c r="GQ78" s="5"/>
      <c r="GR78" s="5"/>
      <c r="GS78" s="5"/>
      <c r="GT78" s="3"/>
      <c r="GU78" s="41"/>
      <c r="GV78" s="41"/>
      <c r="GW78" s="41"/>
      <c r="GX78" s="41"/>
      <c r="GY78" s="41"/>
      <c r="GZ78" s="39"/>
      <c r="HA78" s="39"/>
      <c r="HB78" s="39"/>
      <c r="HC78" s="39"/>
      <c r="HD78" s="39"/>
      <c r="HE78" s="39"/>
      <c r="HF78" s="39"/>
      <c r="HG78" s="39"/>
      <c r="HH78" s="39"/>
      <c r="HI78" s="39"/>
      <c r="HJ78" s="39"/>
      <c r="HK78" s="39"/>
      <c r="HL78" s="39"/>
      <c r="HM78" s="39"/>
      <c r="HN78" s="39"/>
      <c r="HO78" s="39"/>
      <c r="HP78" s="39"/>
      <c r="HQ78" s="39"/>
      <c r="HR78" s="39"/>
      <c r="HS78" s="39"/>
      <c r="HT78" s="39"/>
    </row>
    <row r="79" spans="2:228" s="27" customFormat="1" ht="9.9499999999999993" customHeight="1" x14ac:dyDescent="0.2">
      <c r="B79" s="42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1"/>
      <c r="U79" s="11"/>
      <c r="V79" s="11"/>
      <c r="W79" s="14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3"/>
      <c r="AQ79" s="14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1"/>
      <c r="BJ79" s="11"/>
      <c r="BK79" s="39"/>
      <c r="BL79" s="14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1"/>
      <c r="CE79" s="11"/>
      <c r="CF79" s="39"/>
      <c r="CG79" s="42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1"/>
      <c r="CZ79" s="11"/>
      <c r="DA79" s="39"/>
      <c r="DB79" s="42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1"/>
      <c r="DU79" s="11"/>
      <c r="DV79" s="39"/>
      <c r="DW79" s="42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1"/>
      <c r="EP79" s="11"/>
      <c r="EQ79" s="39"/>
      <c r="ER79" s="42"/>
      <c r="ES79" s="15"/>
      <c r="ET79" s="15"/>
      <c r="EU79" s="15"/>
      <c r="EV79" s="15"/>
      <c r="EW79" s="15"/>
      <c r="EX79" s="15"/>
      <c r="EY79" s="15"/>
      <c r="EZ79" s="15"/>
      <c r="FA79" s="15"/>
      <c r="FB79" s="15"/>
      <c r="FC79" s="15"/>
      <c r="FD79" s="15"/>
      <c r="FE79" s="15"/>
      <c r="FF79" s="15"/>
      <c r="FG79" s="15"/>
      <c r="FH79" s="15"/>
      <c r="FI79" s="15"/>
      <c r="FJ79" s="11"/>
      <c r="FK79" s="11"/>
      <c r="FL79" s="39"/>
      <c r="GG79" s="3"/>
      <c r="GH79" s="3"/>
      <c r="GI79" s="3"/>
      <c r="GJ79" s="3"/>
      <c r="GK79" s="3"/>
      <c r="GL79" s="5"/>
      <c r="GM79" s="5"/>
      <c r="GN79" s="5"/>
      <c r="GO79" s="5"/>
      <c r="GP79" s="5"/>
      <c r="GQ79" s="5"/>
      <c r="GR79" s="5"/>
      <c r="GS79" s="5"/>
      <c r="GT79" s="3"/>
      <c r="GU79" s="41"/>
      <c r="GV79" s="41"/>
      <c r="GW79" s="41"/>
      <c r="GX79" s="41"/>
      <c r="GY79" s="41"/>
      <c r="GZ79" s="39"/>
      <c r="HA79" s="39"/>
      <c r="HB79" s="39"/>
      <c r="HC79" s="39"/>
      <c r="HD79" s="39"/>
      <c r="HE79" s="39"/>
      <c r="HF79" s="39"/>
      <c r="HG79" s="39"/>
      <c r="HH79" s="39"/>
      <c r="HI79" s="39"/>
      <c r="HJ79" s="39"/>
      <c r="HK79" s="39"/>
      <c r="HL79" s="39"/>
      <c r="HM79" s="39"/>
      <c r="HN79" s="39"/>
      <c r="HO79" s="39"/>
      <c r="HP79" s="39"/>
      <c r="HQ79" s="39"/>
      <c r="HR79" s="39"/>
      <c r="HS79" s="39"/>
      <c r="HT79" s="39"/>
    </row>
    <row r="80" spans="2:228" s="27" customFormat="1" ht="9.9499999999999993" customHeight="1" x14ac:dyDescent="0.2">
      <c r="B80" s="14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3"/>
      <c r="V80" s="14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1"/>
      <c r="AO80" s="11"/>
      <c r="AP80" s="39"/>
      <c r="AQ80" s="14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1"/>
      <c r="BJ80" s="11"/>
      <c r="BK80" s="39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39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39"/>
      <c r="DB80" s="42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1"/>
      <c r="DU80" s="11"/>
      <c r="DV80" s="39"/>
      <c r="DW80" s="42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1"/>
      <c r="EP80" s="11"/>
      <c r="EQ80" s="39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3"/>
      <c r="GG80" s="3"/>
      <c r="GH80" s="3"/>
      <c r="GI80" s="3"/>
      <c r="GJ80" s="3"/>
      <c r="GK80" s="3"/>
      <c r="GL80" s="5"/>
      <c r="GM80" s="5"/>
      <c r="GN80" s="5"/>
      <c r="GO80" s="5"/>
      <c r="GP80" s="5"/>
      <c r="GQ80" s="5"/>
      <c r="GR80" s="5"/>
      <c r="GS80" s="5"/>
      <c r="GT80" s="3"/>
      <c r="GU80" s="41"/>
      <c r="GV80" s="41"/>
      <c r="GW80" s="41"/>
      <c r="GX80" s="41"/>
      <c r="GY80" s="41"/>
      <c r="GZ80" s="39"/>
      <c r="HA80" s="39"/>
      <c r="HB80" s="39"/>
      <c r="HC80" s="39"/>
      <c r="HD80" s="39"/>
      <c r="HE80" s="39"/>
      <c r="HF80" s="39"/>
      <c r="HG80" s="39"/>
      <c r="HH80" s="39"/>
      <c r="HI80" s="39"/>
      <c r="HJ80" s="39"/>
      <c r="HK80" s="39"/>
      <c r="HL80" s="39"/>
      <c r="HM80" s="39"/>
      <c r="HN80" s="39"/>
      <c r="HO80" s="39"/>
      <c r="HP80" s="39"/>
      <c r="HQ80" s="39"/>
      <c r="HR80" s="39"/>
      <c r="HS80" s="39"/>
      <c r="HT80" s="39"/>
    </row>
    <row r="81" spans="2:228" ht="13.5" customHeight="1" x14ac:dyDescent="0.2">
      <c r="B81" s="234" t="s">
        <v>110</v>
      </c>
      <c r="D81" s="4"/>
      <c r="G81" s="4" t="s">
        <v>102</v>
      </c>
      <c r="V81" s="234" t="s">
        <v>111</v>
      </c>
      <c r="X81" s="43"/>
      <c r="AA81" s="43"/>
      <c r="AQ81" s="234" t="s">
        <v>111</v>
      </c>
      <c r="AS81" s="43"/>
      <c r="AV81" s="43"/>
      <c r="BL81" s="234" t="s">
        <v>62</v>
      </c>
      <c r="BN81" s="43"/>
      <c r="BQ81" s="43"/>
      <c r="CG81" s="234" t="s">
        <v>62</v>
      </c>
      <c r="CI81" s="43"/>
      <c r="CL81" s="43"/>
      <c r="DB81" s="234" t="s">
        <v>63</v>
      </c>
      <c r="DD81" s="43"/>
      <c r="DG81" s="43"/>
      <c r="DW81" s="234" t="s">
        <v>63</v>
      </c>
      <c r="DY81" s="43"/>
      <c r="EB81" s="43"/>
      <c r="ER81" s="234" t="s">
        <v>62</v>
      </c>
      <c r="ET81" s="43"/>
      <c r="EW81" s="43"/>
      <c r="FM81" s="187" t="s">
        <v>112</v>
      </c>
      <c r="FN81" s="3"/>
      <c r="FO81" s="4"/>
      <c r="FP81" s="3"/>
      <c r="FQ81" s="3"/>
      <c r="FR81" s="4"/>
      <c r="FU81" s="4"/>
      <c r="FW81" s="8" t="s">
        <v>64</v>
      </c>
      <c r="GG81" s="44"/>
      <c r="GH81" s="45" t="s">
        <v>65</v>
      </c>
      <c r="GI81" s="45" t="s">
        <v>66</v>
      </c>
      <c r="GJ81" s="45" t="s">
        <v>67</v>
      </c>
      <c r="GK81" s="45" t="s">
        <v>68</v>
      </c>
      <c r="GL81" s="46" t="s">
        <v>30</v>
      </c>
      <c r="GM81" s="10"/>
      <c r="GN81" s="45" t="s">
        <v>65</v>
      </c>
      <c r="GO81" s="45" t="s">
        <v>66</v>
      </c>
      <c r="GP81" s="46" t="s">
        <v>30</v>
      </c>
      <c r="GQ81" s="10"/>
      <c r="GR81" s="10"/>
      <c r="GS81" s="10"/>
      <c r="GT81" s="10"/>
    </row>
    <row r="82" spans="2:228" ht="9.9499999999999993" customHeight="1" x14ac:dyDescent="0.2">
      <c r="B82" s="47"/>
      <c r="C82" s="48" t="s">
        <v>8</v>
      </c>
      <c r="D82" s="48" t="s">
        <v>9</v>
      </c>
      <c r="E82" s="48" t="s">
        <v>10</v>
      </c>
      <c r="F82" s="48" t="s">
        <v>11</v>
      </c>
      <c r="G82" s="48" t="s">
        <v>12</v>
      </c>
      <c r="H82" s="48" t="s">
        <v>13</v>
      </c>
      <c r="I82" s="48" t="s">
        <v>14</v>
      </c>
      <c r="J82" s="48" t="s">
        <v>15</v>
      </c>
      <c r="K82" s="48" t="s">
        <v>16</v>
      </c>
      <c r="L82" s="48" t="s">
        <v>69</v>
      </c>
      <c r="M82" s="48" t="s">
        <v>70</v>
      </c>
      <c r="N82" s="48" t="s">
        <v>71</v>
      </c>
      <c r="O82" s="49" t="s">
        <v>20</v>
      </c>
      <c r="P82" s="50" t="s">
        <v>21</v>
      </c>
      <c r="Q82" s="50" t="s">
        <v>22</v>
      </c>
      <c r="R82" s="51" t="s">
        <v>24</v>
      </c>
      <c r="S82" s="52" t="s">
        <v>25</v>
      </c>
      <c r="T82" s="53" t="s">
        <v>72</v>
      </c>
      <c r="V82" s="47"/>
      <c r="W82" s="54" t="s">
        <v>8</v>
      </c>
      <c r="X82" s="54" t="s">
        <v>9</v>
      </c>
      <c r="Y82" s="54" t="s">
        <v>10</v>
      </c>
      <c r="Z82" s="54" t="s">
        <v>11</v>
      </c>
      <c r="AA82" s="54" t="s">
        <v>12</v>
      </c>
      <c r="AB82" s="54" t="s">
        <v>13</v>
      </c>
      <c r="AC82" s="54" t="s">
        <v>14</v>
      </c>
      <c r="AD82" s="54" t="s">
        <v>15</v>
      </c>
      <c r="AE82" s="54" t="s">
        <v>16</v>
      </c>
      <c r="AF82" s="54" t="s">
        <v>69</v>
      </c>
      <c r="AG82" s="54" t="s">
        <v>70</v>
      </c>
      <c r="AH82" s="54" t="s">
        <v>71</v>
      </c>
      <c r="AI82" s="55" t="s">
        <v>20</v>
      </c>
      <c r="AJ82" s="56" t="s">
        <v>21</v>
      </c>
      <c r="AK82" s="56" t="s">
        <v>22</v>
      </c>
      <c r="AL82" s="57"/>
      <c r="AM82" s="58" t="s">
        <v>24</v>
      </c>
      <c r="AN82" s="52" t="s">
        <v>25</v>
      </c>
      <c r="AO82" s="53" t="s">
        <v>72</v>
      </c>
      <c r="AQ82" s="47"/>
      <c r="AR82" s="54" t="s">
        <v>8</v>
      </c>
      <c r="AS82" s="54" t="s">
        <v>9</v>
      </c>
      <c r="AT82" s="54" t="s">
        <v>10</v>
      </c>
      <c r="AU82" s="54" t="s">
        <v>11</v>
      </c>
      <c r="AV82" s="54" t="s">
        <v>12</v>
      </c>
      <c r="AW82" s="54" t="s">
        <v>13</v>
      </c>
      <c r="AX82" s="54" t="s">
        <v>14</v>
      </c>
      <c r="AY82" s="54" t="s">
        <v>15</v>
      </c>
      <c r="AZ82" s="54" t="s">
        <v>16</v>
      </c>
      <c r="BA82" s="54" t="s">
        <v>69</v>
      </c>
      <c r="BB82" s="54" t="s">
        <v>70</v>
      </c>
      <c r="BC82" s="54" t="s">
        <v>71</v>
      </c>
      <c r="BD82" s="55" t="s">
        <v>20</v>
      </c>
      <c r="BE82" s="56" t="s">
        <v>21</v>
      </c>
      <c r="BF82" s="56" t="s">
        <v>22</v>
      </c>
      <c r="BG82" s="57"/>
      <c r="BH82" s="58" t="s">
        <v>24</v>
      </c>
      <c r="BI82" s="52" t="s">
        <v>25</v>
      </c>
      <c r="BJ82" s="53" t="s">
        <v>72</v>
      </c>
      <c r="BL82" s="47"/>
      <c r="BM82" s="54" t="s">
        <v>8</v>
      </c>
      <c r="BN82" s="54" t="s">
        <v>9</v>
      </c>
      <c r="BO82" s="54" t="s">
        <v>10</v>
      </c>
      <c r="BP82" s="54" t="s">
        <v>11</v>
      </c>
      <c r="BQ82" s="54" t="s">
        <v>12</v>
      </c>
      <c r="BR82" s="54" t="s">
        <v>13</v>
      </c>
      <c r="BS82" s="54" t="s">
        <v>14</v>
      </c>
      <c r="BT82" s="54" t="s">
        <v>15</v>
      </c>
      <c r="BU82" s="54" t="s">
        <v>16</v>
      </c>
      <c r="BV82" s="54" t="s">
        <v>69</v>
      </c>
      <c r="BW82" s="54" t="s">
        <v>70</v>
      </c>
      <c r="BX82" s="54" t="s">
        <v>71</v>
      </c>
      <c r="BY82" s="55" t="s">
        <v>20</v>
      </c>
      <c r="BZ82" s="56" t="s">
        <v>21</v>
      </c>
      <c r="CA82" s="56" t="s">
        <v>22</v>
      </c>
      <c r="CB82" s="57"/>
      <c r="CC82" s="58" t="s">
        <v>24</v>
      </c>
      <c r="CD82" s="52" t="s">
        <v>25</v>
      </c>
      <c r="CE82" s="53" t="s">
        <v>72</v>
      </c>
      <c r="CG82" s="47"/>
      <c r="CH82" s="54" t="s">
        <v>8</v>
      </c>
      <c r="CI82" s="54" t="s">
        <v>9</v>
      </c>
      <c r="CJ82" s="54" t="s">
        <v>10</v>
      </c>
      <c r="CK82" s="54" t="s">
        <v>11</v>
      </c>
      <c r="CL82" s="54" t="s">
        <v>12</v>
      </c>
      <c r="CM82" s="54" t="s">
        <v>13</v>
      </c>
      <c r="CN82" s="54" t="s">
        <v>14</v>
      </c>
      <c r="CO82" s="54" t="s">
        <v>15</v>
      </c>
      <c r="CP82" s="54" t="s">
        <v>16</v>
      </c>
      <c r="CQ82" s="54" t="s">
        <v>69</v>
      </c>
      <c r="CR82" s="54" t="s">
        <v>70</v>
      </c>
      <c r="CS82" s="54" t="s">
        <v>71</v>
      </c>
      <c r="CT82" s="55" t="s">
        <v>20</v>
      </c>
      <c r="CU82" s="56" t="s">
        <v>21</v>
      </c>
      <c r="CV82" s="56" t="s">
        <v>22</v>
      </c>
      <c r="CW82" s="57"/>
      <c r="CX82" s="58" t="s">
        <v>24</v>
      </c>
      <c r="CY82" s="52" t="s">
        <v>25</v>
      </c>
      <c r="CZ82" s="53" t="s">
        <v>72</v>
      </c>
      <c r="DB82" s="47"/>
      <c r="DC82" s="54" t="s">
        <v>8</v>
      </c>
      <c r="DD82" s="54" t="s">
        <v>9</v>
      </c>
      <c r="DE82" s="54" t="s">
        <v>10</v>
      </c>
      <c r="DF82" s="54" t="s">
        <v>11</v>
      </c>
      <c r="DG82" s="54" t="s">
        <v>12</v>
      </c>
      <c r="DH82" s="54" t="s">
        <v>13</v>
      </c>
      <c r="DI82" s="54" t="s">
        <v>14</v>
      </c>
      <c r="DJ82" s="54" t="s">
        <v>15</v>
      </c>
      <c r="DK82" s="54" t="s">
        <v>16</v>
      </c>
      <c r="DL82" s="54" t="s">
        <v>69</v>
      </c>
      <c r="DM82" s="54" t="s">
        <v>70</v>
      </c>
      <c r="DN82" s="54" t="s">
        <v>71</v>
      </c>
      <c r="DO82" s="55" t="s">
        <v>20</v>
      </c>
      <c r="DP82" s="56" t="s">
        <v>21</v>
      </c>
      <c r="DQ82" s="56" t="s">
        <v>22</v>
      </c>
      <c r="DR82" s="57"/>
      <c r="DS82" s="58" t="s">
        <v>24</v>
      </c>
      <c r="DT82" s="52" t="s">
        <v>25</v>
      </c>
      <c r="DU82" s="53" t="s">
        <v>72</v>
      </c>
      <c r="DW82" s="47"/>
      <c r="DX82" s="54" t="s">
        <v>8</v>
      </c>
      <c r="DY82" s="54" t="s">
        <v>9</v>
      </c>
      <c r="DZ82" s="54" t="s">
        <v>10</v>
      </c>
      <c r="EA82" s="54" t="s">
        <v>11</v>
      </c>
      <c r="EB82" s="54" t="s">
        <v>12</v>
      </c>
      <c r="EC82" s="54" t="s">
        <v>13</v>
      </c>
      <c r="ED82" s="54" t="s">
        <v>14</v>
      </c>
      <c r="EE82" s="54" t="s">
        <v>15</v>
      </c>
      <c r="EF82" s="54" t="s">
        <v>16</v>
      </c>
      <c r="EG82" s="54" t="s">
        <v>69</v>
      </c>
      <c r="EH82" s="54" t="s">
        <v>70</v>
      </c>
      <c r="EI82" s="54" t="s">
        <v>71</v>
      </c>
      <c r="EJ82" s="55" t="s">
        <v>20</v>
      </c>
      <c r="EK82" s="56" t="s">
        <v>21</v>
      </c>
      <c r="EL82" s="56" t="s">
        <v>22</v>
      </c>
      <c r="EM82" s="57"/>
      <c r="EN82" s="58" t="s">
        <v>24</v>
      </c>
      <c r="EO82" s="52" t="s">
        <v>25</v>
      </c>
      <c r="EP82" s="53" t="s">
        <v>72</v>
      </c>
      <c r="ER82" s="47"/>
      <c r="ES82" s="54" t="s">
        <v>8</v>
      </c>
      <c r="ET82" s="54" t="s">
        <v>9</v>
      </c>
      <c r="EU82" s="54" t="s">
        <v>10</v>
      </c>
      <c r="EV82" s="54" t="s">
        <v>11</v>
      </c>
      <c r="EW82" s="54" t="s">
        <v>12</v>
      </c>
      <c r="EX82" s="54" t="s">
        <v>13</v>
      </c>
      <c r="EY82" s="54" t="s">
        <v>14</v>
      </c>
      <c r="EZ82" s="54" t="s">
        <v>15</v>
      </c>
      <c r="FA82" s="54" t="s">
        <v>16</v>
      </c>
      <c r="FB82" s="54" t="s">
        <v>69</v>
      </c>
      <c r="FC82" s="54" t="s">
        <v>70</v>
      </c>
      <c r="FD82" s="54" t="s">
        <v>71</v>
      </c>
      <c r="FE82" s="55" t="s">
        <v>20</v>
      </c>
      <c r="FF82" s="56" t="s">
        <v>21</v>
      </c>
      <c r="FG82" s="56" t="s">
        <v>22</v>
      </c>
      <c r="FH82" s="57"/>
      <c r="FI82" s="58" t="s">
        <v>24</v>
      </c>
      <c r="FJ82" s="52" t="s">
        <v>25</v>
      </c>
      <c r="FK82" s="53" t="s">
        <v>72</v>
      </c>
      <c r="FL82" s="59"/>
      <c r="FM82" s="16"/>
      <c r="FN82" s="17" t="s">
        <v>8</v>
      </c>
      <c r="FO82" s="18" t="s">
        <v>9</v>
      </c>
      <c r="FP82" s="18" t="s">
        <v>10</v>
      </c>
      <c r="FQ82" s="18" t="s">
        <v>11</v>
      </c>
      <c r="FR82" s="18" t="s">
        <v>12</v>
      </c>
      <c r="FS82" s="18" t="s">
        <v>13</v>
      </c>
      <c r="FT82" s="18" t="s">
        <v>14</v>
      </c>
      <c r="FU82" s="18" t="s">
        <v>15</v>
      </c>
      <c r="FV82" s="18" t="s">
        <v>16</v>
      </c>
      <c r="FW82" s="18" t="s">
        <v>17</v>
      </c>
      <c r="FX82" s="18" t="s">
        <v>18</v>
      </c>
      <c r="FY82" s="19" t="s">
        <v>19</v>
      </c>
      <c r="FZ82" s="20" t="s">
        <v>20</v>
      </c>
      <c r="GA82" s="21" t="s">
        <v>21</v>
      </c>
      <c r="GB82" s="21" t="s">
        <v>22</v>
      </c>
      <c r="GC82" s="22" t="s">
        <v>24</v>
      </c>
      <c r="GD82" s="23" t="s">
        <v>25</v>
      </c>
      <c r="GE82" s="24" t="s">
        <v>26</v>
      </c>
      <c r="GF82" s="13"/>
      <c r="GG82" s="60"/>
      <c r="GH82" s="61" t="s">
        <v>102</v>
      </c>
      <c r="GI82" s="61" t="s">
        <v>2</v>
      </c>
      <c r="GJ82" s="61" t="s">
        <v>4</v>
      </c>
      <c r="GK82" s="61" t="s">
        <v>73</v>
      </c>
      <c r="GL82" s="62" t="s">
        <v>7</v>
      </c>
      <c r="GM82" s="27"/>
      <c r="GP82" s="62" t="s">
        <v>7</v>
      </c>
      <c r="GQ82" s="10"/>
      <c r="GR82" s="10"/>
      <c r="GS82" s="10"/>
      <c r="GT82" s="27"/>
      <c r="GZ82" s="2" t="s">
        <v>74</v>
      </c>
      <c r="HA82" s="3"/>
      <c r="HB82" s="4"/>
      <c r="HC82" s="3"/>
      <c r="HD82" s="3"/>
      <c r="HE82" s="4"/>
      <c r="HH82" s="8"/>
      <c r="HL82" s="8" t="s">
        <v>75</v>
      </c>
    </row>
    <row r="83" spans="2:228" ht="9.9499999999999993" customHeight="1" x14ac:dyDescent="0.2">
      <c r="B83" s="63" t="s">
        <v>76</v>
      </c>
      <c r="C83" s="189">
        <v>3.2592592592592591</v>
      </c>
      <c r="D83" s="189">
        <v>3.8518518518518516</v>
      </c>
      <c r="E83" s="189">
        <v>4.4444444444444446</v>
      </c>
      <c r="F83" s="189">
        <v>4</v>
      </c>
      <c r="G83" s="189">
        <v>4.481481481481481</v>
      </c>
      <c r="H83" s="189">
        <v>3.5185185185185186</v>
      </c>
      <c r="I83" s="189">
        <v>2.6666666666666665</v>
      </c>
      <c r="J83" s="189">
        <v>1.2962962962962965</v>
      </c>
      <c r="K83" s="189">
        <v>4.0740740740740735</v>
      </c>
      <c r="L83" s="189">
        <v>4.8888888888888884</v>
      </c>
      <c r="M83" s="189">
        <v>4.1111111111111116</v>
      </c>
      <c r="N83" s="189">
        <v>3.2592592592592591</v>
      </c>
      <c r="O83" s="190">
        <f>MAX(C83:N83)</f>
        <v>4.8888888888888884</v>
      </c>
      <c r="P83" s="190">
        <f>MIN(C83:N83)</f>
        <v>1.2962962962962965</v>
      </c>
      <c r="Q83" s="190">
        <f>AVERAGE(C83:N83)</f>
        <v>3.6543209876543212</v>
      </c>
      <c r="R83" s="190">
        <f>STDEV(C83:N83)</f>
        <v>0.96494658856137761</v>
      </c>
      <c r="S83" s="190">
        <f t="shared" ref="S83:S94" si="150">Q83+R83</f>
        <v>4.6192675762156989</v>
      </c>
      <c r="T83" s="190">
        <f t="shared" ref="T83:T94" si="151">Q83-R83</f>
        <v>2.6893743990929435</v>
      </c>
      <c r="U83" s="10"/>
      <c r="V83" s="63" t="s">
        <v>76</v>
      </c>
      <c r="W83" s="214">
        <v>64.81481481481481</v>
      </c>
      <c r="X83" s="214">
        <v>39.25925925925926</v>
      </c>
      <c r="Y83" s="214">
        <v>140.37037037037038</v>
      </c>
      <c r="Z83" s="214">
        <v>440.74074074074076</v>
      </c>
      <c r="AA83" s="214">
        <v>230.74074074074073</v>
      </c>
      <c r="AB83" s="214">
        <v>111.11111111111111</v>
      </c>
      <c r="AC83" s="214">
        <v>182.22222222222223</v>
      </c>
      <c r="AD83" s="214">
        <v>128.14814814814815</v>
      </c>
      <c r="AE83" s="214">
        <v>203.7037037037037</v>
      </c>
      <c r="AF83" s="214">
        <v>87.777777777777771</v>
      </c>
      <c r="AG83" s="214">
        <v>82.962962962962962</v>
      </c>
      <c r="AH83" s="214">
        <v>25.555555555555557</v>
      </c>
      <c r="AI83" s="215">
        <f>MAX(W83:AH83)</f>
        <v>440.74074074074076</v>
      </c>
      <c r="AJ83" s="215">
        <f>MIN(W83:AH83)</f>
        <v>25.555555555555557</v>
      </c>
      <c r="AK83" s="215">
        <f>AVERAGE(W83:AH83)</f>
        <v>144.78395061728398</v>
      </c>
      <c r="AL83" s="215"/>
      <c r="AM83" s="215">
        <f>STDEV(W83:AH83)</f>
        <v>112.85538381663225</v>
      </c>
      <c r="AN83" s="215">
        <f t="shared" ref="AN83:AN94" si="152">AK83+AM83</f>
        <v>257.63933443391625</v>
      </c>
      <c r="AO83" s="215">
        <f t="shared" ref="AO83:AO94" si="153">AK83-AM83</f>
        <v>31.928566800651723</v>
      </c>
      <c r="AP83" s="10"/>
      <c r="AQ83" s="63" t="s">
        <v>76</v>
      </c>
      <c r="AR83" s="214">
        <v>64.81481481481481</v>
      </c>
      <c r="AS83" s="214">
        <v>39.25925925925926</v>
      </c>
      <c r="AT83" s="214">
        <v>140.37037037037038</v>
      </c>
      <c r="AU83" s="214">
        <v>440.74074074074076</v>
      </c>
      <c r="AV83" s="214">
        <v>230.74074074074073</v>
      </c>
      <c r="AW83" s="214">
        <v>111.11111111111111</v>
      </c>
      <c r="AX83" s="214">
        <v>182.22222222222223</v>
      </c>
      <c r="AY83" s="214">
        <v>128.14814814814815</v>
      </c>
      <c r="AZ83" s="214">
        <v>203.7037037037037</v>
      </c>
      <c r="BA83" s="214">
        <v>87.777777777777771</v>
      </c>
      <c r="BB83" s="214">
        <v>82.962962962962962</v>
      </c>
      <c r="BC83" s="214">
        <v>25.555555555555557</v>
      </c>
      <c r="BD83" s="215">
        <f>MAX(AR83:BC83)</f>
        <v>440.74074074074076</v>
      </c>
      <c r="BE83" s="215">
        <f>MIN(AR83:BC83)</f>
        <v>25.555555555555557</v>
      </c>
      <c r="BF83" s="215">
        <f>AVERAGE(AR83:BC83)</f>
        <v>144.78395061728398</v>
      </c>
      <c r="BG83" s="215"/>
      <c r="BH83" s="215">
        <f>STDEV(AR83:BC83)</f>
        <v>112.85538381663225</v>
      </c>
      <c r="BI83" s="215">
        <f t="shared" ref="BI83:BI100" si="154">BF83+BH83</f>
        <v>257.63933443391625</v>
      </c>
      <c r="BJ83" s="215">
        <f t="shared" ref="BJ83:BJ100" si="155">BF83-BH83</f>
        <v>31.928566800651723</v>
      </c>
      <c r="BK83" s="10"/>
      <c r="BL83" s="63" t="s">
        <v>76</v>
      </c>
      <c r="BM83" s="214"/>
      <c r="BN83" s="214"/>
      <c r="BO83" s="214"/>
      <c r="BP83" s="214"/>
      <c r="BQ83" s="214"/>
      <c r="BR83" s="214"/>
      <c r="BS83" s="214"/>
      <c r="BT83" s="214"/>
      <c r="BU83" s="214"/>
      <c r="BV83" s="214"/>
      <c r="BW83" s="214"/>
      <c r="BX83" s="214"/>
      <c r="BY83" s="215">
        <f>MAX(BM83:BX83)</f>
        <v>0</v>
      </c>
      <c r="BZ83" s="215">
        <f>MIN(BM83:BX83)</f>
        <v>0</v>
      </c>
      <c r="CA83" s="215" t="e">
        <f>AVERAGE(BM83:BX83)</f>
        <v>#DIV/0!</v>
      </c>
      <c r="CB83" s="215"/>
      <c r="CC83" s="215" t="e">
        <f>STDEV(BM83:BX83)</f>
        <v>#DIV/0!</v>
      </c>
      <c r="CD83" s="215" t="e">
        <f t="shared" ref="CD83:CD100" si="156">CA83+CC83</f>
        <v>#DIV/0!</v>
      </c>
      <c r="CE83" s="215" t="e">
        <f t="shared" ref="CE83:CE100" si="157">CA83-CC83</f>
        <v>#DIV/0!</v>
      </c>
      <c r="CF83" s="10"/>
      <c r="CG83" s="63" t="s">
        <v>76</v>
      </c>
      <c r="CH83" s="214"/>
      <c r="CI83" s="214"/>
      <c r="CJ83" s="214"/>
      <c r="CK83" s="214"/>
      <c r="CL83" s="214"/>
      <c r="CM83" s="214"/>
      <c r="CN83" s="214"/>
      <c r="CO83" s="214"/>
      <c r="CP83" s="214"/>
      <c r="CQ83" s="214"/>
      <c r="CR83" s="214"/>
      <c r="CS83" s="214"/>
      <c r="CT83" s="215">
        <f>MAX(CH83:CS83)</f>
        <v>0</v>
      </c>
      <c r="CU83" s="215">
        <f>MIN(CH83:CS83)</f>
        <v>0</v>
      </c>
      <c r="CV83" s="215" t="e">
        <f>AVERAGE(CH83:CS83)</f>
        <v>#DIV/0!</v>
      </c>
      <c r="CW83" s="215"/>
      <c r="CX83" s="215" t="e">
        <f>STDEV(CH83:CS83)</f>
        <v>#DIV/0!</v>
      </c>
      <c r="CY83" s="215" t="e">
        <f t="shared" ref="CY83:CY100" si="158">CV83+CX83</f>
        <v>#DIV/0!</v>
      </c>
      <c r="CZ83" s="215" t="e">
        <f t="shared" ref="CZ83:CZ100" si="159">CV83-CX83</f>
        <v>#DIV/0!</v>
      </c>
      <c r="DA83" s="10"/>
      <c r="DB83" s="63" t="s">
        <v>76</v>
      </c>
      <c r="DC83" s="214"/>
      <c r="DD83" s="214"/>
      <c r="DE83" s="214"/>
      <c r="DF83" s="214"/>
      <c r="DG83" s="214"/>
      <c r="DH83" s="214"/>
      <c r="DI83" s="214"/>
      <c r="DJ83" s="214"/>
      <c r="DK83" s="214"/>
      <c r="DL83" s="214"/>
      <c r="DM83" s="214"/>
      <c r="DN83" s="214"/>
      <c r="DO83" s="215">
        <f>MAX(DC83:DN83)</f>
        <v>0</v>
      </c>
      <c r="DP83" s="215">
        <f>MIN(DC83:DN83)</f>
        <v>0</v>
      </c>
      <c r="DQ83" s="215" t="e">
        <f>AVERAGE(DC83:DN83)</f>
        <v>#DIV/0!</v>
      </c>
      <c r="DR83" s="215"/>
      <c r="DS83" s="215" t="e">
        <f>STDEV(DC83:DN83)</f>
        <v>#DIV/0!</v>
      </c>
      <c r="DT83" s="215" t="e">
        <f t="shared" ref="DT83:DT94" si="160">DQ83+DS83</f>
        <v>#DIV/0!</v>
      </c>
      <c r="DU83" s="215" t="e">
        <f t="shared" ref="DU83:DU94" si="161">DQ83-DS83</f>
        <v>#DIV/0!</v>
      </c>
      <c r="DV83" s="10"/>
      <c r="DW83" s="63" t="s">
        <v>76</v>
      </c>
      <c r="DX83" s="214"/>
      <c r="DY83" s="214"/>
      <c r="DZ83" s="214"/>
      <c r="EA83" s="214"/>
      <c r="EB83" s="214"/>
      <c r="EC83" s="214"/>
      <c r="ED83" s="214"/>
      <c r="EE83" s="214"/>
      <c r="EF83" s="214"/>
      <c r="EG83" s="214"/>
      <c r="EH83" s="214"/>
      <c r="EI83" s="214"/>
      <c r="EJ83" s="215">
        <f>MAX(DX83:EI83)</f>
        <v>0</v>
      </c>
      <c r="EK83" s="215">
        <f>MIN(DX83:EI83)</f>
        <v>0</v>
      </c>
      <c r="EL83" s="215" t="e">
        <f>AVERAGE(DX83:EI83)</f>
        <v>#DIV/0!</v>
      </c>
      <c r="EM83" s="215"/>
      <c r="EN83" s="215" t="e">
        <f>STDEV(DX83:EI83)</f>
        <v>#DIV/0!</v>
      </c>
      <c r="EO83" s="215" t="e">
        <f t="shared" ref="EO83:EO100" si="162">EL83+EN83</f>
        <v>#DIV/0!</v>
      </c>
      <c r="EP83" s="215" t="e">
        <f t="shared" ref="EP83:EP100" si="163">EL83-EN83</f>
        <v>#DIV/0!</v>
      </c>
      <c r="EQ83" s="10"/>
      <c r="ER83" s="63" t="s">
        <v>76</v>
      </c>
      <c r="ES83" s="214"/>
      <c r="ET83" s="214"/>
      <c r="EU83" s="214"/>
      <c r="EV83" s="214"/>
      <c r="EW83" s="214"/>
      <c r="EX83" s="214"/>
      <c r="EY83" s="214"/>
      <c r="EZ83" s="214"/>
      <c r="FA83" s="214"/>
      <c r="FB83" s="214"/>
      <c r="FC83" s="214"/>
      <c r="FD83" s="214"/>
      <c r="FE83" s="215">
        <f>MAX(ES83:FD83)</f>
        <v>0</v>
      </c>
      <c r="FF83" s="215">
        <f>MIN(ES83:FD83)</f>
        <v>0</v>
      </c>
      <c r="FG83" s="215" t="e">
        <f>AVERAGE(ES83:FD83)</f>
        <v>#DIV/0!</v>
      </c>
      <c r="FH83" s="215"/>
      <c r="FI83" s="215" t="e">
        <f>STDEV(ES83:FD83)</f>
        <v>#DIV/0!</v>
      </c>
      <c r="FJ83" s="215" t="e">
        <f t="shared" ref="FJ83:FJ94" si="164">FG83+FI83</f>
        <v>#DIV/0!</v>
      </c>
      <c r="FK83" s="215" t="e">
        <f t="shared" ref="FK83:FK94" si="165">FG83-FI83</f>
        <v>#DIV/0!</v>
      </c>
      <c r="FL83" s="64"/>
      <c r="FM83" s="77">
        <v>1982</v>
      </c>
      <c r="FN83" s="235">
        <f t="shared" ref="FN83:FY83" si="166">AR4/C4*10</f>
        <v>240</v>
      </c>
      <c r="FO83" s="236">
        <f t="shared" si="166"/>
        <v>67.973856209150327</v>
      </c>
      <c r="FP83" s="236">
        <f t="shared" si="166"/>
        <v>10.407407407407408</v>
      </c>
      <c r="FQ83" s="236">
        <f t="shared" si="166"/>
        <v>11.348963642541625</v>
      </c>
      <c r="FR83" s="236">
        <f t="shared" si="166"/>
        <v>16.872427983539097</v>
      </c>
      <c r="FS83" s="236">
        <f t="shared" si="166"/>
        <v>13.267886360255838</v>
      </c>
      <c r="FT83" s="236">
        <f t="shared" si="166"/>
        <v>21.341621341621341</v>
      </c>
      <c r="FU83" s="236">
        <f t="shared" si="166"/>
        <v>14.341085271317828</v>
      </c>
      <c r="FV83" s="236">
        <f t="shared" si="166"/>
        <v>11.540694299314989</v>
      </c>
      <c r="FW83" s="236">
        <f t="shared" si="166"/>
        <v>30.283224400871461</v>
      </c>
      <c r="FX83" s="236">
        <f t="shared" si="166"/>
        <v>18.546365914786968</v>
      </c>
      <c r="FY83" s="237">
        <f t="shared" si="166"/>
        <v>45.67901234567902</v>
      </c>
      <c r="FZ83" s="235">
        <f>MAX(FN83:FY83)</f>
        <v>240</v>
      </c>
      <c r="GA83" s="236">
        <f>MIN(FN83:FY83)</f>
        <v>10.407407407407408</v>
      </c>
      <c r="GB83" s="236">
        <f>AVERAGE(FN83:FY83)</f>
        <v>41.80021209804049</v>
      </c>
      <c r="GC83" s="237">
        <f>STDEV(FN83:FY83)</f>
        <v>64.732395838330973</v>
      </c>
      <c r="GD83" s="235">
        <f t="shared" ref="GD83:GD100" si="167">GB83+GC83</f>
        <v>106.53260793637146</v>
      </c>
      <c r="GE83" s="237">
        <f t="shared" ref="GE83:GE100" si="168">GB83-GC83</f>
        <v>-22.932183740290483</v>
      </c>
      <c r="GF83" s="27"/>
      <c r="GG83" s="77">
        <v>1982</v>
      </c>
      <c r="GH83" s="84">
        <v>3.3703703703703707</v>
      </c>
      <c r="GI83" s="88">
        <v>131.69753086419755</v>
      </c>
      <c r="GJ83" s="84"/>
      <c r="GK83" s="88">
        <v>83</v>
      </c>
      <c r="GL83" s="249">
        <v>116.27500000000001</v>
      </c>
      <c r="GM83" s="27"/>
      <c r="GN83" s="84">
        <v>3.3703703703703707</v>
      </c>
      <c r="GO83" s="88">
        <v>131.69753086419755</v>
      </c>
      <c r="GP83" s="249">
        <v>116.27500000000001</v>
      </c>
      <c r="GQ83" s="27"/>
      <c r="GR83" s="27"/>
      <c r="GS83" s="27"/>
      <c r="GT83" s="27"/>
      <c r="GZ83" s="16"/>
      <c r="HA83" s="17" t="s">
        <v>8</v>
      </c>
      <c r="HB83" s="18" t="s">
        <v>9</v>
      </c>
      <c r="HC83" s="18" t="s">
        <v>10</v>
      </c>
      <c r="HD83" s="18" t="s">
        <v>11</v>
      </c>
      <c r="HE83" s="18" t="s">
        <v>12</v>
      </c>
      <c r="HF83" s="18" t="s">
        <v>13</v>
      </c>
      <c r="HG83" s="18" t="s">
        <v>14</v>
      </c>
      <c r="HH83" s="18" t="s">
        <v>15</v>
      </c>
      <c r="HI83" s="18" t="s">
        <v>16</v>
      </c>
      <c r="HJ83" s="18" t="s">
        <v>17</v>
      </c>
      <c r="HK83" s="18" t="s">
        <v>18</v>
      </c>
      <c r="HL83" s="19" t="s">
        <v>19</v>
      </c>
      <c r="HM83" s="20" t="s">
        <v>20</v>
      </c>
      <c r="HN83" s="21" t="s">
        <v>21</v>
      </c>
      <c r="HO83" s="21" t="s">
        <v>22</v>
      </c>
      <c r="HP83" s="21" t="s">
        <v>23</v>
      </c>
      <c r="HQ83" s="22" t="s">
        <v>24</v>
      </c>
      <c r="HR83" s="23" t="s">
        <v>25</v>
      </c>
      <c r="HS83" s="24" t="s">
        <v>26</v>
      </c>
      <c r="HT83" s="13"/>
    </row>
    <row r="84" spans="2:228" ht="9.9499999999999993" customHeight="1" x14ac:dyDescent="0.2">
      <c r="B84" s="65" t="s">
        <v>77</v>
      </c>
      <c r="C84" s="191">
        <v>3.9259259259259256</v>
      </c>
      <c r="D84" s="191">
        <v>3.4444444444444446</v>
      </c>
      <c r="E84" s="191">
        <v>4.1851851851851851</v>
      </c>
      <c r="F84" s="191">
        <v>5.4444444444444446</v>
      </c>
      <c r="G84" s="191">
        <v>4.0740740740740735</v>
      </c>
      <c r="H84" s="191">
        <v>1.7777777777777779</v>
      </c>
      <c r="I84" s="191">
        <v>1.5925925925925926</v>
      </c>
      <c r="J84" s="191">
        <v>1.7407407407407409</v>
      </c>
      <c r="K84" s="191">
        <v>2.4444444444444442</v>
      </c>
      <c r="L84" s="191">
        <v>3.5925925925925926</v>
      </c>
      <c r="M84" s="191">
        <v>2.6666666666666665</v>
      </c>
      <c r="N84" s="191">
        <v>4.481481481481481</v>
      </c>
      <c r="O84" s="192">
        <f t="shared" ref="O84:O100" si="169">MAX(C84:N84)</f>
        <v>5.4444444444444446</v>
      </c>
      <c r="P84" s="192">
        <f t="shared" ref="P84:P100" si="170">MIN(C84:N84)</f>
        <v>1.5925925925925926</v>
      </c>
      <c r="Q84" s="192">
        <f t="shared" ref="Q84:Q100" si="171">AVERAGE(C84:N84)</f>
        <v>3.2808641975308639</v>
      </c>
      <c r="R84" s="192">
        <f t="shared" ref="R84:R100" si="172">STDEV(C84:N84)</f>
        <v>1.2309613426075663</v>
      </c>
      <c r="S84" s="192">
        <f t="shared" si="150"/>
        <v>4.51182554013843</v>
      </c>
      <c r="T84" s="192">
        <f t="shared" si="151"/>
        <v>2.0499028549232978</v>
      </c>
      <c r="U84" s="10"/>
      <c r="V84" s="65" t="s">
        <v>77</v>
      </c>
      <c r="W84" s="216">
        <v>17.407407407407408</v>
      </c>
      <c r="X84" s="216">
        <v>41.111111111111114</v>
      </c>
      <c r="Y84" s="216">
        <v>112.22222222222223</v>
      </c>
      <c r="Z84" s="216">
        <v>81.851851851851848</v>
      </c>
      <c r="AA84" s="216">
        <v>98.888888888888886</v>
      </c>
      <c r="AB84" s="216">
        <v>150.74074074074073</v>
      </c>
      <c r="AC84" s="216">
        <v>214.07407407407408</v>
      </c>
      <c r="AD84" s="216">
        <v>67.407407407407405</v>
      </c>
      <c r="AE84" s="216">
        <v>260.37037037037038</v>
      </c>
      <c r="AF84" s="216">
        <v>97.777777777777771</v>
      </c>
      <c r="AG84" s="216">
        <v>91.851851851851848</v>
      </c>
      <c r="AH84" s="216">
        <v>24.814814814814813</v>
      </c>
      <c r="AI84" s="217">
        <f t="shared" ref="AI84:AI100" si="173">MAX(W84:AH84)</f>
        <v>260.37037037037038</v>
      </c>
      <c r="AJ84" s="217">
        <f t="shared" ref="AJ84:AJ100" si="174">MIN(W84:AH84)</f>
        <v>17.407407407407408</v>
      </c>
      <c r="AK84" s="217">
        <f t="shared" ref="AK84:AK100" si="175">AVERAGE(W84:AH84)</f>
        <v>104.87654320987656</v>
      </c>
      <c r="AL84" s="217"/>
      <c r="AM84" s="217">
        <f t="shared" ref="AM84:AM100" si="176">STDEV(W84:AH84)</f>
        <v>72.973615816920557</v>
      </c>
      <c r="AN84" s="217">
        <f t="shared" si="152"/>
        <v>177.85015902679712</v>
      </c>
      <c r="AO84" s="217">
        <f t="shared" si="153"/>
        <v>31.902927392956002</v>
      </c>
      <c r="AP84" s="10"/>
      <c r="AQ84" s="65" t="s">
        <v>77</v>
      </c>
      <c r="AR84" s="216">
        <v>17.407407407407408</v>
      </c>
      <c r="AS84" s="216">
        <v>41.111111111111114</v>
      </c>
      <c r="AT84" s="216">
        <v>112.22222222222223</v>
      </c>
      <c r="AU84" s="216">
        <v>81.851851851851848</v>
      </c>
      <c r="AV84" s="216">
        <v>98.888888888888886</v>
      </c>
      <c r="AW84" s="216">
        <v>150.74074074074073</v>
      </c>
      <c r="AX84" s="216">
        <v>214.07407407407408</v>
      </c>
      <c r="AY84" s="216">
        <v>67.407407407407405</v>
      </c>
      <c r="AZ84" s="216">
        <v>260.37037037037038</v>
      </c>
      <c r="BA84" s="216">
        <v>97.777777777777771</v>
      </c>
      <c r="BB84" s="216">
        <v>91.851851851851848</v>
      </c>
      <c r="BC84" s="216">
        <v>24.814814814814813</v>
      </c>
      <c r="BD84" s="217">
        <f t="shared" ref="BD84:BD100" si="177">MAX(AR84:BC84)</f>
        <v>260.37037037037038</v>
      </c>
      <c r="BE84" s="217">
        <f t="shared" ref="BE84:BE100" si="178">MIN(AR84:BC84)</f>
        <v>17.407407407407408</v>
      </c>
      <c r="BF84" s="217">
        <f t="shared" ref="BF84:BF100" si="179">AVERAGE(AR84:BC84)</f>
        <v>104.87654320987656</v>
      </c>
      <c r="BG84" s="217"/>
      <c r="BH84" s="217">
        <f t="shared" ref="BH84:BH100" si="180">STDEV(AR84:BC84)</f>
        <v>72.973615816920557</v>
      </c>
      <c r="BI84" s="217">
        <f t="shared" si="154"/>
        <v>177.85015902679712</v>
      </c>
      <c r="BJ84" s="217">
        <f t="shared" si="155"/>
        <v>31.902927392956002</v>
      </c>
      <c r="BK84" s="10"/>
      <c r="BL84" s="65" t="s">
        <v>77</v>
      </c>
      <c r="BM84" s="216"/>
      <c r="BN84" s="216"/>
      <c r="BO84" s="216"/>
      <c r="BP84" s="216"/>
      <c r="BQ84" s="216"/>
      <c r="BR84" s="216"/>
      <c r="BS84" s="216"/>
      <c r="BT84" s="216"/>
      <c r="BU84" s="216"/>
      <c r="BV84" s="216"/>
      <c r="BW84" s="216"/>
      <c r="BX84" s="216"/>
      <c r="BY84" s="217">
        <f t="shared" ref="BY84:BY100" si="181">MAX(BM84:BX84)</f>
        <v>0</v>
      </c>
      <c r="BZ84" s="217">
        <f t="shared" ref="BZ84:BZ100" si="182">MIN(BM84:BX84)</f>
        <v>0</v>
      </c>
      <c r="CA84" s="217" t="e">
        <f t="shared" ref="CA84:CA100" si="183">AVERAGE(BM84:BX84)</f>
        <v>#DIV/0!</v>
      </c>
      <c r="CB84" s="217"/>
      <c r="CC84" s="217" t="e">
        <f t="shared" ref="CC84:CC100" si="184">STDEV(BM84:BX84)</f>
        <v>#DIV/0!</v>
      </c>
      <c r="CD84" s="217" t="e">
        <f t="shared" si="156"/>
        <v>#DIV/0!</v>
      </c>
      <c r="CE84" s="217" t="e">
        <f t="shared" si="157"/>
        <v>#DIV/0!</v>
      </c>
      <c r="CF84" s="10"/>
      <c r="CG84" s="65" t="s">
        <v>77</v>
      </c>
      <c r="CH84" s="216"/>
      <c r="CI84" s="216"/>
      <c r="CJ84" s="216"/>
      <c r="CK84" s="216"/>
      <c r="CL84" s="216"/>
      <c r="CM84" s="216"/>
      <c r="CN84" s="216"/>
      <c r="CO84" s="216"/>
      <c r="CP84" s="216"/>
      <c r="CQ84" s="216"/>
      <c r="CR84" s="216"/>
      <c r="CS84" s="216"/>
      <c r="CT84" s="217">
        <f t="shared" ref="CT84:CT100" si="185">MAX(CH84:CS84)</f>
        <v>0</v>
      </c>
      <c r="CU84" s="217">
        <f t="shared" ref="CU84:CU100" si="186">MIN(CH84:CS84)</f>
        <v>0</v>
      </c>
      <c r="CV84" s="217" t="e">
        <f t="shared" ref="CV84:CV100" si="187">AVERAGE(CH84:CS84)</f>
        <v>#DIV/0!</v>
      </c>
      <c r="CW84" s="217"/>
      <c r="CX84" s="217" t="e">
        <f t="shared" ref="CX84:CX100" si="188">STDEV(CH84:CS84)</f>
        <v>#DIV/0!</v>
      </c>
      <c r="CY84" s="217" t="e">
        <f t="shared" si="158"/>
        <v>#DIV/0!</v>
      </c>
      <c r="CZ84" s="217" t="e">
        <f t="shared" si="159"/>
        <v>#DIV/0!</v>
      </c>
      <c r="DA84" s="10"/>
      <c r="DB84" s="65" t="s">
        <v>77</v>
      </c>
      <c r="DC84" s="216"/>
      <c r="DD84" s="216"/>
      <c r="DE84" s="216"/>
      <c r="DF84" s="216"/>
      <c r="DG84" s="216"/>
      <c r="DH84" s="216"/>
      <c r="DI84" s="216"/>
      <c r="DJ84" s="216"/>
      <c r="DK84" s="216"/>
      <c r="DL84" s="216"/>
      <c r="DM84" s="216"/>
      <c r="DN84" s="216"/>
      <c r="DO84" s="217">
        <f t="shared" ref="DO84:DO100" si="189">MAX(DC84:DN84)</f>
        <v>0</v>
      </c>
      <c r="DP84" s="217">
        <f t="shared" ref="DP84:DP100" si="190">MIN(DC84:DN84)</f>
        <v>0</v>
      </c>
      <c r="DQ84" s="217" t="e">
        <f t="shared" ref="DQ84:DQ100" si="191">AVERAGE(DC84:DN84)</f>
        <v>#DIV/0!</v>
      </c>
      <c r="DR84" s="217"/>
      <c r="DS84" s="217" t="e">
        <f t="shared" ref="DS84:DS100" si="192">STDEV(DC84:DN84)</f>
        <v>#DIV/0!</v>
      </c>
      <c r="DT84" s="217" t="e">
        <f t="shared" si="160"/>
        <v>#DIV/0!</v>
      </c>
      <c r="DU84" s="217" t="e">
        <f t="shared" si="161"/>
        <v>#DIV/0!</v>
      </c>
      <c r="DV84" s="10"/>
      <c r="DW84" s="65" t="s">
        <v>77</v>
      </c>
      <c r="DX84" s="216"/>
      <c r="DY84" s="216"/>
      <c r="DZ84" s="216"/>
      <c r="EA84" s="216"/>
      <c r="EB84" s="216"/>
      <c r="EC84" s="216"/>
      <c r="ED84" s="216"/>
      <c r="EE84" s="216"/>
      <c r="EF84" s="216"/>
      <c r="EG84" s="216"/>
      <c r="EH84" s="216"/>
      <c r="EI84" s="216"/>
      <c r="EJ84" s="217">
        <f t="shared" ref="EJ84:EJ100" si="193">MAX(DX84:EI84)</f>
        <v>0</v>
      </c>
      <c r="EK84" s="217">
        <f t="shared" ref="EK84:EK100" si="194">MIN(DX84:EI84)</f>
        <v>0</v>
      </c>
      <c r="EL84" s="217" t="e">
        <f t="shared" ref="EL84:EL100" si="195">AVERAGE(DX84:EI84)</f>
        <v>#DIV/0!</v>
      </c>
      <c r="EM84" s="217"/>
      <c r="EN84" s="217" t="e">
        <f t="shared" ref="EN84:EN100" si="196">STDEV(DX84:EI84)</f>
        <v>#DIV/0!</v>
      </c>
      <c r="EO84" s="217" t="e">
        <f t="shared" si="162"/>
        <v>#DIV/0!</v>
      </c>
      <c r="EP84" s="217" t="e">
        <f t="shared" si="163"/>
        <v>#DIV/0!</v>
      </c>
      <c r="EQ84" s="10"/>
      <c r="ER84" s="65" t="s">
        <v>77</v>
      </c>
      <c r="ES84" s="216"/>
      <c r="ET84" s="216"/>
      <c r="EU84" s="216"/>
      <c r="EV84" s="216"/>
      <c r="EW84" s="216"/>
      <c r="EX84" s="216"/>
      <c r="EY84" s="216"/>
      <c r="EZ84" s="216"/>
      <c r="FA84" s="216"/>
      <c r="FB84" s="216"/>
      <c r="FC84" s="216"/>
      <c r="FD84" s="216"/>
      <c r="FE84" s="217">
        <f t="shared" ref="FE84:FE100" si="197">MAX(ES84:FD84)</f>
        <v>0</v>
      </c>
      <c r="FF84" s="217">
        <f t="shared" ref="FF84:FF100" si="198">MIN(ES84:FD84)</f>
        <v>0</v>
      </c>
      <c r="FG84" s="217" t="e">
        <f t="shared" ref="FG84:FG100" si="199">AVERAGE(ES84:FD84)</f>
        <v>#DIV/0!</v>
      </c>
      <c r="FH84" s="217"/>
      <c r="FI84" s="217" t="e">
        <f t="shared" ref="FI84:FI100" si="200">STDEV(ES84:FD84)</f>
        <v>#DIV/0!</v>
      </c>
      <c r="FJ84" s="217" t="e">
        <f t="shared" si="164"/>
        <v>#DIV/0!</v>
      </c>
      <c r="FK84" s="217" t="e">
        <f t="shared" si="165"/>
        <v>#DIV/0!</v>
      </c>
      <c r="FL84" s="64"/>
      <c r="FM84" s="99">
        <v>1983</v>
      </c>
      <c r="FN84" s="238">
        <f t="shared" ref="FN84:FX86" si="201">AR5/C5*10</f>
        <v>34.370370370370374</v>
      </c>
      <c r="FO84" s="239">
        <f t="shared" si="201"/>
        <v>12.803532008830024</v>
      </c>
      <c r="FP84" s="239">
        <f t="shared" si="201"/>
        <v>11.138750690989498</v>
      </c>
      <c r="FQ84" s="239">
        <f t="shared" si="201"/>
        <v>24.087396749267253</v>
      </c>
      <c r="FR84" s="239">
        <f t="shared" si="201"/>
        <v>19.8805256869773</v>
      </c>
      <c r="FS84" s="239">
        <f t="shared" si="201"/>
        <v>15.005446623093681</v>
      </c>
      <c r="FT84" s="239">
        <f t="shared" si="201"/>
        <v>6.739404735396719</v>
      </c>
      <c r="FU84" s="239">
        <f t="shared" si="201"/>
        <v>7.377295995182175</v>
      </c>
      <c r="FV84" s="239">
        <f t="shared" si="201"/>
        <v>4.7760015788434975</v>
      </c>
      <c r="FW84" s="239">
        <f t="shared" si="201"/>
        <v>32.748538011695906</v>
      </c>
      <c r="FX84" s="239">
        <f t="shared" si="201"/>
        <v>17.321080478975219</v>
      </c>
      <c r="FY84" s="240"/>
      <c r="FZ84" s="238">
        <f t="shared" ref="FZ84:FZ100" si="202">MAX(FN84:FY84)</f>
        <v>34.370370370370374</v>
      </c>
      <c r="GA84" s="239">
        <f t="shared" ref="GA84:GA100" si="203">MIN(FN84:FY84)</f>
        <v>4.7760015788434975</v>
      </c>
      <c r="GB84" s="239">
        <f t="shared" ref="GB84:GB100" si="204">AVERAGE(FN84:FY84)</f>
        <v>16.931667539056512</v>
      </c>
      <c r="GC84" s="240">
        <f t="shared" ref="GC84:GC100" si="205">STDEV(FN84:FY84)</f>
        <v>10.05769249135456</v>
      </c>
      <c r="GD84" s="238">
        <f t="shared" si="167"/>
        <v>26.989360030411071</v>
      </c>
      <c r="GE84" s="240">
        <f t="shared" si="168"/>
        <v>6.8739750477019523</v>
      </c>
      <c r="GF84" s="27"/>
      <c r="GG84" s="99">
        <v>1983</v>
      </c>
      <c r="GH84" s="105">
        <v>2.966049382716049</v>
      </c>
      <c r="GI84" s="108">
        <v>125.58641975308643</v>
      </c>
      <c r="GJ84" s="105"/>
      <c r="GK84" s="108">
        <v>106.08333333333333</v>
      </c>
      <c r="GL84" s="250">
        <v>66.633333333333312</v>
      </c>
      <c r="GM84" s="27"/>
      <c r="GN84" s="105">
        <v>2.966049382716049</v>
      </c>
      <c r="GO84" s="108">
        <v>125.58641975308643</v>
      </c>
      <c r="GP84" s="250">
        <v>66.633333333333312</v>
      </c>
      <c r="GQ84" s="27"/>
      <c r="GR84" s="27"/>
      <c r="GS84" s="27"/>
      <c r="GT84" s="27"/>
      <c r="GZ84" s="77">
        <v>1982</v>
      </c>
      <c r="HA84" s="235"/>
      <c r="HB84" s="236"/>
      <c r="HC84" s="236"/>
      <c r="HD84" s="236">
        <v>43.9</v>
      </c>
      <c r="HE84" s="236">
        <v>22.5</v>
      </c>
      <c r="HF84" s="236">
        <v>12.3</v>
      </c>
      <c r="HG84" s="236">
        <v>10.9</v>
      </c>
      <c r="HH84" s="236">
        <v>13.1</v>
      </c>
      <c r="HI84" s="236">
        <v>22</v>
      </c>
      <c r="HJ84" s="236">
        <v>12.8</v>
      </c>
      <c r="HK84" s="236">
        <v>13.2</v>
      </c>
      <c r="HL84" s="237">
        <v>40.299999999999997</v>
      </c>
      <c r="HM84" s="235">
        <f>MAX(HA84:HL84)</f>
        <v>43.9</v>
      </c>
      <c r="HN84" s="236">
        <f>MIN(HA84:HL84)</f>
        <v>10.9</v>
      </c>
      <c r="HO84" s="236">
        <f>AVERAGE(HA84:HL84)</f>
        <v>21.222222222222221</v>
      </c>
      <c r="HP84" s="237">
        <f>SUM(HA84:HL84)</f>
        <v>191</v>
      </c>
      <c r="HQ84" s="235">
        <f>STDEV(HA84:HL84)</f>
        <v>12.589159798987559</v>
      </c>
      <c r="HR84" s="237">
        <f>HO84+HQ84</f>
        <v>33.811382021209781</v>
      </c>
      <c r="HS84" s="29">
        <f>HO84-HQ84</f>
        <v>8.6330624232346622</v>
      </c>
      <c r="HT84" s="27"/>
    </row>
    <row r="85" spans="2:228" ht="9.9499999999999993" customHeight="1" x14ac:dyDescent="0.2">
      <c r="B85" s="66" t="s">
        <v>78</v>
      </c>
      <c r="C85" s="191">
        <v>2.1851851851851851</v>
      </c>
      <c r="D85" s="191">
        <v>2.3703703703703702</v>
      </c>
      <c r="E85" s="191">
        <v>3</v>
      </c>
      <c r="F85" s="191">
        <v>2.3333333333333335</v>
      </c>
      <c r="G85" s="191">
        <v>1.8888888888888888</v>
      </c>
      <c r="H85" s="191">
        <v>0.77777777777777779</v>
      </c>
      <c r="I85" s="191">
        <v>0.51851851851851849</v>
      </c>
      <c r="J85" s="191">
        <v>1.0740740740740742</v>
      </c>
      <c r="K85" s="191">
        <v>2.1481481481481484</v>
      </c>
      <c r="L85" s="191">
        <v>1.7777777777777779</v>
      </c>
      <c r="M85" s="191">
        <v>2.4444444444444442</v>
      </c>
      <c r="N85" s="191">
        <v>1.6666666666666665</v>
      </c>
      <c r="O85" s="192">
        <f t="shared" si="169"/>
        <v>3</v>
      </c>
      <c r="P85" s="192">
        <f t="shared" si="170"/>
        <v>0.51851851851851849</v>
      </c>
      <c r="Q85" s="192">
        <f t="shared" si="171"/>
        <v>1.8487654320987656</v>
      </c>
      <c r="R85" s="192">
        <f t="shared" si="172"/>
        <v>0.73524193580137376</v>
      </c>
      <c r="S85" s="192">
        <f t="shared" si="150"/>
        <v>2.5840073679001394</v>
      </c>
      <c r="T85" s="192">
        <f t="shared" si="151"/>
        <v>1.1135234962973919</v>
      </c>
      <c r="U85" s="10"/>
      <c r="V85" s="66" t="s">
        <v>78</v>
      </c>
      <c r="W85" s="216">
        <v>33.333333333333336</v>
      </c>
      <c r="X85" s="216">
        <v>93.703703703703709</v>
      </c>
      <c r="Y85" s="216">
        <v>68.888888888888886</v>
      </c>
      <c r="Z85" s="216">
        <v>280.74074074074076</v>
      </c>
      <c r="AA85" s="216">
        <v>152.59259259259258</v>
      </c>
      <c r="AB85" s="216">
        <v>148.88888888888889</v>
      </c>
      <c r="AC85" s="216">
        <v>80</v>
      </c>
      <c r="AD85" s="216">
        <v>18.148148148148149</v>
      </c>
      <c r="AE85" s="216">
        <v>126.66666666666667</v>
      </c>
      <c r="AF85" s="216">
        <v>143.33333333333334</v>
      </c>
      <c r="AG85" s="216">
        <v>53.333333333333336</v>
      </c>
      <c r="AH85" s="216">
        <v>48.518518518518519</v>
      </c>
      <c r="AI85" s="217">
        <f t="shared" si="173"/>
        <v>280.74074074074076</v>
      </c>
      <c r="AJ85" s="217">
        <f t="shared" si="174"/>
        <v>18.148148148148149</v>
      </c>
      <c r="AK85" s="217">
        <f t="shared" si="175"/>
        <v>104.01234567901234</v>
      </c>
      <c r="AL85" s="217"/>
      <c r="AM85" s="217">
        <f t="shared" si="176"/>
        <v>72.362004646821603</v>
      </c>
      <c r="AN85" s="217">
        <f t="shared" si="152"/>
        <v>176.37435032583394</v>
      </c>
      <c r="AO85" s="217">
        <f t="shared" si="153"/>
        <v>31.650341032190738</v>
      </c>
      <c r="AP85" s="10"/>
      <c r="AQ85" s="66" t="s">
        <v>78</v>
      </c>
      <c r="AR85" s="216">
        <v>33.333333333333336</v>
      </c>
      <c r="AS85" s="216">
        <v>93.703703703703709</v>
      </c>
      <c r="AT85" s="216">
        <v>68.888888888888886</v>
      </c>
      <c r="AU85" s="216">
        <v>280.74074074074076</v>
      </c>
      <c r="AV85" s="216">
        <v>152.59259259259258</v>
      </c>
      <c r="AW85" s="216">
        <v>148.88888888888889</v>
      </c>
      <c r="AX85" s="216">
        <v>80</v>
      </c>
      <c r="AY85" s="216">
        <v>18.148148148148149</v>
      </c>
      <c r="AZ85" s="216">
        <v>126.66666666666667</v>
      </c>
      <c r="BA85" s="216">
        <v>143.33333333333334</v>
      </c>
      <c r="BB85" s="216">
        <v>53.333333333333336</v>
      </c>
      <c r="BC85" s="216">
        <v>48.518518518518519</v>
      </c>
      <c r="BD85" s="217">
        <f t="shared" si="177"/>
        <v>280.74074074074076</v>
      </c>
      <c r="BE85" s="217">
        <f t="shared" si="178"/>
        <v>18.148148148148149</v>
      </c>
      <c r="BF85" s="217">
        <f t="shared" si="179"/>
        <v>104.01234567901234</v>
      </c>
      <c r="BG85" s="217"/>
      <c r="BH85" s="217">
        <f t="shared" si="180"/>
        <v>72.362004646821603</v>
      </c>
      <c r="BI85" s="217">
        <f t="shared" si="154"/>
        <v>176.37435032583394</v>
      </c>
      <c r="BJ85" s="217">
        <f t="shared" si="155"/>
        <v>31.650341032190738</v>
      </c>
      <c r="BK85" s="10"/>
      <c r="BL85" s="66" t="s">
        <v>78</v>
      </c>
      <c r="BM85" s="216"/>
      <c r="BN85" s="216"/>
      <c r="BO85" s="216"/>
      <c r="BP85" s="216"/>
      <c r="BQ85" s="216"/>
      <c r="BR85" s="216"/>
      <c r="BS85" s="216"/>
      <c r="BT85" s="216"/>
      <c r="BU85" s="216"/>
      <c r="BV85" s="216"/>
      <c r="BW85" s="216"/>
      <c r="BX85" s="216"/>
      <c r="BY85" s="217">
        <f t="shared" si="181"/>
        <v>0</v>
      </c>
      <c r="BZ85" s="217">
        <f t="shared" si="182"/>
        <v>0</v>
      </c>
      <c r="CA85" s="217" t="e">
        <f t="shared" si="183"/>
        <v>#DIV/0!</v>
      </c>
      <c r="CB85" s="217"/>
      <c r="CC85" s="217" t="e">
        <f t="shared" si="184"/>
        <v>#DIV/0!</v>
      </c>
      <c r="CD85" s="217" t="e">
        <f t="shared" si="156"/>
        <v>#DIV/0!</v>
      </c>
      <c r="CE85" s="217" t="e">
        <f t="shared" si="157"/>
        <v>#DIV/0!</v>
      </c>
      <c r="CF85" s="10"/>
      <c r="CG85" s="66" t="s">
        <v>78</v>
      </c>
      <c r="CH85" s="216"/>
      <c r="CI85" s="216"/>
      <c r="CJ85" s="216"/>
      <c r="CK85" s="216"/>
      <c r="CL85" s="216"/>
      <c r="CM85" s="216"/>
      <c r="CN85" s="216"/>
      <c r="CO85" s="216"/>
      <c r="CP85" s="216"/>
      <c r="CQ85" s="216"/>
      <c r="CR85" s="216"/>
      <c r="CS85" s="216"/>
      <c r="CT85" s="217">
        <f t="shared" si="185"/>
        <v>0</v>
      </c>
      <c r="CU85" s="217">
        <f t="shared" si="186"/>
        <v>0</v>
      </c>
      <c r="CV85" s="217" t="e">
        <f t="shared" si="187"/>
        <v>#DIV/0!</v>
      </c>
      <c r="CW85" s="217"/>
      <c r="CX85" s="217" t="e">
        <f t="shared" si="188"/>
        <v>#DIV/0!</v>
      </c>
      <c r="CY85" s="217" t="e">
        <f t="shared" si="158"/>
        <v>#DIV/0!</v>
      </c>
      <c r="CZ85" s="217" t="e">
        <f t="shared" si="159"/>
        <v>#DIV/0!</v>
      </c>
      <c r="DA85" s="10"/>
      <c r="DB85" s="66" t="s">
        <v>78</v>
      </c>
      <c r="DC85" s="216"/>
      <c r="DD85" s="216"/>
      <c r="DE85" s="216"/>
      <c r="DF85" s="216"/>
      <c r="DG85" s="216"/>
      <c r="DH85" s="216"/>
      <c r="DI85" s="216"/>
      <c r="DJ85" s="216"/>
      <c r="DK85" s="216"/>
      <c r="DL85" s="216"/>
      <c r="DM85" s="216"/>
      <c r="DN85" s="216"/>
      <c r="DO85" s="217">
        <f t="shared" si="189"/>
        <v>0</v>
      </c>
      <c r="DP85" s="217">
        <f t="shared" si="190"/>
        <v>0</v>
      </c>
      <c r="DQ85" s="217" t="e">
        <f t="shared" si="191"/>
        <v>#DIV/0!</v>
      </c>
      <c r="DR85" s="217"/>
      <c r="DS85" s="217" t="e">
        <f t="shared" si="192"/>
        <v>#DIV/0!</v>
      </c>
      <c r="DT85" s="217" t="e">
        <f t="shared" si="160"/>
        <v>#DIV/0!</v>
      </c>
      <c r="DU85" s="217" t="e">
        <f t="shared" si="161"/>
        <v>#DIV/0!</v>
      </c>
      <c r="DV85" s="10"/>
      <c r="DW85" s="66" t="s">
        <v>78</v>
      </c>
      <c r="DX85" s="216"/>
      <c r="DY85" s="216"/>
      <c r="DZ85" s="216"/>
      <c r="EA85" s="216"/>
      <c r="EB85" s="216"/>
      <c r="EC85" s="216"/>
      <c r="ED85" s="216"/>
      <c r="EE85" s="216"/>
      <c r="EF85" s="216"/>
      <c r="EG85" s="216"/>
      <c r="EH85" s="216"/>
      <c r="EI85" s="216"/>
      <c r="EJ85" s="217">
        <f t="shared" si="193"/>
        <v>0</v>
      </c>
      <c r="EK85" s="217">
        <f t="shared" si="194"/>
        <v>0</v>
      </c>
      <c r="EL85" s="217" t="e">
        <f t="shared" si="195"/>
        <v>#DIV/0!</v>
      </c>
      <c r="EM85" s="217"/>
      <c r="EN85" s="217" t="e">
        <f t="shared" si="196"/>
        <v>#DIV/0!</v>
      </c>
      <c r="EO85" s="217" t="e">
        <f t="shared" si="162"/>
        <v>#DIV/0!</v>
      </c>
      <c r="EP85" s="217" t="e">
        <f t="shared" si="163"/>
        <v>#DIV/0!</v>
      </c>
      <c r="EQ85" s="10"/>
      <c r="ER85" s="66" t="s">
        <v>78</v>
      </c>
      <c r="ES85" s="216"/>
      <c r="ET85" s="216"/>
      <c r="EU85" s="216"/>
      <c r="EV85" s="216"/>
      <c r="EW85" s="216"/>
      <c r="EX85" s="216"/>
      <c r="EY85" s="216"/>
      <c r="EZ85" s="216"/>
      <c r="FA85" s="216"/>
      <c r="FB85" s="216"/>
      <c r="FC85" s="216"/>
      <c r="FD85" s="216"/>
      <c r="FE85" s="217">
        <f t="shared" si="197"/>
        <v>0</v>
      </c>
      <c r="FF85" s="217">
        <f t="shared" si="198"/>
        <v>0</v>
      </c>
      <c r="FG85" s="217" t="e">
        <f t="shared" si="199"/>
        <v>#DIV/0!</v>
      </c>
      <c r="FH85" s="217"/>
      <c r="FI85" s="217" t="e">
        <f t="shared" si="200"/>
        <v>#DIV/0!</v>
      </c>
      <c r="FJ85" s="217" t="e">
        <f t="shared" si="164"/>
        <v>#DIV/0!</v>
      </c>
      <c r="FK85" s="217" t="e">
        <f t="shared" si="165"/>
        <v>#DIV/0!</v>
      </c>
      <c r="FL85" s="64"/>
      <c r="FM85" s="99">
        <v>1984</v>
      </c>
      <c r="FN85" s="238">
        <f t="shared" si="201"/>
        <v>15.602836879432623</v>
      </c>
      <c r="FO85" s="239">
        <f t="shared" si="201"/>
        <v>17.283950617283949</v>
      </c>
      <c r="FP85" s="239">
        <f t="shared" si="201"/>
        <v>21.76638176638177</v>
      </c>
      <c r="FQ85" s="239">
        <f t="shared" si="201"/>
        <v>11.288416075650119</v>
      </c>
      <c r="FR85" s="239">
        <f t="shared" si="201"/>
        <v>17.05349794238683</v>
      </c>
      <c r="FS85" s="239">
        <f t="shared" si="201"/>
        <v>22.962962962962962</v>
      </c>
      <c r="FT85" s="239">
        <f t="shared" si="201"/>
        <v>5.248297624979239</v>
      </c>
      <c r="FU85" s="239">
        <f t="shared" si="201"/>
        <v>22.988505747126439</v>
      </c>
      <c r="FV85" s="239">
        <f t="shared" si="201"/>
        <v>3.9795114263199367</v>
      </c>
      <c r="FW85" s="239">
        <f t="shared" si="201"/>
        <v>13.086419753086421</v>
      </c>
      <c r="FX85" s="239">
        <f t="shared" si="201"/>
        <v>17.948717948717949</v>
      </c>
      <c r="FY85" s="240">
        <f t="shared" ref="FY85:FY99" si="206">BC6/N6*10</f>
        <v>14.30976430976431</v>
      </c>
      <c r="FZ85" s="238">
        <f t="shared" si="202"/>
        <v>22.988505747126439</v>
      </c>
      <c r="GA85" s="239">
        <f t="shared" si="203"/>
        <v>3.9795114263199367</v>
      </c>
      <c r="GB85" s="239">
        <f t="shared" si="204"/>
        <v>15.293271921174382</v>
      </c>
      <c r="GC85" s="240">
        <f t="shared" si="205"/>
        <v>6.2152992758283787</v>
      </c>
      <c r="GD85" s="238">
        <f t="shared" si="167"/>
        <v>21.508571197002759</v>
      </c>
      <c r="GE85" s="240">
        <f t="shared" si="168"/>
        <v>9.0779726453460032</v>
      </c>
      <c r="GF85" s="27"/>
      <c r="GG85" s="99">
        <v>1984</v>
      </c>
      <c r="GH85" s="105">
        <v>2.0956790123456788</v>
      </c>
      <c r="GI85" s="108">
        <v>104.38271604938272</v>
      </c>
      <c r="GJ85" s="105"/>
      <c r="GK85" s="108">
        <v>84.916666666666671</v>
      </c>
      <c r="GL85" s="250">
        <v>45.85</v>
      </c>
      <c r="GM85" s="27"/>
      <c r="GN85" s="105">
        <v>2.0956790123456788</v>
      </c>
      <c r="GO85" s="108">
        <v>104.38271604938272</v>
      </c>
      <c r="GP85" s="250">
        <v>45.85</v>
      </c>
      <c r="GQ85" s="27"/>
      <c r="GR85" s="27"/>
      <c r="GS85" s="27"/>
      <c r="GT85" s="27"/>
      <c r="GZ85" s="99">
        <v>1983</v>
      </c>
      <c r="HA85" s="238">
        <v>127</v>
      </c>
      <c r="HB85" s="239">
        <v>198.8</v>
      </c>
      <c r="HC85" s="239"/>
      <c r="HD85" s="239">
        <v>49.7</v>
      </c>
      <c r="HE85" s="239">
        <v>22.2</v>
      </c>
      <c r="HF85" s="239">
        <v>18.2</v>
      </c>
      <c r="HG85" s="239">
        <v>16.2</v>
      </c>
      <c r="HH85" s="239">
        <v>13.7</v>
      </c>
      <c r="HI85" s="239">
        <v>12.6</v>
      </c>
      <c r="HJ85" s="239">
        <v>14</v>
      </c>
      <c r="HK85" s="239">
        <v>16.3</v>
      </c>
      <c r="HL85" s="240">
        <v>25.7</v>
      </c>
      <c r="HM85" s="238">
        <f t="shared" ref="HM85:HM101" si="207">MAX(HA85:HL85)</f>
        <v>198.8</v>
      </c>
      <c r="HN85" s="239">
        <f t="shared" ref="HN85:HN101" si="208">MIN(HA85:HL85)</f>
        <v>12.6</v>
      </c>
      <c r="HO85" s="239">
        <f t="shared" ref="HO85:HO101" si="209">AVERAGE(HA85:HL85)</f>
        <v>46.763636363636358</v>
      </c>
      <c r="HP85" s="240">
        <f t="shared" ref="HP85:HP94" si="210">SUM(HA85:HL85)</f>
        <v>514.4</v>
      </c>
      <c r="HQ85" s="238">
        <f t="shared" ref="HQ85:HQ101" si="211">STDEV(HA85:HL85)</f>
        <v>60.514845661660125</v>
      </c>
      <c r="HR85" s="240">
        <f t="shared" ref="HR85:HR101" si="212">HO85+HQ85</f>
        <v>107.27848202529648</v>
      </c>
      <c r="HS85" s="31">
        <f t="shared" ref="HS85:HS101" si="213">HO85-HQ85</f>
        <v>-13.751209298023767</v>
      </c>
      <c r="HT85" s="27"/>
    </row>
    <row r="86" spans="2:228" ht="9.9499999999999993" customHeight="1" x14ac:dyDescent="0.2">
      <c r="B86" s="66" t="s">
        <v>79</v>
      </c>
      <c r="C86" s="191">
        <v>2.3333333333333335</v>
      </c>
      <c r="D86" s="191">
        <v>1.5925925925925926</v>
      </c>
      <c r="E86" s="191">
        <v>2.8888888888888888</v>
      </c>
      <c r="F86" s="191">
        <v>2.4814814814814818</v>
      </c>
      <c r="G86" s="191">
        <v>4.2962962962962967</v>
      </c>
      <c r="H86" s="191">
        <v>3.5925925925925926</v>
      </c>
      <c r="I86" s="191">
        <v>1.8518518518518519</v>
      </c>
      <c r="J86" s="191">
        <v>1.6666666666666665</v>
      </c>
      <c r="K86" s="191">
        <v>3.666666666666667</v>
      </c>
      <c r="L86" s="191">
        <v>5.8518518518518521</v>
      </c>
      <c r="M86" s="191">
        <v>2.7777777777777777</v>
      </c>
      <c r="N86" s="191">
        <v>3.1851851851851851</v>
      </c>
      <c r="O86" s="192">
        <f t="shared" si="169"/>
        <v>5.8518518518518521</v>
      </c>
      <c r="P86" s="192">
        <f t="shared" si="170"/>
        <v>1.5925925925925926</v>
      </c>
      <c r="Q86" s="192">
        <f t="shared" si="171"/>
        <v>3.0154320987654319</v>
      </c>
      <c r="R86" s="192">
        <f t="shared" si="172"/>
        <v>1.2244605902020937</v>
      </c>
      <c r="S86" s="192">
        <f t="shared" si="150"/>
        <v>4.2398926889675259</v>
      </c>
      <c r="T86" s="192">
        <f t="shared" si="151"/>
        <v>1.7909715085633382</v>
      </c>
      <c r="U86" s="10"/>
      <c r="V86" s="66" t="s">
        <v>79</v>
      </c>
      <c r="W86" s="216">
        <v>17.777777777777779</v>
      </c>
      <c r="X86" s="216">
        <v>111.48148148148148</v>
      </c>
      <c r="Y86" s="216">
        <v>120</v>
      </c>
      <c r="Z86" s="216">
        <v>223.7037037037037</v>
      </c>
      <c r="AA86" s="216">
        <v>215.18518518518519</v>
      </c>
      <c r="AB86" s="216">
        <v>313.33333333333331</v>
      </c>
      <c r="AC86" s="216">
        <v>115.55555555555556</v>
      </c>
      <c r="AD86" s="216">
        <v>5.4074074074074074</v>
      </c>
      <c r="AE86" s="216">
        <v>194.81481481481481</v>
      </c>
      <c r="AF86" s="216">
        <v>102.22222222222223</v>
      </c>
      <c r="AG86" s="216">
        <v>203.33333333333334</v>
      </c>
      <c r="AH86" s="216">
        <v>26.666666666666668</v>
      </c>
      <c r="AI86" s="217">
        <f t="shared" si="173"/>
        <v>313.33333333333331</v>
      </c>
      <c r="AJ86" s="217">
        <f t="shared" si="174"/>
        <v>5.4074074074074074</v>
      </c>
      <c r="AK86" s="217">
        <f t="shared" si="175"/>
        <v>137.45679012345678</v>
      </c>
      <c r="AL86" s="217"/>
      <c r="AM86" s="217">
        <f t="shared" si="176"/>
        <v>94.761713525302426</v>
      </c>
      <c r="AN86" s="217">
        <f t="shared" si="152"/>
        <v>232.21850364875922</v>
      </c>
      <c r="AO86" s="217">
        <f t="shared" si="153"/>
        <v>42.695076598154358</v>
      </c>
      <c r="AP86" s="10"/>
      <c r="AQ86" s="66" t="s">
        <v>79</v>
      </c>
      <c r="AR86" s="216">
        <v>17.777777777777779</v>
      </c>
      <c r="AS86" s="216">
        <v>111.48148148148148</v>
      </c>
      <c r="AT86" s="216">
        <v>120</v>
      </c>
      <c r="AU86" s="216">
        <v>223.7037037037037</v>
      </c>
      <c r="AV86" s="216">
        <v>215.18518518518519</v>
      </c>
      <c r="AW86" s="216">
        <v>313.33333333333331</v>
      </c>
      <c r="AX86" s="216">
        <v>115.55555555555556</v>
      </c>
      <c r="AY86" s="216">
        <v>5.4074074074074074</v>
      </c>
      <c r="AZ86" s="216">
        <v>194.81481481481481</v>
      </c>
      <c r="BA86" s="216">
        <v>102.22222222222223</v>
      </c>
      <c r="BB86" s="216">
        <v>203.33333333333334</v>
      </c>
      <c r="BC86" s="216">
        <v>26.666666666666668</v>
      </c>
      <c r="BD86" s="217">
        <f t="shared" si="177"/>
        <v>313.33333333333331</v>
      </c>
      <c r="BE86" s="217">
        <f t="shared" si="178"/>
        <v>5.4074074074074074</v>
      </c>
      <c r="BF86" s="217">
        <f t="shared" si="179"/>
        <v>137.45679012345678</v>
      </c>
      <c r="BG86" s="217"/>
      <c r="BH86" s="217">
        <f t="shared" si="180"/>
        <v>94.761713525302426</v>
      </c>
      <c r="BI86" s="217">
        <f t="shared" si="154"/>
        <v>232.21850364875922</v>
      </c>
      <c r="BJ86" s="217">
        <f t="shared" si="155"/>
        <v>42.695076598154358</v>
      </c>
      <c r="BK86" s="10"/>
      <c r="BL86" s="66" t="s">
        <v>79</v>
      </c>
      <c r="BM86" s="216"/>
      <c r="BN86" s="216"/>
      <c r="BO86" s="216"/>
      <c r="BP86" s="216"/>
      <c r="BQ86" s="216"/>
      <c r="BR86" s="216"/>
      <c r="BS86" s="216"/>
      <c r="BT86" s="216"/>
      <c r="BU86" s="216"/>
      <c r="BV86" s="216"/>
      <c r="BW86" s="216"/>
      <c r="BX86" s="216"/>
      <c r="BY86" s="217">
        <f t="shared" si="181"/>
        <v>0</v>
      </c>
      <c r="BZ86" s="217">
        <f t="shared" si="182"/>
        <v>0</v>
      </c>
      <c r="CA86" s="217" t="e">
        <f t="shared" si="183"/>
        <v>#DIV/0!</v>
      </c>
      <c r="CB86" s="217"/>
      <c r="CC86" s="217" t="e">
        <f t="shared" si="184"/>
        <v>#DIV/0!</v>
      </c>
      <c r="CD86" s="217" t="e">
        <f t="shared" si="156"/>
        <v>#DIV/0!</v>
      </c>
      <c r="CE86" s="217" t="e">
        <f t="shared" si="157"/>
        <v>#DIV/0!</v>
      </c>
      <c r="CF86" s="10"/>
      <c r="CG86" s="66" t="s">
        <v>79</v>
      </c>
      <c r="CH86" s="216"/>
      <c r="CI86" s="216"/>
      <c r="CJ86" s="216"/>
      <c r="CK86" s="216"/>
      <c r="CL86" s="216"/>
      <c r="CM86" s="216"/>
      <c r="CN86" s="216"/>
      <c r="CO86" s="216"/>
      <c r="CP86" s="216"/>
      <c r="CQ86" s="216"/>
      <c r="CR86" s="216"/>
      <c r="CS86" s="216"/>
      <c r="CT86" s="217">
        <f t="shared" si="185"/>
        <v>0</v>
      </c>
      <c r="CU86" s="217">
        <f t="shared" si="186"/>
        <v>0</v>
      </c>
      <c r="CV86" s="217" t="e">
        <f t="shared" si="187"/>
        <v>#DIV/0!</v>
      </c>
      <c r="CW86" s="217"/>
      <c r="CX86" s="217" t="e">
        <f t="shared" si="188"/>
        <v>#DIV/0!</v>
      </c>
      <c r="CY86" s="217" t="e">
        <f t="shared" si="158"/>
        <v>#DIV/0!</v>
      </c>
      <c r="CZ86" s="217" t="e">
        <f t="shared" si="159"/>
        <v>#DIV/0!</v>
      </c>
      <c r="DA86" s="10"/>
      <c r="DB86" s="66" t="s">
        <v>79</v>
      </c>
      <c r="DC86" s="216"/>
      <c r="DD86" s="216"/>
      <c r="DE86" s="216"/>
      <c r="DF86" s="216"/>
      <c r="DG86" s="216"/>
      <c r="DH86" s="216"/>
      <c r="DI86" s="216"/>
      <c r="DJ86" s="216"/>
      <c r="DK86" s="216"/>
      <c r="DL86" s="216"/>
      <c r="DM86" s="216"/>
      <c r="DN86" s="216"/>
      <c r="DO86" s="217">
        <f t="shared" si="189"/>
        <v>0</v>
      </c>
      <c r="DP86" s="217">
        <f t="shared" si="190"/>
        <v>0</v>
      </c>
      <c r="DQ86" s="217" t="e">
        <f t="shared" si="191"/>
        <v>#DIV/0!</v>
      </c>
      <c r="DR86" s="217"/>
      <c r="DS86" s="217" t="e">
        <f t="shared" si="192"/>
        <v>#DIV/0!</v>
      </c>
      <c r="DT86" s="217" t="e">
        <f t="shared" si="160"/>
        <v>#DIV/0!</v>
      </c>
      <c r="DU86" s="217" t="e">
        <f t="shared" si="161"/>
        <v>#DIV/0!</v>
      </c>
      <c r="DV86" s="10"/>
      <c r="DW86" s="66" t="s">
        <v>79</v>
      </c>
      <c r="DX86" s="216"/>
      <c r="DY86" s="216"/>
      <c r="DZ86" s="216"/>
      <c r="EA86" s="216"/>
      <c r="EB86" s="216"/>
      <c r="EC86" s="216"/>
      <c r="ED86" s="216"/>
      <c r="EE86" s="216"/>
      <c r="EF86" s="216"/>
      <c r="EG86" s="216"/>
      <c r="EH86" s="216"/>
      <c r="EI86" s="216"/>
      <c r="EJ86" s="217">
        <f t="shared" si="193"/>
        <v>0</v>
      </c>
      <c r="EK86" s="217">
        <f t="shared" si="194"/>
        <v>0</v>
      </c>
      <c r="EL86" s="217" t="e">
        <f t="shared" si="195"/>
        <v>#DIV/0!</v>
      </c>
      <c r="EM86" s="217"/>
      <c r="EN86" s="217" t="e">
        <f t="shared" si="196"/>
        <v>#DIV/0!</v>
      </c>
      <c r="EO86" s="217" t="e">
        <f t="shared" si="162"/>
        <v>#DIV/0!</v>
      </c>
      <c r="EP86" s="217" t="e">
        <f t="shared" si="163"/>
        <v>#DIV/0!</v>
      </c>
      <c r="EQ86" s="10"/>
      <c r="ER86" s="66" t="s">
        <v>79</v>
      </c>
      <c r="ES86" s="216"/>
      <c r="ET86" s="216"/>
      <c r="EU86" s="216"/>
      <c r="EV86" s="216"/>
      <c r="EW86" s="216"/>
      <c r="EX86" s="216"/>
      <c r="EY86" s="216"/>
      <c r="EZ86" s="216"/>
      <c r="FA86" s="216"/>
      <c r="FB86" s="216"/>
      <c r="FC86" s="216"/>
      <c r="FD86" s="216"/>
      <c r="FE86" s="217">
        <f t="shared" si="197"/>
        <v>0</v>
      </c>
      <c r="FF86" s="217">
        <f t="shared" si="198"/>
        <v>0</v>
      </c>
      <c r="FG86" s="217" t="e">
        <f t="shared" si="199"/>
        <v>#DIV/0!</v>
      </c>
      <c r="FH86" s="217"/>
      <c r="FI86" s="217" t="e">
        <f t="shared" si="200"/>
        <v>#DIV/0!</v>
      </c>
      <c r="FJ86" s="217" t="e">
        <f t="shared" si="164"/>
        <v>#DIV/0!</v>
      </c>
      <c r="FK86" s="217" t="e">
        <f t="shared" si="165"/>
        <v>#DIV/0!</v>
      </c>
      <c r="FL86" s="64"/>
      <c r="FM86" s="99">
        <v>1985</v>
      </c>
      <c r="FN86" s="238">
        <f t="shared" si="201"/>
        <v>83.333333333333343</v>
      </c>
      <c r="FO86" s="239">
        <f t="shared" si="201"/>
        <v>15.817901234567902</v>
      </c>
      <c r="FP86" s="239">
        <f t="shared" si="201"/>
        <v>15.947157348431233</v>
      </c>
      <c r="FQ86" s="239">
        <f t="shared" si="201"/>
        <v>30.76341647770219</v>
      </c>
      <c r="FR86" s="239">
        <f t="shared" si="201"/>
        <v>28.129970461258807</v>
      </c>
      <c r="FS86" s="239">
        <f t="shared" si="201"/>
        <v>23.948220064724918</v>
      </c>
      <c r="FT86" s="239">
        <f t="shared" si="201"/>
        <v>8.5305522128626823</v>
      </c>
      <c r="FU86" s="239">
        <f t="shared" si="201"/>
        <v>2.2004357298474946</v>
      </c>
      <c r="FV86" s="239">
        <f t="shared" si="201"/>
        <v>19.282168766704849</v>
      </c>
      <c r="FW86" s="239">
        <f t="shared" si="201"/>
        <v>23.447908339994669</v>
      </c>
      <c r="FX86" s="239">
        <f t="shared" si="201"/>
        <v>16.717106211269634</v>
      </c>
      <c r="FY86" s="240">
        <f t="shared" si="206"/>
        <v>87.654320987654316</v>
      </c>
      <c r="FZ86" s="238">
        <f t="shared" si="202"/>
        <v>87.654320987654316</v>
      </c>
      <c r="GA86" s="239">
        <f t="shared" si="203"/>
        <v>2.2004357298474946</v>
      </c>
      <c r="GB86" s="239">
        <f t="shared" si="204"/>
        <v>29.647707597362672</v>
      </c>
      <c r="GC86" s="240">
        <f t="shared" si="205"/>
        <v>27.260167514448977</v>
      </c>
      <c r="GD86" s="238">
        <f t="shared" si="167"/>
        <v>56.907875111811649</v>
      </c>
      <c r="GE86" s="240">
        <f t="shared" si="168"/>
        <v>2.387540082913695</v>
      </c>
      <c r="GF86" s="27"/>
      <c r="GG86" s="99">
        <v>1985</v>
      </c>
      <c r="GH86" s="105">
        <v>2.808641975308642</v>
      </c>
      <c r="GI86" s="108">
        <v>168.15432098765436</v>
      </c>
      <c r="GJ86" s="105"/>
      <c r="GK86" s="108">
        <v>85.958333333333329</v>
      </c>
      <c r="GL86" s="250">
        <v>17.941666666666666</v>
      </c>
      <c r="GM86" s="27"/>
      <c r="GN86" s="105">
        <v>2.808641975308642</v>
      </c>
      <c r="GO86" s="108">
        <v>168.15432098765436</v>
      </c>
      <c r="GP86" s="250">
        <v>17.941666666666666</v>
      </c>
      <c r="GQ86" s="27"/>
      <c r="GR86" s="27"/>
      <c r="GS86" s="27"/>
      <c r="GT86" s="27"/>
      <c r="GZ86" s="99">
        <v>1984</v>
      </c>
      <c r="HA86" s="238">
        <v>92.2</v>
      </c>
      <c r="HB86" s="239">
        <v>119.5</v>
      </c>
      <c r="HC86" s="239">
        <v>133.30000000000001</v>
      </c>
      <c r="HD86" s="239">
        <v>41.7</v>
      </c>
      <c r="HE86" s="239">
        <v>17.600000000000001</v>
      </c>
      <c r="HF86" s="239">
        <v>10.4</v>
      </c>
      <c r="HG86" s="239">
        <v>9</v>
      </c>
      <c r="HH86" s="239">
        <v>7.4</v>
      </c>
      <c r="HI86" s="239">
        <v>9.9</v>
      </c>
      <c r="HJ86" s="239">
        <v>10.8</v>
      </c>
      <c r="HK86" s="239">
        <v>11.9</v>
      </c>
      <c r="HL86" s="240">
        <v>32.700000000000003</v>
      </c>
      <c r="HM86" s="238">
        <f t="shared" si="207"/>
        <v>133.30000000000001</v>
      </c>
      <c r="HN86" s="239">
        <f t="shared" si="208"/>
        <v>7.4</v>
      </c>
      <c r="HO86" s="239">
        <f t="shared" si="209"/>
        <v>41.36666666666666</v>
      </c>
      <c r="HP86" s="240">
        <f t="shared" si="210"/>
        <v>496.39999999999992</v>
      </c>
      <c r="HQ86" s="238">
        <f t="shared" si="211"/>
        <v>46.450057898649391</v>
      </c>
      <c r="HR86" s="240">
        <f t="shared" si="212"/>
        <v>87.816724565316051</v>
      </c>
      <c r="HS86" s="31">
        <f t="shared" si="213"/>
        <v>-5.0833912319827306</v>
      </c>
      <c r="HT86" s="27"/>
    </row>
    <row r="87" spans="2:228" ht="9.9499999999999993" customHeight="1" x14ac:dyDescent="0.2">
      <c r="B87" s="65" t="s">
        <v>80</v>
      </c>
      <c r="C87" s="191">
        <v>2.6666666666666665</v>
      </c>
      <c r="D87" s="191">
        <v>1.2222222222222221</v>
      </c>
      <c r="E87" s="191">
        <v>4.2592592592592595</v>
      </c>
      <c r="F87" s="191">
        <v>4.0740740740740735</v>
      </c>
      <c r="G87" s="191">
        <v>3.1481481481481484</v>
      </c>
      <c r="H87" s="191">
        <v>2.2222222222222223</v>
      </c>
      <c r="I87" s="191">
        <v>0.92592592592592593</v>
      </c>
      <c r="J87" s="191">
        <v>1.9259259259259258</v>
      </c>
      <c r="K87" s="191">
        <v>3.333333333333333</v>
      </c>
      <c r="L87" s="191">
        <v>3.9259259259259256</v>
      </c>
      <c r="M87" s="191">
        <v>4.5185185185185182</v>
      </c>
      <c r="N87" s="191">
        <v>3.9629629629629632</v>
      </c>
      <c r="O87" s="192">
        <f t="shared" si="169"/>
        <v>4.5185185185185182</v>
      </c>
      <c r="P87" s="192">
        <f t="shared" si="170"/>
        <v>0.92592592592592593</v>
      </c>
      <c r="Q87" s="192">
        <f t="shared" si="171"/>
        <v>3.0154320987654319</v>
      </c>
      <c r="R87" s="192">
        <f t="shared" si="172"/>
        <v>1.2170032777320523</v>
      </c>
      <c r="S87" s="192">
        <f t="shared" si="150"/>
        <v>4.2324353764974845</v>
      </c>
      <c r="T87" s="192">
        <f t="shared" si="151"/>
        <v>1.7984288210333796</v>
      </c>
      <c r="U87" s="10"/>
      <c r="V87" s="65" t="s">
        <v>80</v>
      </c>
      <c r="W87" s="216">
        <v>23.703703703703702</v>
      </c>
      <c r="X87" s="216">
        <v>51.111111111111114</v>
      </c>
      <c r="Y87" s="216">
        <v>170.74074074074073</v>
      </c>
      <c r="Z87" s="216"/>
      <c r="AA87" s="216">
        <v>146.66666666666666</v>
      </c>
      <c r="AB87" s="216">
        <v>157.40740740740742</v>
      </c>
      <c r="AC87" s="216">
        <v>136.2962962962963</v>
      </c>
      <c r="AD87" s="216">
        <v>109.25925925925925</v>
      </c>
      <c r="AE87" s="216">
        <v>82.592592592592595</v>
      </c>
      <c r="AF87" s="216">
        <v>174.81481481481481</v>
      </c>
      <c r="AG87" s="216">
        <v>48.888888888888886</v>
      </c>
      <c r="AH87" s="216">
        <v>101.48148148148148</v>
      </c>
      <c r="AI87" s="217">
        <f t="shared" si="173"/>
        <v>174.81481481481481</v>
      </c>
      <c r="AJ87" s="217">
        <f t="shared" si="174"/>
        <v>23.703703703703702</v>
      </c>
      <c r="AK87" s="217">
        <f t="shared" si="175"/>
        <v>109.36026936026937</v>
      </c>
      <c r="AL87" s="217"/>
      <c r="AM87" s="217">
        <f t="shared" si="176"/>
        <v>52.576703627269751</v>
      </c>
      <c r="AN87" s="217">
        <f t="shared" si="152"/>
        <v>161.93697298753912</v>
      </c>
      <c r="AO87" s="217">
        <f t="shared" si="153"/>
        <v>56.78356573299962</v>
      </c>
      <c r="AP87" s="10"/>
      <c r="AQ87" s="65" t="s">
        <v>80</v>
      </c>
      <c r="AR87" s="216">
        <v>23.703703703703702</v>
      </c>
      <c r="AS87" s="216">
        <v>51.111111111111114</v>
      </c>
      <c r="AT87" s="216">
        <v>170.74074074074073</v>
      </c>
      <c r="AU87" s="216"/>
      <c r="AV87" s="216">
        <v>146.66666666666666</v>
      </c>
      <c r="AW87" s="216">
        <v>157.40740740740742</v>
      </c>
      <c r="AX87" s="216">
        <v>136.2962962962963</v>
      </c>
      <c r="AY87" s="216">
        <v>109.25925925925925</v>
      </c>
      <c r="AZ87" s="216">
        <v>82.592592592592595</v>
      </c>
      <c r="BA87" s="216">
        <v>174.81481481481481</v>
      </c>
      <c r="BB87" s="216">
        <v>48.888888888888886</v>
      </c>
      <c r="BC87" s="216">
        <v>101.48148148148148</v>
      </c>
      <c r="BD87" s="217">
        <f t="shared" si="177"/>
        <v>174.81481481481481</v>
      </c>
      <c r="BE87" s="217">
        <f t="shared" si="178"/>
        <v>23.703703703703702</v>
      </c>
      <c r="BF87" s="217">
        <f t="shared" si="179"/>
        <v>109.36026936026937</v>
      </c>
      <c r="BG87" s="217"/>
      <c r="BH87" s="217">
        <f t="shared" si="180"/>
        <v>52.576703627269751</v>
      </c>
      <c r="BI87" s="217">
        <f t="shared" si="154"/>
        <v>161.93697298753912</v>
      </c>
      <c r="BJ87" s="217">
        <f t="shared" si="155"/>
        <v>56.78356573299962</v>
      </c>
      <c r="BK87" s="10"/>
      <c r="BL87" s="65" t="s">
        <v>80</v>
      </c>
      <c r="BM87" s="216"/>
      <c r="BN87" s="216"/>
      <c r="BO87" s="216"/>
      <c r="BP87" s="216">
        <v>148.5</v>
      </c>
      <c r="BQ87" s="216">
        <v>74</v>
      </c>
      <c r="BR87" s="216">
        <v>86</v>
      </c>
      <c r="BS87" s="216">
        <v>172</v>
      </c>
      <c r="BT87" s="216">
        <v>115</v>
      </c>
      <c r="BU87" s="216">
        <v>120.5</v>
      </c>
      <c r="BV87" s="216">
        <v>195</v>
      </c>
      <c r="BW87" s="216">
        <v>150.5</v>
      </c>
      <c r="BX87" s="216">
        <v>20.5</v>
      </c>
      <c r="BY87" s="217">
        <f t="shared" si="181"/>
        <v>195</v>
      </c>
      <c r="BZ87" s="217">
        <f t="shared" si="182"/>
        <v>20.5</v>
      </c>
      <c r="CA87" s="217">
        <f t="shared" si="183"/>
        <v>120.22222222222223</v>
      </c>
      <c r="CB87" s="217"/>
      <c r="CC87" s="217">
        <f t="shared" si="184"/>
        <v>53.931154673754627</v>
      </c>
      <c r="CD87" s="217">
        <f t="shared" si="156"/>
        <v>174.15337689597686</v>
      </c>
      <c r="CE87" s="217">
        <f t="shared" si="157"/>
        <v>66.291067548467595</v>
      </c>
      <c r="CF87" s="10"/>
      <c r="CG87" s="65" t="s">
        <v>80</v>
      </c>
      <c r="CH87" s="216"/>
      <c r="CI87" s="216"/>
      <c r="CJ87" s="216"/>
      <c r="CK87" s="216">
        <v>148.5</v>
      </c>
      <c r="CL87" s="216">
        <v>74</v>
      </c>
      <c r="CM87" s="216">
        <v>86</v>
      </c>
      <c r="CN87" s="216">
        <v>172</v>
      </c>
      <c r="CO87" s="216">
        <v>115</v>
      </c>
      <c r="CP87" s="216">
        <v>120.5</v>
      </c>
      <c r="CQ87" s="216">
        <v>195</v>
      </c>
      <c r="CR87" s="216">
        <v>150.5</v>
      </c>
      <c r="CS87" s="216">
        <v>20.5</v>
      </c>
      <c r="CT87" s="217">
        <f t="shared" si="185"/>
        <v>195</v>
      </c>
      <c r="CU87" s="217">
        <f t="shared" si="186"/>
        <v>20.5</v>
      </c>
      <c r="CV87" s="217">
        <f t="shared" si="187"/>
        <v>120.22222222222223</v>
      </c>
      <c r="CW87" s="217"/>
      <c r="CX87" s="217">
        <f t="shared" si="188"/>
        <v>53.931154673754627</v>
      </c>
      <c r="CY87" s="217">
        <f t="shared" si="158"/>
        <v>174.15337689597686</v>
      </c>
      <c r="CZ87" s="217">
        <f t="shared" si="159"/>
        <v>66.291067548467595</v>
      </c>
      <c r="DA87" s="10"/>
      <c r="DB87" s="65" t="s">
        <v>80</v>
      </c>
      <c r="DC87" s="216"/>
      <c r="DD87" s="216"/>
      <c r="DE87" s="216"/>
      <c r="DF87" s="216"/>
      <c r="DG87" s="216"/>
      <c r="DH87" s="216"/>
      <c r="DI87" s="216"/>
      <c r="DJ87" s="216"/>
      <c r="DK87" s="216"/>
      <c r="DL87" s="216"/>
      <c r="DM87" s="216"/>
      <c r="DN87" s="216"/>
      <c r="DO87" s="217">
        <f t="shared" si="189"/>
        <v>0</v>
      </c>
      <c r="DP87" s="217">
        <f t="shared" si="190"/>
        <v>0</v>
      </c>
      <c r="DQ87" s="217" t="e">
        <f t="shared" si="191"/>
        <v>#DIV/0!</v>
      </c>
      <c r="DR87" s="217"/>
      <c r="DS87" s="217" t="e">
        <f t="shared" si="192"/>
        <v>#DIV/0!</v>
      </c>
      <c r="DT87" s="217" t="e">
        <f t="shared" si="160"/>
        <v>#DIV/0!</v>
      </c>
      <c r="DU87" s="217" t="e">
        <f t="shared" si="161"/>
        <v>#DIV/0!</v>
      </c>
      <c r="DV87" s="10"/>
      <c r="DW87" s="65" t="s">
        <v>80</v>
      </c>
      <c r="DX87" s="216"/>
      <c r="DY87" s="216"/>
      <c r="DZ87" s="216"/>
      <c r="EA87" s="216"/>
      <c r="EB87" s="216"/>
      <c r="EC87" s="216"/>
      <c r="ED87" s="216"/>
      <c r="EE87" s="216"/>
      <c r="EF87" s="216"/>
      <c r="EG87" s="216"/>
      <c r="EH87" s="216"/>
      <c r="EI87" s="216"/>
      <c r="EJ87" s="217">
        <f t="shared" si="193"/>
        <v>0</v>
      </c>
      <c r="EK87" s="217">
        <f t="shared" si="194"/>
        <v>0</v>
      </c>
      <c r="EL87" s="217" t="e">
        <f t="shared" si="195"/>
        <v>#DIV/0!</v>
      </c>
      <c r="EM87" s="217"/>
      <c r="EN87" s="217" t="e">
        <f t="shared" si="196"/>
        <v>#DIV/0!</v>
      </c>
      <c r="EO87" s="217" t="e">
        <f t="shared" si="162"/>
        <v>#DIV/0!</v>
      </c>
      <c r="EP87" s="217" t="e">
        <f t="shared" si="163"/>
        <v>#DIV/0!</v>
      </c>
      <c r="EQ87" s="10"/>
      <c r="ER87" s="65" t="s">
        <v>80</v>
      </c>
      <c r="ES87" s="216"/>
      <c r="ET87" s="216"/>
      <c r="EU87" s="216"/>
      <c r="EV87" s="216">
        <v>148.5</v>
      </c>
      <c r="EW87" s="216">
        <v>74</v>
      </c>
      <c r="EX87" s="216">
        <v>86</v>
      </c>
      <c r="EY87" s="216">
        <v>172</v>
      </c>
      <c r="EZ87" s="216">
        <v>115</v>
      </c>
      <c r="FA87" s="216">
        <v>120.5</v>
      </c>
      <c r="FB87" s="216">
        <v>195</v>
      </c>
      <c r="FC87" s="216">
        <v>150.5</v>
      </c>
      <c r="FD87" s="216">
        <v>20.5</v>
      </c>
      <c r="FE87" s="217">
        <f t="shared" si="197"/>
        <v>195</v>
      </c>
      <c r="FF87" s="217">
        <f t="shared" si="198"/>
        <v>20.5</v>
      </c>
      <c r="FG87" s="217">
        <f t="shared" si="199"/>
        <v>120.22222222222223</v>
      </c>
      <c r="FH87" s="217"/>
      <c r="FI87" s="217">
        <f t="shared" si="200"/>
        <v>53.931154673754627</v>
      </c>
      <c r="FJ87" s="217">
        <f t="shared" si="164"/>
        <v>174.15337689597686</v>
      </c>
      <c r="FK87" s="217">
        <f t="shared" si="165"/>
        <v>66.291067548467595</v>
      </c>
      <c r="FL87" s="64"/>
      <c r="FM87" s="99">
        <v>1986</v>
      </c>
      <c r="FN87" s="238">
        <f t="shared" ref="FN87:FN99" si="214">AR8/C8*10</f>
        <v>8.0423280423280428</v>
      </c>
      <c r="FO87" s="239">
        <f t="shared" ref="FO87:FO99" si="215">AS8/D8*10</f>
        <v>25.925925925925924</v>
      </c>
      <c r="FP87" s="239">
        <f t="shared" ref="FP87:FP99" si="216">AT8/E8*10</f>
        <v>32.442067736185379</v>
      </c>
      <c r="FQ87" s="239"/>
      <c r="FR87" s="239">
        <f t="shared" ref="FR87:FR99" si="217">AV8/G8*10</f>
        <v>21.971971971971968</v>
      </c>
      <c r="FS87" s="239">
        <f t="shared" ref="FS87:FS99" si="218">AW8/H8*10</f>
        <v>29.672695951765718</v>
      </c>
      <c r="FT87" s="239">
        <f t="shared" ref="FT87:FT99" si="219">AX8/I8*10</f>
        <v>9.2592592592592595</v>
      </c>
      <c r="FU87" s="239">
        <f t="shared" ref="FU87:FU99" si="220">AY8/J8*10</f>
        <v>11.723027375201287</v>
      </c>
      <c r="FV87" s="239">
        <f t="shared" ref="FV87:FV99" si="221">AZ8/K8*10</f>
        <v>12.202243737513447</v>
      </c>
      <c r="FW87" s="239">
        <f t="shared" ref="FW87:FW99" si="222">BA8/L8*10</f>
        <v>17.18898385565052</v>
      </c>
      <c r="FX87" s="239">
        <f t="shared" ref="FX87:FX99" si="223">BB8/M8*10</f>
        <v>2.9285099052540913</v>
      </c>
      <c r="FY87" s="240">
        <f t="shared" si="206"/>
        <v>68.292682926829272</v>
      </c>
      <c r="FZ87" s="238">
        <f t="shared" si="202"/>
        <v>68.292682926829272</v>
      </c>
      <c r="GA87" s="239">
        <f t="shared" si="203"/>
        <v>2.9285099052540913</v>
      </c>
      <c r="GB87" s="239">
        <f t="shared" si="204"/>
        <v>21.786336062534989</v>
      </c>
      <c r="GC87" s="240">
        <f t="shared" si="205"/>
        <v>18.087160985659075</v>
      </c>
      <c r="GD87" s="238">
        <f t="shared" si="167"/>
        <v>39.873497048194068</v>
      </c>
      <c r="GE87" s="240">
        <f t="shared" si="168"/>
        <v>3.699175076875914</v>
      </c>
      <c r="GF87" s="27"/>
      <c r="GG87" s="99">
        <v>1986</v>
      </c>
      <c r="GH87" s="105">
        <v>2.8611111111111112</v>
      </c>
      <c r="GI87" s="108">
        <v>163.80471380471383</v>
      </c>
      <c r="GJ87" s="105">
        <v>5.8755555555555556</v>
      </c>
      <c r="GK87" s="108">
        <v>102.83333333333333</v>
      </c>
      <c r="GL87" s="250">
        <v>13.4</v>
      </c>
      <c r="GM87" s="27"/>
      <c r="GN87" s="105">
        <v>2.8611111111111112</v>
      </c>
      <c r="GO87" s="108">
        <v>163.80471380471383</v>
      </c>
      <c r="GP87" s="250">
        <v>13.4</v>
      </c>
      <c r="GQ87" s="27"/>
      <c r="GR87" s="27"/>
      <c r="GS87" s="27"/>
      <c r="GT87" s="27"/>
      <c r="GZ87" s="99">
        <v>1985</v>
      </c>
      <c r="HA87" s="238">
        <v>98.9</v>
      </c>
      <c r="HB87" s="239">
        <v>84</v>
      </c>
      <c r="HC87" s="239">
        <v>76.7</v>
      </c>
      <c r="HD87" s="239">
        <v>28.8</v>
      </c>
      <c r="HE87" s="239">
        <v>16.5</v>
      </c>
      <c r="HF87" s="239">
        <v>14.5</v>
      </c>
      <c r="HG87" s="239">
        <v>10.4</v>
      </c>
      <c r="HH87" s="239">
        <v>9.1</v>
      </c>
      <c r="HI87" s="239">
        <v>9</v>
      </c>
      <c r="HJ87" s="239">
        <v>12.7</v>
      </c>
      <c r="HK87" s="239">
        <v>13.9</v>
      </c>
      <c r="HL87" s="240">
        <v>26.8</v>
      </c>
      <c r="HM87" s="238">
        <f t="shared" si="207"/>
        <v>98.9</v>
      </c>
      <c r="HN87" s="239">
        <f t="shared" si="208"/>
        <v>9</v>
      </c>
      <c r="HO87" s="239">
        <f t="shared" si="209"/>
        <v>33.44166666666667</v>
      </c>
      <c r="HP87" s="240">
        <f t="shared" si="210"/>
        <v>401.3</v>
      </c>
      <c r="HQ87" s="238">
        <f t="shared" si="211"/>
        <v>32.969144206317665</v>
      </c>
      <c r="HR87" s="240">
        <f t="shared" si="212"/>
        <v>66.410810872984342</v>
      </c>
      <c r="HS87" s="31">
        <f t="shared" si="213"/>
        <v>0.4725224603490048</v>
      </c>
      <c r="HT87" s="27"/>
    </row>
    <row r="88" spans="2:228" ht="9.9499999999999993" customHeight="1" x14ac:dyDescent="0.2">
      <c r="B88" s="66" t="s">
        <v>81</v>
      </c>
      <c r="C88" s="191">
        <v>4</v>
      </c>
      <c r="D88" s="191">
        <v>5.2222222222222214</v>
      </c>
      <c r="E88" s="191">
        <v>4.7037037037037042</v>
      </c>
      <c r="F88" s="191">
        <v>5.4074074074074066</v>
      </c>
      <c r="G88" s="191">
        <v>5.9629629629629637</v>
      </c>
      <c r="H88" s="191">
        <v>4.7407407407407405</v>
      </c>
      <c r="I88" s="191">
        <v>2.2962962962962963</v>
      </c>
      <c r="J88" s="191">
        <v>1.7407407407407409</v>
      </c>
      <c r="K88" s="191">
        <v>2.8148148148148149</v>
      </c>
      <c r="L88" s="191">
        <v>4.5185185185185182</v>
      </c>
      <c r="M88" s="191">
        <v>4.2592592592592595</v>
      </c>
      <c r="N88" s="191">
        <v>3.3703703703703702</v>
      </c>
      <c r="O88" s="192">
        <f t="shared" si="169"/>
        <v>5.9629629629629637</v>
      </c>
      <c r="P88" s="192">
        <f t="shared" si="170"/>
        <v>1.7407407407407409</v>
      </c>
      <c r="Q88" s="192">
        <f t="shared" si="171"/>
        <v>4.0864197530864201</v>
      </c>
      <c r="R88" s="192">
        <f t="shared" si="172"/>
        <v>1.2942584591400479</v>
      </c>
      <c r="S88" s="192">
        <f t="shared" si="150"/>
        <v>5.380678212226468</v>
      </c>
      <c r="T88" s="192">
        <f t="shared" si="151"/>
        <v>2.7921612939463722</v>
      </c>
      <c r="U88" s="10"/>
      <c r="V88" s="66" t="s">
        <v>81</v>
      </c>
      <c r="W88" s="216">
        <v>56.666666666666664</v>
      </c>
      <c r="X88" s="216">
        <v>52.962962962962962</v>
      </c>
      <c r="Y88" s="216">
        <v>170</v>
      </c>
      <c r="Z88" s="216">
        <v>90.740740740740748</v>
      </c>
      <c r="AA88" s="216">
        <v>131.4814814814815</v>
      </c>
      <c r="AB88" s="216">
        <v>99.629629629629633</v>
      </c>
      <c r="AC88" s="216">
        <v>214.44444444444446</v>
      </c>
      <c r="AD88" s="216">
        <v>170</v>
      </c>
      <c r="AE88" s="216">
        <v>123.70370370370371</v>
      </c>
      <c r="AF88" s="216">
        <v>64.444444444444443</v>
      </c>
      <c r="AG88" s="216">
        <v>85.925925925925924</v>
      </c>
      <c r="AH88" s="216">
        <v>26.666666666666668</v>
      </c>
      <c r="AI88" s="217">
        <f t="shared" si="173"/>
        <v>214.44444444444446</v>
      </c>
      <c r="AJ88" s="217">
        <f t="shared" si="174"/>
        <v>26.666666666666668</v>
      </c>
      <c r="AK88" s="217">
        <f t="shared" si="175"/>
        <v>107.22222222222223</v>
      </c>
      <c r="AL88" s="217"/>
      <c r="AM88" s="217">
        <f t="shared" si="176"/>
        <v>56.279126391052557</v>
      </c>
      <c r="AN88" s="217">
        <f t="shared" si="152"/>
        <v>163.50134861327479</v>
      </c>
      <c r="AO88" s="217">
        <f t="shared" si="153"/>
        <v>50.943095831169671</v>
      </c>
      <c r="AP88" s="10"/>
      <c r="AQ88" s="66" t="s">
        <v>81</v>
      </c>
      <c r="AR88" s="216">
        <v>56.666666666666664</v>
      </c>
      <c r="AS88" s="216">
        <v>52.962962962962962</v>
      </c>
      <c r="AT88" s="216">
        <v>170</v>
      </c>
      <c r="AU88" s="216">
        <v>90.740740740740748</v>
      </c>
      <c r="AV88" s="216">
        <v>131.4814814814815</v>
      </c>
      <c r="AW88" s="216">
        <v>99.629629629629633</v>
      </c>
      <c r="AX88" s="216">
        <v>214.44444444444446</v>
      </c>
      <c r="AY88" s="216">
        <v>170</v>
      </c>
      <c r="AZ88" s="216">
        <v>123.70370370370371</v>
      </c>
      <c r="BA88" s="216">
        <v>64.444444444444443</v>
      </c>
      <c r="BB88" s="216">
        <v>85.925925925925924</v>
      </c>
      <c r="BC88" s="216">
        <v>26.666666666666668</v>
      </c>
      <c r="BD88" s="217">
        <f t="shared" si="177"/>
        <v>214.44444444444446</v>
      </c>
      <c r="BE88" s="217">
        <f t="shared" si="178"/>
        <v>26.666666666666668</v>
      </c>
      <c r="BF88" s="217">
        <f t="shared" si="179"/>
        <v>107.22222222222223</v>
      </c>
      <c r="BG88" s="217"/>
      <c r="BH88" s="217">
        <f t="shared" si="180"/>
        <v>56.279126391052557</v>
      </c>
      <c r="BI88" s="217">
        <f t="shared" si="154"/>
        <v>163.50134861327479</v>
      </c>
      <c r="BJ88" s="217">
        <f t="shared" si="155"/>
        <v>50.943095831169671</v>
      </c>
      <c r="BK88" s="10"/>
      <c r="BL88" s="66" t="s">
        <v>81</v>
      </c>
      <c r="BM88" s="216">
        <v>5</v>
      </c>
      <c r="BN88" s="216">
        <v>96.5</v>
      </c>
      <c r="BO88" s="216">
        <v>40</v>
      </c>
      <c r="BP88" s="216">
        <v>59.5</v>
      </c>
      <c r="BQ88" s="216">
        <v>66.5</v>
      </c>
      <c r="BR88" s="216">
        <v>107</v>
      </c>
      <c r="BS88" s="216">
        <v>215</v>
      </c>
      <c r="BT88" s="216">
        <v>208.5</v>
      </c>
      <c r="BU88" s="216">
        <v>272.5</v>
      </c>
      <c r="BV88" s="216">
        <v>347.5</v>
      </c>
      <c r="BW88" s="216">
        <v>46</v>
      </c>
      <c r="BX88" s="216">
        <v>34</v>
      </c>
      <c r="BY88" s="217">
        <f t="shared" si="181"/>
        <v>347.5</v>
      </c>
      <c r="BZ88" s="217">
        <f t="shared" si="182"/>
        <v>5</v>
      </c>
      <c r="CA88" s="217">
        <f t="shared" si="183"/>
        <v>124.83333333333333</v>
      </c>
      <c r="CB88" s="217"/>
      <c r="CC88" s="217">
        <f t="shared" si="184"/>
        <v>109.26621646513647</v>
      </c>
      <c r="CD88" s="217">
        <f t="shared" si="156"/>
        <v>234.09954979846981</v>
      </c>
      <c r="CE88" s="217">
        <f t="shared" si="157"/>
        <v>15.567116868196862</v>
      </c>
      <c r="CF88" s="10"/>
      <c r="CG88" s="66" t="s">
        <v>81</v>
      </c>
      <c r="CH88" s="216">
        <v>5</v>
      </c>
      <c r="CI88" s="216">
        <v>96.5</v>
      </c>
      <c r="CJ88" s="216">
        <v>40</v>
      </c>
      <c r="CK88" s="216">
        <v>59.5</v>
      </c>
      <c r="CL88" s="216">
        <v>66.5</v>
      </c>
      <c r="CM88" s="216">
        <v>107</v>
      </c>
      <c r="CN88" s="216">
        <v>215</v>
      </c>
      <c r="CO88" s="216">
        <v>208.5</v>
      </c>
      <c r="CP88" s="216">
        <v>272.5</v>
      </c>
      <c r="CQ88" s="216">
        <v>347.5</v>
      </c>
      <c r="CR88" s="216">
        <v>46</v>
      </c>
      <c r="CS88" s="216">
        <v>34</v>
      </c>
      <c r="CT88" s="217">
        <f t="shared" si="185"/>
        <v>347.5</v>
      </c>
      <c r="CU88" s="217">
        <f t="shared" si="186"/>
        <v>5</v>
      </c>
      <c r="CV88" s="217">
        <f t="shared" si="187"/>
        <v>124.83333333333333</v>
      </c>
      <c r="CW88" s="217"/>
      <c r="CX88" s="217">
        <f t="shared" si="188"/>
        <v>109.26621646513647</v>
      </c>
      <c r="CY88" s="217">
        <f t="shared" si="158"/>
        <v>234.09954979846981</v>
      </c>
      <c r="CZ88" s="217">
        <f t="shared" si="159"/>
        <v>15.567116868196862</v>
      </c>
      <c r="DA88" s="10"/>
      <c r="DB88" s="66" t="s">
        <v>81</v>
      </c>
      <c r="DC88" s="216"/>
      <c r="DD88" s="216"/>
      <c r="DE88" s="216"/>
      <c r="DF88" s="216"/>
      <c r="DG88" s="216"/>
      <c r="DH88" s="216"/>
      <c r="DI88" s="216"/>
      <c r="DJ88" s="216"/>
      <c r="DK88" s="216"/>
      <c r="DL88" s="216"/>
      <c r="DM88" s="216"/>
      <c r="DN88" s="216"/>
      <c r="DO88" s="217">
        <f t="shared" si="189"/>
        <v>0</v>
      </c>
      <c r="DP88" s="217">
        <f t="shared" si="190"/>
        <v>0</v>
      </c>
      <c r="DQ88" s="217" t="e">
        <f t="shared" si="191"/>
        <v>#DIV/0!</v>
      </c>
      <c r="DR88" s="217"/>
      <c r="DS88" s="217" t="e">
        <f t="shared" si="192"/>
        <v>#DIV/0!</v>
      </c>
      <c r="DT88" s="217" t="e">
        <f t="shared" si="160"/>
        <v>#DIV/0!</v>
      </c>
      <c r="DU88" s="217" t="e">
        <f t="shared" si="161"/>
        <v>#DIV/0!</v>
      </c>
      <c r="DV88" s="10"/>
      <c r="DW88" s="66" t="s">
        <v>81</v>
      </c>
      <c r="DX88" s="216"/>
      <c r="DY88" s="216"/>
      <c r="DZ88" s="216"/>
      <c r="EA88" s="216"/>
      <c r="EB88" s="216"/>
      <c r="EC88" s="216"/>
      <c r="ED88" s="216"/>
      <c r="EE88" s="216"/>
      <c r="EF88" s="216"/>
      <c r="EG88" s="216"/>
      <c r="EH88" s="216"/>
      <c r="EI88" s="216"/>
      <c r="EJ88" s="217">
        <f t="shared" si="193"/>
        <v>0</v>
      </c>
      <c r="EK88" s="217">
        <f t="shared" si="194"/>
        <v>0</v>
      </c>
      <c r="EL88" s="217" t="e">
        <f t="shared" si="195"/>
        <v>#DIV/0!</v>
      </c>
      <c r="EM88" s="217"/>
      <c r="EN88" s="217" t="e">
        <f t="shared" si="196"/>
        <v>#DIV/0!</v>
      </c>
      <c r="EO88" s="217" t="e">
        <f t="shared" si="162"/>
        <v>#DIV/0!</v>
      </c>
      <c r="EP88" s="217" t="e">
        <f t="shared" si="163"/>
        <v>#DIV/0!</v>
      </c>
      <c r="EQ88" s="10"/>
      <c r="ER88" s="66" t="s">
        <v>81</v>
      </c>
      <c r="ES88" s="216">
        <v>5</v>
      </c>
      <c r="ET88" s="216">
        <v>96.5</v>
      </c>
      <c r="EU88" s="216">
        <v>40</v>
      </c>
      <c r="EV88" s="216">
        <v>59.5</v>
      </c>
      <c r="EW88" s="216">
        <v>66.5</v>
      </c>
      <c r="EX88" s="216">
        <v>107</v>
      </c>
      <c r="EY88" s="216">
        <v>215</v>
      </c>
      <c r="EZ88" s="216">
        <v>208.5</v>
      </c>
      <c r="FA88" s="216">
        <v>272.5</v>
      </c>
      <c r="FB88" s="216">
        <v>347.5</v>
      </c>
      <c r="FC88" s="216">
        <v>46</v>
      </c>
      <c r="FD88" s="216">
        <v>34</v>
      </c>
      <c r="FE88" s="217">
        <f t="shared" si="197"/>
        <v>347.5</v>
      </c>
      <c r="FF88" s="217">
        <f t="shared" si="198"/>
        <v>5</v>
      </c>
      <c r="FG88" s="217">
        <f t="shared" si="199"/>
        <v>124.83333333333333</v>
      </c>
      <c r="FH88" s="217"/>
      <c r="FI88" s="217">
        <f t="shared" si="200"/>
        <v>109.26621646513647</v>
      </c>
      <c r="FJ88" s="217">
        <f t="shared" si="164"/>
        <v>234.09954979846981</v>
      </c>
      <c r="FK88" s="217">
        <f t="shared" si="165"/>
        <v>15.567116868196862</v>
      </c>
      <c r="FL88" s="64"/>
      <c r="FM88" s="99">
        <v>1987</v>
      </c>
      <c r="FN88" s="238">
        <f t="shared" si="214"/>
        <v>128.88888888888889</v>
      </c>
      <c r="FO88" s="239">
        <f t="shared" si="215"/>
        <v>8.1750143926309722</v>
      </c>
      <c r="FP88" s="239">
        <f t="shared" si="216"/>
        <v>44.444444444444443</v>
      </c>
      <c r="FQ88" s="239">
        <f t="shared" ref="FQ88:FQ99" si="224">AU9/F9*10</f>
        <v>21.101774042950513</v>
      </c>
      <c r="FR88" s="239">
        <f t="shared" si="217"/>
        <v>16.597048175995543</v>
      </c>
      <c r="FS88" s="239">
        <f t="shared" si="218"/>
        <v>18.656974731741084</v>
      </c>
      <c r="FT88" s="239">
        <f t="shared" si="219"/>
        <v>6.5288544358311809</v>
      </c>
      <c r="FU88" s="239">
        <f t="shared" si="220"/>
        <v>8.8107291944222403</v>
      </c>
      <c r="FV88" s="239">
        <f t="shared" si="221"/>
        <v>7.3258579680598022</v>
      </c>
      <c r="FW88" s="239">
        <f t="shared" si="222"/>
        <v>1.7799094058086864</v>
      </c>
      <c r="FX88" s="239">
        <f t="shared" si="223"/>
        <v>19.645732689210949</v>
      </c>
      <c r="FY88" s="240">
        <f t="shared" si="206"/>
        <v>7.6252723311546848</v>
      </c>
      <c r="FZ88" s="238">
        <f t="shared" si="202"/>
        <v>128.88888888888889</v>
      </c>
      <c r="GA88" s="239">
        <f t="shared" si="203"/>
        <v>1.7799094058086864</v>
      </c>
      <c r="GB88" s="239">
        <f t="shared" si="204"/>
        <v>24.131708391761581</v>
      </c>
      <c r="GC88" s="240">
        <f t="shared" si="205"/>
        <v>34.845677072652066</v>
      </c>
      <c r="GD88" s="238">
        <f t="shared" si="167"/>
        <v>58.977385464413643</v>
      </c>
      <c r="GE88" s="240">
        <f t="shared" si="168"/>
        <v>-10.713968680890485</v>
      </c>
      <c r="GF88" s="27"/>
      <c r="GG88" s="99">
        <v>1987</v>
      </c>
      <c r="GH88" s="105">
        <v>3.2356902356902357</v>
      </c>
      <c r="GI88" s="108">
        <v>121.5432098765432</v>
      </c>
      <c r="GJ88" s="105">
        <v>7.1066666666666665</v>
      </c>
      <c r="GK88" s="108">
        <v>124.83333333333333</v>
      </c>
      <c r="GL88" s="250">
        <v>29.225000000000001</v>
      </c>
      <c r="GM88" s="27"/>
      <c r="GN88" s="105">
        <v>3.2356902356902357</v>
      </c>
      <c r="GO88" s="108">
        <v>121.5432098765432</v>
      </c>
      <c r="GP88" s="250">
        <v>29.225000000000001</v>
      </c>
      <c r="GQ88" s="27"/>
      <c r="GR88" s="27"/>
      <c r="GS88" s="27"/>
      <c r="GT88" s="27"/>
      <c r="GZ88" s="99">
        <v>1986</v>
      </c>
      <c r="HA88" s="238">
        <v>63.5</v>
      </c>
      <c r="HB88" s="239">
        <v>79</v>
      </c>
      <c r="HC88" s="239">
        <v>88.2</v>
      </c>
      <c r="HD88" s="239">
        <v>27.4</v>
      </c>
      <c r="HE88" s="239">
        <v>18.2</v>
      </c>
      <c r="HF88" s="239">
        <v>7.8</v>
      </c>
      <c r="HG88" s="239">
        <v>8.6</v>
      </c>
      <c r="HH88" s="239">
        <v>7.3</v>
      </c>
      <c r="HI88" s="239">
        <v>7.7</v>
      </c>
      <c r="HJ88" s="239">
        <v>14.9</v>
      </c>
      <c r="HK88" s="239" t="s">
        <v>82</v>
      </c>
      <c r="HL88" s="240">
        <v>27.3</v>
      </c>
      <c r="HM88" s="238">
        <f t="shared" si="207"/>
        <v>88.2</v>
      </c>
      <c r="HN88" s="239">
        <f t="shared" si="208"/>
        <v>7.3</v>
      </c>
      <c r="HO88" s="239">
        <f t="shared" si="209"/>
        <v>31.809090909090909</v>
      </c>
      <c r="HP88" s="240">
        <f t="shared" si="210"/>
        <v>349.9</v>
      </c>
      <c r="HQ88" s="238">
        <f t="shared" si="211"/>
        <v>30.363084643871566</v>
      </c>
      <c r="HR88" s="240">
        <f t="shared" si="212"/>
        <v>62.172175552962472</v>
      </c>
      <c r="HS88" s="31">
        <f t="shared" si="213"/>
        <v>1.4460062652193422</v>
      </c>
      <c r="HT88" s="27"/>
    </row>
    <row r="89" spans="2:228" ht="9.9499999999999993" customHeight="1" x14ac:dyDescent="0.2">
      <c r="B89" s="66" t="s">
        <v>83</v>
      </c>
      <c r="C89" s="191">
        <v>3.5185185185185186</v>
      </c>
      <c r="D89" s="191">
        <v>3.1481481481481484</v>
      </c>
      <c r="E89" s="191">
        <v>5.0370370370370381</v>
      </c>
      <c r="F89" s="193">
        <v>3.8</v>
      </c>
      <c r="G89" s="193">
        <v>3.57</v>
      </c>
      <c r="H89" s="193">
        <v>2.65</v>
      </c>
      <c r="I89" s="193">
        <v>0.72</v>
      </c>
      <c r="J89" s="193">
        <v>0.99</v>
      </c>
      <c r="K89" s="193">
        <v>2.89</v>
      </c>
      <c r="L89" s="193">
        <v>4.8</v>
      </c>
      <c r="M89" s="193">
        <v>3.76</v>
      </c>
      <c r="N89" s="193">
        <v>3.8</v>
      </c>
      <c r="O89" s="192">
        <f t="shared" si="169"/>
        <v>5.0370370370370381</v>
      </c>
      <c r="P89" s="192">
        <f t="shared" si="170"/>
        <v>0.72</v>
      </c>
      <c r="Q89" s="192">
        <f t="shared" si="171"/>
        <v>3.2236419753086416</v>
      </c>
      <c r="R89" s="192">
        <f t="shared" si="172"/>
        <v>1.3015983328433891</v>
      </c>
      <c r="S89" s="192">
        <f t="shared" si="150"/>
        <v>4.5252403081520303</v>
      </c>
      <c r="T89" s="192">
        <f t="shared" si="151"/>
        <v>1.9220436424652525</v>
      </c>
      <c r="U89" s="10"/>
      <c r="V89" s="66" t="s">
        <v>83</v>
      </c>
      <c r="W89" s="216">
        <v>28.148148148148149</v>
      </c>
      <c r="X89" s="216">
        <v>14.814814814814815</v>
      </c>
      <c r="Y89" s="216">
        <v>164.81481481481481</v>
      </c>
      <c r="Z89" s="218">
        <v>273</v>
      </c>
      <c r="AA89" s="218">
        <v>145</v>
      </c>
      <c r="AB89" s="218">
        <v>254</v>
      </c>
      <c r="AC89" s="218">
        <v>241</v>
      </c>
      <c r="AD89" s="218">
        <v>137</v>
      </c>
      <c r="AE89" s="218">
        <v>166</v>
      </c>
      <c r="AF89" s="218">
        <v>28.3</v>
      </c>
      <c r="AG89" s="218">
        <v>77.400000000000006</v>
      </c>
      <c r="AH89" s="218">
        <v>15.7</v>
      </c>
      <c r="AI89" s="217">
        <f t="shared" si="173"/>
        <v>273</v>
      </c>
      <c r="AJ89" s="217">
        <f t="shared" si="174"/>
        <v>14.814814814814815</v>
      </c>
      <c r="AK89" s="217">
        <f t="shared" si="175"/>
        <v>128.76481481481483</v>
      </c>
      <c r="AL89" s="217"/>
      <c r="AM89" s="217">
        <f t="shared" si="176"/>
        <v>95.691421555808674</v>
      </c>
      <c r="AN89" s="217">
        <f t="shared" si="152"/>
        <v>224.45623637062351</v>
      </c>
      <c r="AO89" s="217">
        <f t="shared" si="153"/>
        <v>33.073393259006153</v>
      </c>
      <c r="AP89" s="10"/>
      <c r="AQ89" s="66" t="s">
        <v>83</v>
      </c>
      <c r="AR89" s="216">
        <v>28.148148148148149</v>
      </c>
      <c r="AS89" s="216">
        <v>14.814814814814815</v>
      </c>
      <c r="AT89" s="216">
        <v>164.81481481481481</v>
      </c>
      <c r="AU89" s="218">
        <v>273</v>
      </c>
      <c r="AV89" s="218">
        <v>145</v>
      </c>
      <c r="AW89" s="218">
        <v>254</v>
      </c>
      <c r="AX89" s="218">
        <v>241</v>
      </c>
      <c r="AY89" s="218">
        <v>137</v>
      </c>
      <c r="AZ89" s="218">
        <v>166</v>
      </c>
      <c r="BA89" s="218">
        <v>28.3</v>
      </c>
      <c r="BB89" s="218">
        <v>77.400000000000006</v>
      </c>
      <c r="BC89" s="218">
        <v>15.7</v>
      </c>
      <c r="BD89" s="217">
        <f t="shared" si="177"/>
        <v>273</v>
      </c>
      <c r="BE89" s="217">
        <f t="shared" si="178"/>
        <v>14.814814814814815</v>
      </c>
      <c r="BF89" s="217">
        <f t="shared" si="179"/>
        <v>128.76481481481483</v>
      </c>
      <c r="BG89" s="217"/>
      <c r="BH89" s="217">
        <f t="shared" si="180"/>
        <v>95.691421555808674</v>
      </c>
      <c r="BI89" s="217">
        <f t="shared" si="154"/>
        <v>224.45623637062351</v>
      </c>
      <c r="BJ89" s="217">
        <f t="shared" si="155"/>
        <v>33.073393259006153</v>
      </c>
      <c r="BK89" s="10"/>
      <c r="BL89" s="66" t="s">
        <v>83</v>
      </c>
      <c r="BM89" s="216">
        <v>44.5</v>
      </c>
      <c r="BN89" s="216">
        <v>2</v>
      </c>
      <c r="BO89" s="216">
        <v>133.5</v>
      </c>
      <c r="BP89" s="218">
        <v>168.5</v>
      </c>
      <c r="BQ89" s="218">
        <v>120.5</v>
      </c>
      <c r="BR89" s="218">
        <v>229.5</v>
      </c>
      <c r="BS89" s="218">
        <v>41.5</v>
      </c>
      <c r="BT89" s="218">
        <v>61.5</v>
      </c>
      <c r="BU89" s="218">
        <v>45</v>
      </c>
      <c r="BV89" s="218">
        <v>122</v>
      </c>
      <c r="BW89" s="218">
        <v>40</v>
      </c>
      <c r="BX89" s="218">
        <v>34</v>
      </c>
      <c r="BY89" s="217">
        <f t="shared" si="181"/>
        <v>229.5</v>
      </c>
      <c r="BZ89" s="217">
        <f t="shared" si="182"/>
        <v>2</v>
      </c>
      <c r="CA89" s="217">
        <f t="shared" si="183"/>
        <v>86.875</v>
      </c>
      <c r="CB89" s="217"/>
      <c r="CC89" s="217">
        <f t="shared" si="184"/>
        <v>67.414297444978246</v>
      </c>
      <c r="CD89" s="217">
        <f t="shared" si="156"/>
        <v>154.28929744497825</v>
      </c>
      <c r="CE89" s="217">
        <f t="shared" si="157"/>
        <v>19.460702555021754</v>
      </c>
      <c r="CF89" s="10"/>
      <c r="CG89" s="66" t="s">
        <v>83</v>
      </c>
      <c r="CH89" s="216">
        <v>44.5</v>
      </c>
      <c r="CI89" s="216">
        <v>2</v>
      </c>
      <c r="CJ89" s="216">
        <v>133.5</v>
      </c>
      <c r="CK89" s="218">
        <v>168.5</v>
      </c>
      <c r="CL89" s="218">
        <v>120.5</v>
      </c>
      <c r="CM89" s="218">
        <v>229.5</v>
      </c>
      <c r="CN89" s="218">
        <v>41.5</v>
      </c>
      <c r="CO89" s="218">
        <v>61.5</v>
      </c>
      <c r="CP89" s="218">
        <v>45</v>
      </c>
      <c r="CQ89" s="218">
        <v>122</v>
      </c>
      <c r="CR89" s="218">
        <v>40</v>
      </c>
      <c r="CS89" s="218">
        <v>34</v>
      </c>
      <c r="CT89" s="217">
        <f t="shared" si="185"/>
        <v>229.5</v>
      </c>
      <c r="CU89" s="217">
        <f t="shared" si="186"/>
        <v>2</v>
      </c>
      <c r="CV89" s="217">
        <f t="shared" si="187"/>
        <v>86.875</v>
      </c>
      <c r="CW89" s="217"/>
      <c r="CX89" s="217">
        <f t="shared" si="188"/>
        <v>67.414297444978246</v>
      </c>
      <c r="CY89" s="217">
        <f t="shared" si="158"/>
        <v>154.28929744497825</v>
      </c>
      <c r="CZ89" s="217">
        <f t="shared" si="159"/>
        <v>19.460702555021754</v>
      </c>
      <c r="DA89" s="10"/>
      <c r="DB89" s="66" t="s">
        <v>83</v>
      </c>
      <c r="DC89" s="216"/>
      <c r="DD89" s="216"/>
      <c r="DE89" s="216"/>
      <c r="DF89" s="218"/>
      <c r="DG89" s="218"/>
      <c r="DH89" s="218"/>
      <c r="DI89" s="218"/>
      <c r="DJ89" s="218"/>
      <c r="DK89" s="218"/>
      <c r="DL89" s="218"/>
      <c r="DM89" s="218"/>
      <c r="DN89" s="218"/>
      <c r="DO89" s="217">
        <f t="shared" si="189"/>
        <v>0</v>
      </c>
      <c r="DP89" s="217">
        <f t="shared" si="190"/>
        <v>0</v>
      </c>
      <c r="DQ89" s="217" t="e">
        <f t="shared" si="191"/>
        <v>#DIV/0!</v>
      </c>
      <c r="DR89" s="217"/>
      <c r="DS89" s="217" t="e">
        <f t="shared" si="192"/>
        <v>#DIV/0!</v>
      </c>
      <c r="DT89" s="217" t="e">
        <f t="shared" si="160"/>
        <v>#DIV/0!</v>
      </c>
      <c r="DU89" s="217" t="e">
        <f t="shared" si="161"/>
        <v>#DIV/0!</v>
      </c>
      <c r="DV89" s="10"/>
      <c r="DW89" s="66" t="s">
        <v>83</v>
      </c>
      <c r="DX89" s="216"/>
      <c r="DY89" s="216"/>
      <c r="DZ89" s="216"/>
      <c r="EA89" s="218"/>
      <c r="EB89" s="218"/>
      <c r="EC89" s="218"/>
      <c r="ED89" s="218"/>
      <c r="EE89" s="218"/>
      <c r="EF89" s="218"/>
      <c r="EG89" s="218"/>
      <c r="EH89" s="218"/>
      <c r="EI89" s="218"/>
      <c r="EJ89" s="217">
        <f t="shared" si="193"/>
        <v>0</v>
      </c>
      <c r="EK89" s="217">
        <f t="shared" si="194"/>
        <v>0</v>
      </c>
      <c r="EL89" s="217" t="e">
        <f t="shared" si="195"/>
        <v>#DIV/0!</v>
      </c>
      <c r="EM89" s="217"/>
      <c r="EN89" s="217" t="e">
        <f t="shared" si="196"/>
        <v>#DIV/0!</v>
      </c>
      <c r="EO89" s="217" t="e">
        <f t="shared" si="162"/>
        <v>#DIV/0!</v>
      </c>
      <c r="EP89" s="217" t="e">
        <f t="shared" si="163"/>
        <v>#DIV/0!</v>
      </c>
      <c r="EQ89" s="10"/>
      <c r="ER89" s="66" t="s">
        <v>83</v>
      </c>
      <c r="ES89" s="216">
        <v>44.5</v>
      </c>
      <c r="ET89" s="216">
        <v>2</v>
      </c>
      <c r="EU89" s="216">
        <v>133.5</v>
      </c>
      <c r="EV89" s="218">
        <v>168.5</v>
      </c>
      <c r="EW89" s="218">
        <v>120.5</v>
      </c>
      <c r="EX89" s="218">
        <v>229.5</v>
      </c>
      <c r="EY89" s="218">
        <v>41.5</v>
      </c>
      <c r="EZ89" s="218">
        <v>61.5</v>
      </c>
      <c r="FA89" s="218">
        <v>45</v>
      </c>
      <c r="FB89" s="218">
        <v>122</v>
      </c>
      <c r="FC89" s="218">
        <v>40</v>
      </c>
      <c r="FD89" s="218">
        <v>34</v>
      </c>
      <c r="FE89" s="217">
        <f t="shared" si="197"/>
        <v>229.5</v>
      </c>
      <c r="FF89" s="217">
        <f t="shared" si="198"/>
        <v>2</v>
      </c>
      <c r="FG89" s="217">
        <f t="shared" si="199"/>
        <v>86.875</v>
      </c>
      <c r="FH89" s="217"/>
      <c r="FI89" s="217">
        <f t="shared" si="200"/>
        <v>67.414297444978246</v>
      </c>
      <c r="FJ89" s="217">
        <f t="shared" si="164"/>
        <v>154.28929744497825</v>
      </c>
      <c r="FK89" s="217">
        <f t="shared" si="165"/>
        <v>19.460702555021754</v>
      </c>
      <c r="FL89" s="64"/>
      <c r="FM89" s="99">
        <v>1988</v>
      </c>
      <c r="FN89" s="238">
        <f t="shared" si="214"/>
        <v>10.903037869330003</v>
      </c>
      <c r="FO89" s="239">
        <f t="shared" si="215"/>
        <v>375.92592592592598</v>
      </c>
      <c r="FP89" s="239">
        <f t="shared" si="216"/>
        <v>11.818560133166873</v>
      </c>
      <c r="FQ89" s="241">
        <f t="shared" si="224"/>
        <v>13.471810089020773</v>
      </c>
      <c r="FR89" s="241">
        <f t="shared" si="217"/>
        <v>17.261410788381745</v>
      </c>
      <c r="FS89" s="241">
        <f t="shared" si="218"/>
        <v>21.045751633986928</v>
      </c>
      <c r="FT89" s="241">
        <f t="shared" si="219"/>
        <v>52.53012048192771</v>
      </c>
      <c r="FU89" s="241">
        <f t="shared" si="220"/>
        <v>15.934959349593496</v>
      </c>
      <c r="FV89" s="241">
        <f t="shared" si="221"/>
        <v>56.666666666666671</v>
      </c>
      <c r="FW89" s="241">
        <f t="shared" si="222"/>
        <v>7.1557377049180326</v>
      </c>
      <c r="FX89" s="241">
        <f t="shared" si="223"/>
        <v>23.449999999999996</v>
      </c>
      <c r="FY89" s="242">
        <f t="shared" si="206"/>
        <v>12.705882352941178</v>
      </c>
      <c r="FZ89" s="238">
        <f t="shared" si="202"/>
        <v>375.92592592592598</v>
      </c>
      <c r="GA89" s="239">
        <f t="shared" si="203"/>
        <v>7.1557377049180326</v>
      </c>
      <c r="GB89" s="239">
        <f t="shared" si="204"/>
        <v>51.572488582988285</v>
      </c>
      <c r="GC89" s="240">
        <f t="shared" si="205"/>
        <v>103.38434961398544</v>
      </c>
      <c r="GD89" s="238">
        <f t="shared" si="167"/>
        <v>154.95683819697371</v>
      </c>
      <c r="GE89" s="240">
        <f t="shared" si="168"/>
        <v>-51.81186103099715</v>
      </c>
      <c r="GF89" s="27"/>
      <c r="GG89" s="99">
        <v>1988</v>
      </c>
      <c r="GH89" s="105">
        <v>2.8483164983164979</v>
      </c>
      <c r="GI89" s="108">
        <v>166.23179012345679</v>
      </c>
      <c r="GJ89" s="105">
        <v>6.53</v>
      </c>
      <c r="GK89" s="108">
        <v>86.875</v>
      </c>
      <c r="GL89" s="250">
        <v>100</v>
      </c>
      <c r="GM89" s="27"/>
      <c r="GN89" s="105">
        <v>2.8483164983164979</v>
      </c>
      <c r="GO89" s="108">
        <v>166.23179012345679</v>
      </c>
      <c r="GP89" s="250">
        <v>100</v>
      </c>
      <c r="GQ89" s="27"/>
      <c r="GR89" s="27"/>
      <c r="GS89" s="27"/>
      <c r="GT89" s="27"/>
      <c r="GZ89" s="99">
        <v>1987</v>
      </c>
      <c r="HA89" s="238">
        <v>41.3</v>
      </c>
      <c r="HB89" s="239">
        <v>57.3</v>
      </c>
      <c r="HC89" s="239">
        <v>70.2</v>
      </c>
      <c r="HD89" s="239">
        <v>14.6</v>
      </c>
      <c r="HE89" s="239">
        <v>7.8</v>
      </c>
      <c r="HF89" s="239">
        <v>5.7</v>
      </c>
      <c r="HG89" s="239">
        <v>7.3</v>
      </c>
      <c r="HH89" s="239">
        <v>5</v>
      </c>
      <c r="HI89" s="239">
        <v>4.3</v>
      </c>
      <c r="HJ89" s="239">
        <v>6.6</v>
      </c>
      <c r="HK89" s="239">
        <v>17.8</v>
      </c>
      <c r="HL89" s="240">
        <v>35.799999999999997</v>
      </c>
      <c r="HM89" s="238">
        <f t="shared" si="207"/>
        <v>70.2</v>
      </c>
      <c r="HN89" s="239">
        <f t="shared" si="208"/>
        <v>4.3</v>
      </c>
      <c r="HO89" s="239">
        <f t="shared" si="209"/>
        <v>22.808333333333337</v>
      </c>
      <c r="HP89" s="240">
        <f t="shared" si="210"/>
        <v>273.70000000000005</v>
      </c>
      <c r="HQ89" s="238">
        <f t="shared" si="211"/>
        <v>22.802888905229576</v>
      </c>
      <c r="HR89" s="240">
        <f t="shared" si="212"/>
        <v>45.611222238562917</v>
      </c>
      <c r="HS89" s="31">
        <f t="shared" si="213"/>
        <v>5.444428103761112E-3</v>
      </c>
      <c r="HT89" s="27"/>
    </row>
    <row r="90" spans="2:228" ht="9.9499999999999993" customHeight="1" x14ac:dyDescent="0.2">
      <c r="B90" s="65" t="s">
        <v>84</v>
      </c>
      <c r="C90" s="193">
        <v>3.88</v>
      </c>
      <c r="D90" s="193">
        <v>3.5</v>
      </c>
      <c r="E90" s="191">
        <v>3.5</v>
      </c>
      <c r="F90" s="193">
        <v>4.8</v>
      </c>
      <c r="G90" s="193">
        <v>5</v>
      </c>
      <c r="H90" s="193">
        <v>2.86</v>
      </c>
      <c r="I90" s="193">
        <v>1.54</v>
      </c>
      <c r="J90" s="193">
        <v>2.54</v>
      </c>
      <c r="K90" s="193">
        <v>2.93</v>
      </c>
      <c r="L90" s="193">
        <v>4.5999999999999996</v>
      </c>
      <c r="M90" s="193">
        <v>4.2</v>
      </c>
      <c r="N90" s="193">
        <v>4.8</v>
      </c>
      <c r="O90" s="192">
        <f t="shared" si="169"/>
        <v>5</v>
      </c>
      <c r="P90" s="192">
        <f t="shared" si="170"/>
        <v>1.54</v>
      </c>
      <c r="Q90" s="192">
        <f t="shared" si="171"/>
        <v>3.6791666666666667</v>
      </c>
      <c r="R90" s="192">
        <f t="shared" si="172"/>
        <v>1.0697022383765864</v>
      </c>
      <c r="S90" s="192">
        <f t="shared" si="150"/>
        <v>4.7488689050432527</v>
      </c>
      <c r="T90" s="192">
        <f t="shared" si="151"/>
        <v>2.6094644282900803</v>
      </c>
      <c r="U90" s="10"/>
      <c r="V90" s="65" t="s">
        <v>84</v>
      </c>
      <c r="W90" s="218">
        <v>107</v>
      </c>
      <c r="X90" s="218">
        <v>61</v>
      </c>
      <c r="Y90" s="216">
        <v>77.400000000000006</v>
      </c>
      <c r="Z90" s="218">
        <v>337</v>
      </c>
      <c r="AA90" s="218">
        <v>206</v>
      </c>
      <c r="AB90" s="218">
        <v>164</v>
      </c>
      <c r="AC90" s="218">
        <v>103</v>
      </c>
      <c r="AD90" s="218">
        <v>72.599999999999994</v>
      </c>
      <c r="AE90" s="218">
        <v>159</v>
      </c>
      <c r="AF90" s="218">
        <v>202</v>
      </c>
      <c r="AG90" s="218">
        <v>83.1</v>
      </c>
      <c r="AH90" s="218">
        <v>36.9</v>
      </c>
      <c r="AI90" s="217">
        <f t="shared" si="173"/>
        <v>337</v>
      </c>
      <c r="AJ90" s="217">
        <f t="shared" si="174"/>
        <v>36.9</v>
      </c>
      <c r="AK90" s="217">
        <f t="shared" si="175"/>
        <v>134.08333333333334</v>
      </c>
      <c r="AL90" s="217"/>
      <c r="AM90" s="217">
        <f t="shared" si="176"/>
        <v>84.505866749897976</v>
      </c>
      <c r="AN90" s="217">
        <f t="shared" si="152"/>
        <v>218.58920008323133</v>
      </c>
      <c r="AO90" s="217">
        <f t="shared" si="153"/>
        <v>49.577466583435367</v>
      </c>
      <c r="AP90" s="10"/>
      <c r="AQ90" s="65" t="s">
        <v>84</v>
      </c>
      <c r="AR90" s="218">
        <v>107</v>
      </c>
      <c r="AS90" s="218">
        <v>61</v>
      </c>
      <c r="AT90" s="216">
        <v>77.400000000000006</v>
      </c>
      <c r="AU90" s="218">
        <v>337</v>
      </c>
      <c r="AV90" s="218">
        <v>206</v>
      </c>
      <c r="AW90" s="218">
        <v>164</v>
      </c>
      <c r="AX90" s="218">
        <v>103</v>
      </c>
      <c r="AY90" s="218">
        <v>72.599999999999994</v>
      </c>
      <c r="AZ90" s="218">
        <v>159</v>
      </c>
      <c r="BA90" s="218">
        <v>202</v>
      </c>
      <c r="BB90" s="218">
        <v>83.1</v>
      </c>
      <c r="BC90" s="218">
        <v>36.9</v>
      </c>
      <c r="BD90" s="217">
        <f t="shared" si="177"/>
        <v>337</v>
      </c>
      <c r="BE90" s="217">
        <f t="shared" si="178"/>
        <v>36.9</v>
      </c>
      <c r="BF90" s="217">
        <f t="shared" si="179"/>
        <v>134.08333333333334</v>
      </c>
      <c r="BG90" s="217"/>
      <c r="BH90" s="217">
        <f t="shared" si="180"/>
        <v>84.505866749897976</v>
      </c>
      <c r="BI90" s="217">
        <f t="shared" si="154"/>
        <v>218.58920008323133</v>
      </c>
      <c r="BJ90" s="217">
        <f t="shared" si="155"/>
        <v>49.577466583435367</v>
      </c>
      <c r="BK90" s="10"/>
      <c r="BL90" s="65" t="s">
        <v>84</v>
      </c>
      <c r="BM90" s="218">
        <v>60</v>
      </c>
      <c r="BN90" s="218">
        <v>79.5</v>
      </c>
      <c r="BO90" s="216">
        <v>97</v>
      </c>
      <c r="BP90" s="218">
        <v>53.5</v>
      </c>
      <c r="BQ90" s="218">
        <v>83.5</v>
      </c>
      <c r="BR90" s="218">
        <v>124</v>
      </c>
      <c r="BS90" s="218">
        <v>234.5</v>
      </c>
      <c r="BT90" s="218">
        <v>146</v>
      </c>
      <c r="BU90" s="218">
        <v>233.5</v>
      </c>
      <c r="BV90" s="218">
        <v>117</v>
      </c>
      <c r="BW90" s="218">
        <v>117.5</v>
      </c>
      <c r="BX90" s="218">
        <v>32</v>
      </c>
      <c r="BY90" s="217">
        <f t="shared" si="181"/>
        <v>234.5</v>
      </c>
      <c r="BZ90" s="217">
        <f t="shared" si="182"/>
        <v>32</v>
      </c>
      <c r="CA90" s="217">
        <f t="shared" si="183"/>
        <v>114.83333333333333</v>
      </c>
      <c r="CB90" s="217"/>
      <c r="CC90" s="217">
        <f t="shared" si="184"/>
        <v>64.418494427007701</v>
      </c>
      <c r="CD90" s="217">
        <f t="shared" si="156"/>
        <v>179.25182776034103</v>
      </c>
      <c r="CE90" s="217">
        <f t="shared" si="157"/>
        <v>50.414838906325627</v>
      </c>
      <c r="CF90" s="10"/>
      <c r="CG90" s="65" t="s">
        <v>84</v>
      </c>
      <c r="CH90" s="218">
        <v>60</v>
      </c>
      <c r="CI90" s="218">
        <v>79.5</v>
      </c>
      <c r="CJ90" s="216">
        <v>97</v>
      </c>
      <c r="CK90" s="218">
        <v>53.5</v>
      </c>
      <c r="CL90" s="218">
        <v>83.5</v>
      </c>
      <c r="CM90" s="218">
        <v>124</v>
      </c>
      <c r="CN90" s="218">
        <v>234.5</v>
      </c>
      <c r="CO90" s="218">
        <v>146</v>
      </c>
      <c r="CP90" s="218">
        <v>233.5</v>
      </c>
      <c r="CQ90" s="218">
        <v>117</v>
      </c>
      <c r="CR90" s="218">
        <v>117.5</v>
      </c>
      <c r="CS90" s="218">
        <v>32</v>
      </c>
      <c r="CT90" s="217">
        <f t="shared" si="185"/>
        <v>234.5</v>
      </c>
      <c r="CU90" s="217">
        <f t="shared" si="186"/>
        <v>32</v>
      </c>
      <c r="CV90" s="217">
        <f t="shared" si="187"/>
        <v>114.83333333333333</v>
      </c>
      <c r="CW90" s="217"/>
      <c r="CX90" s="217">
        <f t="shared" si="188"/>
        <v>64.418494427007701</v>
      </c>
      <c r="CY90" s="217">
        <f t="shared" si="158"/>
        <v>179.25182776034103</v>
      </c>
      <c r="CZ90" s="217">
        <f t="shared" si="159"/>
        <v>50.414838906325627</v>
      </c>
      <c r="DA90" s="10"/>
      <c r="DB90" s="65" t="s">
        <v>84</v>
      </c>
      <c r="DC90" s="218"/>
      <c r="DD90" s="218"/>
      <c r="DE90" s="216"/>
      <c r="DF90" s="218"/>
      <c r="DG90" s="218"/>
      <c r="DH90" s="218"/>
      <c r="DI90" s="218"/>
      <c r="DJ90" s="218"/>
      <c r="DK90" s="218"/>
      <c r="DL90" s="218"/>
      <c r="DM90" s="218"/>
      <c r="DN90" s="218"/>
      <c r="DO90" s="217">
        <f t="shared" si="189"/>
        <v>0</v>
      </c>
      <c r="DP90" s="217">
        <f t="shared" si="190"/>
        <v>0</v>
      </c>
      <c r="DQ90" s="217" t="e">
        <f t="shared" si="191"/>
        <v>#DIV/0!</v>
      </c>
      <c r="DR90" s="217"/>
      <c r="DS90" s="217" t="e">
        <f t="shared" si="192"/>
        <v>#DIV/0!</v>
      </c>
      <c r="DT90" s="217" t="e">
        <f t="shared" si="160"/>
        <v>#DIV/0!</v>
      </c>
      <c r="DU90" s="217" t="e">
        <f t="shared" si="161"/>
        <v>#DIV/0!</v>
      </c>
      <c r="DV90" s="10"/>
      <c r="DW90" s="65" t="s">
        <v>84</v>
      </c>
      <c r="DX90" s="218"/>
      <c r="DY90" s="218"/>
      <c r="DZ90" s="216"/>
      <c r="EA90" s="218"/>
      <c r="EB90" s="218"/>
      <c r="EC90" s="218"/>
      <c r="ED90" s="218"/>
      <c r="EE90" s="218"/>
      <c r="EF90" s="218"/>
      <c r="EG90" s="218"/>
      <c r="EH90" s="218"/>
      <c r="EI90" s="218"/>
      <c r="EJ90" s="217">
        <f t="shared" si="193"/>
        <v>0</v>
      </c>
      <c r="EK90" s="217">
        <f t="shared" si="194"/>
        <v>0</v>
      </c>
      <c r="EL90" s="217" t="e">
        <f t="shared" si="195"/>
        <v>#DIV/0!</v>
      </c>
      <c r="EM90" s="217"/>
      <c r="EN90" s="217" t="e">
        <f t="shared" si="196"/>
        <v>#DIV/0!</v>
      </c>
      <c r="EO90" s="217" t="e">
        <f t="shared" si="162"/>
        <v>#DIV/0!</v>
      </c>
      <c r="EP90" s="217" t="e">
        <f t="shared" si="163"/>
        <v>#DIV/0!</v>
      </c>
      <c r="EQ90" s="10"/>
      <c r="ER90" s="65" t="s">
        <v>84</v>
      </c>
      <c r="ES90" s="218">
        <v>60</v>
      </c>
      <c r="ET90" s="218">
        <v>79.5</v>
      </c>
      <c r="EU90" s="216">
        <v>97</v>
      </c>
      <c r="EV90" s="218">
        <v>53.5</v>
      </c>
      <c r="EW90" s="218">
        <v>83.5</v>
      </c>
      <c r="EX90" s="218">
        <v>124</v>
      </c>
      <c r="EY90" s="218">
        <v>234.5</v>
      </c>
      <c r="EZ90" s="218">
        <v>146</v>
      </c>
      <c r="FA90" s="218">
        <v>233.5</v>
      </c>
      <c r="FB90" s="218">
        <v>117</v>
      </c>
      <c r="FC90" s="218">
        <v>117.5</v>
      </c>
      <c r="FD90" s="218">
        <v>32</v>
      </c>
      <c r="FE90" s="217">
        <f t="shared" si="197"/>
        <v>234.5</v>
      </c>
      <c r="FF90" s="217">
        <f t="shared" si="198"/>
        <v>32</v>
      </c>
      <c r="FG90" s="217">
        <f t="shared" si="199"/>
        <v>114.83333333333333</v>
      </c>
      <c r="FH90" s="217"/>
      <c r="FI90" s="217">
        <f t="shared" si="200"/>
        <v>64.418494427007701</v>
      </c>
      <c r="FJ90" s="217">
        <f t="shared" si="164"/>
        <v>179.25182776034103</v>
      </c>
      <c r="FK90" s="217">
        <f t="shared" si="165"/>
        <v>50.414838906325627</v>
      </c>
      <c r="FL90" s="64"/>
      <c r="FM90" s="99">
        <v>1989</v>
      </c>
      <c r="FN90" s="243">
        <f t="shared" si="214"/>
        <v>39.666666666666671</v>
      </c>
      <c r="FO90" s="241">
        <f t="shared" si="215"/>
        <v>16.729559748427675</v>
      </c>
      <c r="FP90" s="239">
        <f t="shared" si="216"/>
        <v>9.4536082474226806</v>
      </c>
      <c r="FQ90" s="241">
        <f t="shared" si="224"/>
        <v>51.401869158878512</v>
      </c>
      <c r="FR90" s="241">
        <f t="shared" si="217"/>
        <v>14.610778443113773</v>
      </c>
      <c r="FS90" s="241">
        <f t="shared" si="218"/>
        <v>17.258064516129032</v>
      </c>
      <c r="FT90" s="241">
        <f t="shared" si="219"/>
        <v>3.5778251599147124</v>
      </c>
      <c r="FU90" s="241">
        <f t="shared" si="220"/>
        <v>7.1917808219178081</v>
      </c>
      <c r="FV90" s="241">
        <f t="shared" si="221"/>
        <v>5.1820128479657388</v>
      </c>
      <c r="FW90" s="241">
        <f t="shared" si="222"/>
        <v>13.504273504273506</v>
      </c>
      <c r="FX90" s="241">
        <f t="shared" si="223"/>
        <v>4.7234042553191493</v>
      </c>
      <c r="FY90" s="242">
        <f t="shared" si="206"/>
        <v>14.34375</v>
      </c>
      <c r="FZ90" s="238">
        <f t="shared" si="202"/>
        <v>51.401869158878512</v>
      </c>
      <c r="GA90" s="239">
        <f t="shared" si="203"/>
        <v>3.5778251599147124</v>
      </c>
      <c r="GB90" s="239">
        <f t="shared" si="204"/>
        <v>16.470299447502438</v>
      </c>
      <c r="GC90" s="240">
        <f t="shared" si="205"/>
        <v>14.59360651648054</v>
      </c>
      <c r="GD90" s="238">
        <f t="shared" si="167"/>
        <v>31.063905963982975</v>
      </c>
      <c r="GE90" s="240">
        <f t="shared" si="168"/>
        <v>1.876692931021898</v>
      </c>
      <c r="GF90" s="27"/>
      <c r="GG90" s="99">
        <v>1989</v>
      </c>
      <c r="GH90" s="105">
        <v>3.4158333333333335</v>
      </c>
      <c r="GI90" s="108">
        <v>136.91666666666669</v>
      </c>
      <c r="GJ90" s="105">
        <v>4.1950000000000003</v>
      </c>
      <c r="GK90" s="108">
        <v>114.83333333333333</v>
      </c>
      <c r="GL90" s="250">
        <v>157.79166666666669</v>
      </c>
      <c r="GM90" s="27"/>
      <c r="GN90" s="105">
        <v>3.4158333333333335</v>
      </c>
      <c r="GO90" s="108">
        <v>136.91666666666669</v>
      </c>
      <c r="GP90" s="250">
        <v>157.79166666666669</v>
      </c>
      <c r="GQ90" s="27"/>
      <c r="GR90" s="27"/>
      <c r="GS90" s="27"/>
      <c r="GT90" s="27"/>
      <c r="GZ90" s="99">
        <v>1988</v>
      </c>
      <c r="HA90" s="238">
        <v>47.8</v>
      </c>
      <c r="HB90" s="239">
        <v>73.400000000000006</v>
      </c>
      <c r="HC90" s="239">
        <v>72.5</v>
      </c>
      <c r="HD90" s="241">
        <v>17.600000000000001</v>
      </c>
      <c r="HE90" s="241">
        <v>10.3</v>
      </c>
      <c r="HF90" s="241">
        <v>6.9</v>
      </c>
      <c r="HG90" s="241">
        <v>7.7</v>
      </c>
      <c r="HH90" s="241">
        <v>5.0999999999999996</v>
      </c>
      <c r="HI90" s="241">
        <v>7.5</v>
      </c>
      <c r="HJ90" s="241">
        <v>9</v>
      </c>
      <c r="HK90" s="241">
        <v>8.1999999999999993</v>
      </c>
      <c r="HL90" s="242">
        <v>20</v>
      </c>
      <c r="HM90" s="238">
        <f t="shared" si="207"/>
        <v>73.400000000000006</v>
      </c>
      <c r="HN90" s="239">
        <f t="shared" si="208"/>
        <v>5.0999999999999996</v>
      </c>
      <c r="HO90" s="239">
        <f t="shared" si="209"/>
        <v>23.833333333333329</v>
      </c>
      <c r="HP90" s="240">
        <f t="shared" si="210"/>
        <v>285.99999999999994</v>
      </c>
      <c r="HQ90" s="238">
        <f t="shared" si="211"/>
        <v>25.700312461253482</v>
      </c>
      <c r="HR90" s="240">
        <f t="shared" si="212"/>
        <v>49.53364579458681</v>
      </c>
      <c r="HS90" s="31">
        <f t="shared" si="213"/>
        <v>-1.8669791279201533</v>
      </c>
      <c r="HT90" s="27"/>
    </row>
    <row r="91" spans="2:228" ht="9.9499999999999993" customHeight="1" x14ac:dyDescent="0.2">
      <c r="B91" s="66" t="s">
        <v>85</v>
      </c>
      <c r="C91" s="193">
        <v>3.8</v>
      </c>
      <c r="D91" s="193">
        <v>4</v>
      </c>
      <c r="E91" s="191">
        <v>5.4</v>
      </c>
      <c r="F91" s="193">
        <v>4.5</v>
      </c>
      <c r="G91" s="193">
        <v>3.9</v>
      </c>
      <c r="H91" s="193">
        <v>2.95</v>
      </c>
      <c r="I91" s="193">
        <v>2.1</v>
      </c>
      <c r="J91" s="193">
        <v>2.33</v>
      </c>
      <c r="K91" s="193">
        <v>3.02</v>
      </c>
      <c r="L91" s="193">
        <v>5</v>
      </c>
      <c r="M91" s="193">
        <v>4.5999999999999996</v>
      </c>
      <c r="N91" s="193">
        <v>4.0999999999999996</v>
      </c>
      <c r="O91" s="192">
        <f t="shared" si="169"/>
        <v>5.4</v>
      </c>
      <c r="P91" s="192">
        <f t="shared" si="170"/>
        <v>2.1</v>
      </c>
      <c r="Q91" s="192">
        <f t="shared" si="171"/>
        <v>3.8083333333333336</v>
      </c>
      <c r="R91" s="192">
        <f t="shared" si="172"/>
        <v>1.029164120963602</v>
      </c>
      <c r="S91" s="192">
        <f t="shared" si="150"/>
        <v>4.8374974542969351</v>
      </c>
      <c r="T91" s="192">
        <f t="shared" si="151"/>
        <v>2.7791692123697316</v>
      </c>
      <c r="U91" s="10"/>
      <c r="V91" s="66" t="s">
        <v>85</v>
      </c>
      <c r="W91" s="218">
        <v>39.200000000000003</v>
      </c>
      <c r="X91" s="218">
        <v>110</v>
      </c>
      <c r="Y91" s="216">
        <v>65.2</v>
      </c>
      <c r="Z91" s="218">
        <v>248</v>
      </c>
      <c r="AA91" s="218">
        <v>113</v>
      </c>
      <c r="AB91" s="218">
        <v>113</v>
      </c>
      <c r="AC91" s="218">
        <v>64.8</v>
      </c>
      <c r="AD91" s="218">
        <v>55</v>
      </c>
      <c r="AE91" s="218">
        <v>104</v>
      </c>
      <c r="AF91" s="218">
        <v>179</v>
      </c>
      <c r="AG91" s="218">
        <v>87.9</v>
      </c>
      <c r="AH91" s="218">
        <v>38.4</v>
      </c>
      <c r="AI91" s="217">
        <f t="shared" si="173"/>
        <v>248</v>
      </c>
      <c r="AJ91" s="217">
        <f t="shared" si="174"/>
        <v>38.4</v>
      </c>
      <c r="AK91" s="217">
        <f t="shared" si="175"/>
        <v>101.45833333333333</v>
      </c>
      <c r="AL91" s="217"/>
      <c r="AM91" s="217">
        <f t="shared" si="176"/>
        <v>60.817289083904008</v>
      </c>
      <c r="AN91" s="217">
        <f t="shared" si="152"/>
        <v>162.27562241723734</v>
      </c>
      <c r="AO91" s="217">
        <f t="shared" si="153"/>
        <v>40.641044249429321</v>
      </c>
      <c r="AP91" s="10"/>
      <c r="AQ91" s="66" t="s">
        <v>85</v>
      </c>
      <c r="AR91" s="218">
        <v>39.200000000000003</v>
      </c>
      <c r="AS91" s="218">
        <v>110</v>
      </c>
      <c r="AT91" s="216">
        <v>65.2</v>
      </c>
      <c r="AU91" s="218">
        <v>248</v>
      </c>
      <c r="AV91" s="218">
        <v>113</v>
      </c>
      <c r="AW91" s="218">
        <v>113</v>
      </c>
      <c r="AX91" s="218">
        <v>64.8</v>
      </c>
      <c r="AY91" s="218">
        <v>55</v>
      </c>
      <c r="AZ91" s="218">
        <v>104</v>
      </c>
      <c r="BA91" s="218">
        <v>179</v>
      </c>
      <c r="BB91" s="218">
        <v>87.9</v>
      </c>
      <c r="BC91" s="218">
        <v>38.4</v>
      </c>
      <c r="BD91" s="217">
        <f t="shared" si="177"/>
        <v>248</v>
      </c>
      <c r="BE91" s="217">
        <f t="shared" si="178"/>
        <v>38.4</v>
      </c>
      <c r="BF91" s="217">
        <f t="shared" si="179"/>
        <v>101.45833333333333</v>
      </c>
      <c r="BG91" s="217"/>
      <c r="BH91" s="217">
        <f t="shared" si="180"/>
        <v>60.817289083904008</v>
      </c>
      <c r="BI91" s="217">
        <f t="shared" si="154"/>
        <v>162.27562241723734</v>
      </c>
      <c r="BJ91" s="217">
        <f t="shared" si="155"/>
        <v>40.641044249429321</v>
      </c>
      <c r="BK91" s="10"/>
      <c r="BL91" s="66" t="s">
        <v>85</v>
      </c>
      <c r="BM91" s="218">
        <v>12.5</v>
      </c>
      <c r="BN91" s="218">
        <v>77.5</v>
      </c>
      <c r="BO91" s="216">
        <v>64</v>
      </c>
      <c r="BP91" s="218">
        <v>148.5</v>
      </c>
      <c r="BQ91" s="218">
        <v>74</v>
      </c>
      <c r="BR91" s="218">
        <v>86</v>
      </c>
      <c r="BS91" s="218">
        <v>172</v>
      </c>
      <c r="BT91" s="218">
        <v>115</v>
      </c>
      <c r="BU91" s="218">
        <v>120.5</v>
      </c>
      <c r="BV91" s="218">
        <v>195</v>
      </c>
      <c r="BW91" s="218">
        <v>150.5</v>
      </c>
      <c r="BX91" s="218">
        <v>20.5</v>
      </c>
      <c r="BY91" s="217">
        <f t="shared" si="181"/>
        <v>195</v>
      </c>
      <c r="BZ91" s="217">
        <f t="shared" si="182"/>
        <v>12.5</v>
      </c>
      <c r="CA91" s="217">
        <f t="shared" si="183"/>
        <v>103</v>
      </c>
      <c r="CB91" s="217"/>
      <c r="CC91" s="217">
        <f t="shared" si="184"/>
        <v>57.44523083298165</v>
      </c>
      <c r="CD91" s="217">
        <f t="shared" si="156"/>
        <v>160.44523083298165</v>
      </c>
      <c r="CE91" s="217">
        <f t="shared" si="157"/>
        <v>45.55476916701835</v>
      </c>
      <c r="CF91" s="10"/>
      <c r="CG91" s="66" t="s">
        <v>85</v>
      </c>
      <c r="CH91" s="218">
        <v>12.5</v>
      </c>
      <c r="CI91" s="218">
        <v>77.5</v>
      </c>
      <c r="CJ91" s="216">
        <v>64</v>
      </c>
      <c r="CK91" s="218">
        <v>148.5</v>
      </c>
      <c r="CL91" s="218">
        <v>74</v>
      </c>
      <c r="CM91" s="218">
        <v>86</v>
      </c>
      <c r="CN91" s="218">
        <v>172</v>
      </c>
      <c r="CO91" s="218">
        <v>115</v>
      </c>
      <c r="CP91" s="218">
        <v>120.5</v>
      </c>
      <c r="CQ91" s="218">
        <v>195</v>
      </c>
      <c r="CR91" s="218">
        <v>150.5</v>
      </c>
      <c r="CS91" s="218">
        <v>20.5</v>
      </c>
      <c r="CT91" s="217">
        <f t="shared" si="185"/>
        <v>195</v>
      </c>
      <c r="CU91" s="217">
        <f t="shared" si="186"/>
        <v>12.5</v>
      </c>
      <c r="CV91" s="217">
        <f t="shared" si="187"/>
        <v>103</v>
      </c>
      <c r="CW91" s="217"/>
      <c r="CX91" s="217">
        <f t="shared" si="188"/>
        <v>57.44523083298165</v>
      </c>
      <c r="CY91" s="217">
        <f t="shared" si="158"/>
        <v>160.44523083298165</v>
      </c>
      <c r="CZ91" s="217">
        <f t="shared" si="159"/>
        <v>45.55476916701835</v>
      </c>
      <c r="DA91" s="10"/>
      <c r="DB91" s="66" t="s">
        <v>85</v>
      </c>
      <c r="DC91" s="218"/>
      <c r="DD91" s="218"/>
      <c r="DE91" s="216"/>
      <c r="DF91" s="218"/>
      <c r="DG91" s="218"/>
      <c r="DH91" s="218"/>
      <c r="DI91" s="218"/>
      <c r="DJ91" s="218"/>
      <c r="DK91" s="218"/>
      <c r="DL91" s="218"/>
      <c r="DM91" s="218"/>
      <c r="DN91" s="218"/>
      <c r="DO91" s="217">
        <f t="shared" si="189"/>
        <v>0</v>
      </c>
      <c r="DP91" s="217">
        <f t="shared" si="190"/>
        <v>0</v>
      </c>
      <c r="DQ91" s="217" t="e">
        <f t="shared" si="191"/>
        <v>#DIV/0!</v>
      </c>
      <c r="DR91" s="217"/>
      <c r="DS91" s="217" t="e">
        <f t="shared" si="192"/>
        <v>#DIV/0!</v>
      </c>
      <c r="DT91" s="217" t="e">
        <f t="shared" si="160"/>
        <v>#DIV/0!</v>
      </c>
      <c r="DU91" s="217" t="e">
        <f t="shared" si="161"/>
        <v>#DIV/0!</v>
      </c>
      <c r="DV91" s="10"/>
      <c r="DW91" s="66" t="s">
        <v>85</v>
      </c>
      <c r="DX91" s="218"/>
      <c r="DY91" s="218"/>
      <c r="DZ91" s="216"/>
      <c r="EA91" s="218"/>
      <c r="EB91" s="218"/>
      <c r="EC91" s="218"/>
      <c r="ED91" s="218"/>
      <c r="EE91" s="218"/>
      <c r="EF91" s="218"/>
      <c r="EG91" s="218"/>
      <c r="EH91" s="218"/>
      <c r="EI91" s="218"/>
      <c r="EJ91" s="217">
        <f t="shared" si="193"/>
        <v>0</v>
      </c>
      <c r="EK91" s="217">
        <f t="shared" si="194"/>
        <v>0</v>
      </c>
      <c r="EL91" s="217" t="e">
        <f t="shared" si="195"/>
        <v>#DIV/0!</v>
      </c>
      <c r="EM91" s="217"/>
      <c r="EN91" s="217" t="e">
        <f t="shared" si="196"/>
        <v>#DIV/0!</v>
      </c>
      <c r="EO91" s="217" t="e">
        <f t="shared" si="162"/>
        <v>#DIV/0!</v>
      </c>
      <c r="EP91" s="217" t="e">
        <f t="shared" si="163"/>
        <v>#DIV/0!</v>
      </c>
      <c r="EQ91" s="10"/>
      <c r="ER91" s="66" t="s">
        <v>85</v>
      </c>
      <c r="ES91" s="218">
        <v>12.5</v>
      </c>
      <c r="ET91" s="218">
        <v>77.5</v>
      </c>
      <c r="EU91" s="216">
        <v>64</v>
      </c>
      <c r="EV91" s="218">
        <v>148.5</v>
      </c>
      <c r="EW91" s="218">
        <v>74</v>
      </c>
      <c r="EX91" s="218">
        <v>86</v>
      </c>
      <c r="EY91" s="218">
        <v>172</v>
      </c>
      <c r="EZ91" s="218">
        <v>115</v>
      </c>
      <c r="FA91" s="218">
        <v>120.5</v>
      </c>
      <c r="FB91" s="218">
        <v>195</v>
      </c>
      <c r="FC91" s="218">
        <v>150.5</v>
      </c>
      <c r="FD91" s="218">
        <v>20.5</v>
      </c>
      <c r="FE91" s="217">
        <f t="shared" si="197"/>
        <v>195</v>
      </c>
      <c r="FF91" s="217">
        <f t="shared" si="198"/>
        <v>12.5</v>
      </c>
      <c r="FG91" s="217">
        <f t="shared" si="199"/>
        <v>103</v>
      </c>
      <c r="FH91" s="217"/>
      <c r="FI91" s="217">
        <f t="shared" si="200"/>
        <v>57.44523083298165</v>
      </c>
      <c r="FJ91" s="217">
        <f t="shared" si="164"/>
        <v>160.44523083298165</v>
      </c>
      <c r="FK91" s="217">
        <f t="shared" si="165"/>
        <v>45.55476916701835</v>
      </c>
      <c r="FL91" s="64"/>
      <c r="FM91" s="99">
        <v>1990</v>
      </c>
      <c r="FN91" s="243">
        <f t="shared" si="214"/>
        <v>19.040000000000003</v>
      </c>
      <c r="FO91" s="241">
        <f t="shared" si="215"/>
        <v>13.677419354838708</v>
      </c>
      <c r="FP91" s="239">
        <f t="shared" si="216"/>
        <v>13.5625</v>
      </c>
      <c r="FQ91" s="241">
        <f t="shared" si="224"/>
        <v>14.545454545454547</v>
      </c>
      <c r="FR91" s="241">
        <f t="shared" si="217"/>
        <v>12.378378378378379</v>
      </c>
      <c r="FS91" s="241">
        <f t="shared" si="218"/>
        <v>16.279069767441861</v>
      </c>
      <c r="FT91" s="241">
        <f t="shared" si="219"/>
        <v>4.6104651162790695</v>
      </c>
      <c r="FU91" s="241">
        <f t="shared" si="220"/>
        <v>7.8086956521739124</v>
      </c>
      <c r="FV91" s="241">
        <f t="shared" si="221"/>
        <v>11.037344398340249</v>
      </c>
      <c r="FW91" s="241">
        <f t="shared" si="222"/>
        <v>8.4102564102564106</v>
      </c>
      <c r="FX91" s="241">
        <f t="shared" si="223"/>
        <v>11.229235880398672</v>
      </c>
      <c r="FY91" s="242">
        <f t="shared" si="206"/>
        <v>21.756097560975611</v>
      </c>
      <c r="FZ91" s="238">
        <f t="shared" si="202"/>
        <v>21.756097560975611</v>
      </c>
      <c r="GA91" s="239">
        <f t="shared" si="203"/>
        <v>4.6104651162790695</v>
      </c>
      <c r="GB91" s="239">
        <f t="shared" si="204"/>
        <v>12.861243088711449</v>
      </c>
      <c r="GC91" s="240">
        <f t="shared" si="205"/>
        <v>4.7921294648931596</v>
      </c>
      <c r="GD91" s="238">
        <f t="shared" si="167"/>
        <v>17.653372553604608</v>
      </c>
      <c r="GE91" s="240">
        <f t="shared" si="168"/>
        <v>8.0691136238182892</v>
      </c>
      <c r="GF91" s="27"/>
      <c r="GG91" s="99">
        <v>1990</v>
      </c>
      <c r="GH91" s="105">
        <v>2.9933333333333341</v>
      </c>
      <c r="GI91" s="108">
        <v>111.99166666666666</v>
      </c>
      <c r="GJ91" s="105">
        <v>5.7249999999999996</v>
      </c>
      <c r="GK91" s="108">
        <v>103</v>
      </c>
      <c r="GL91" s="250">
        <v>142.29166666666669</v>
      </c>
      <c r="GM91" s="27"/>
      <c r="GN91" s="105">
        <v>2.9933333333333341</v>
      </c>
      <c r="GO91" s="108">
        <v>111.99166666666666</v>
      </c>
      <c r="GP91" s="250">
        <v>142.29166666666669</v>
      </c>
      <c r="GQ91" s="27"/>
      <c r="GR91" s="27"/>
      <c r="GS91" s="27"/>
      <c r="GT91" s="27"/>
      <c r="GZ91" s="99">
        <v>1989</v>
      </c>
      <c r="HA91" s="243">
        <v>31.1</v>
      </c>
      <c r="HB91" s="241">
        <v>45.5</v>
      </c>
      <c r="HC91" s="239">
        <v>26</v>
      </c>
      <c r="HD91" s="241">
        <v>11.2</v>
      </c>
      <c r="HE91" s="241">
        <v>10</v>
      </c>
      <c r="HF91" s="241">
        <v>6.5</v>
      </c>
      <c r="HG91" s="241">
        <v>7.5</v>
      </c>
      <c r="HH91" s="241">
        <v>6.7</v>
      </c>
      <c r="HI91" s="241">
        <v>10.3</v>
      </c>
      <c r="HJ91" s="241">
        <v>7.9</v>
      </c>
      <c r="HK91" s="241">
        <v>8.4</v>
      </c>
      <c r="HL91" s="242">
        <v>21.2</v>
      </c>
      <c r="HM91" s="238">
        <f t="shared" si="207"/>
        <v>45.5</v>
      </c>
      <c r="HN91" s="239">
        <f t="shared" si="208"/>
        <v>6.5</v>
      </c>
      <c r="HO91" s="239">
        <f t="shared" si="209"/>
        <v>16.025000000000002</v>
      </c>
      <c r="HP91" s="240">
        <f t="shared" si="210"/>
        <v>192.3</v>
      </c>
      <c r="HQ91" s="238">
        <f t="shared" si="211"/>
        <v>12.392015391151896</v>
      </c>
      <c r="HR91" s="240">
        <f t="shared" si="212"/>
        <v>28.417015391151899</v>
      </c>
      <c r="HS91" s="31">
        <f t="shared" si="213"/>
        <v>3.6329846088481066</v>
      </c>
      <c r="HT91" s="27"/>
    </row>
    <row r="92" spans="2:228" ht="9.9499999999999993" customHeight="1" x14ac:dyDescent="0.2">
      <c r="B92" s="66" t="s">
        <v>86</v>
      </c>
      <c r="C92" s="193">
        <v>3.8</v>
      </c>
      <c r="D92" s="193">
        <v>3.5</v>
      </c>
      <c r="E92" s="191">
        <v>5.9</v>
      </c>
      <c r="F92" s="193">
        <v>3.7</v>
      </c>
      <c r="G92" s="193">
        <v>4.2</v>
      </c>
      <c r="H92" s="193">
        <v>1.93</v>
      </c>
      <c r="I92" s="193">
        <v>1.08</v>
      </c>
      <c r="J92" s="193">
        <v>1.05</v>
      </c>
      <c r="K92" s="193">
        <v>0.56999999999999995</v>
      </c>
      <c r="L92" s="193"/>
      <c r="M92" s="193">
        <v>3.15</v>
      </c>
      <c r="N92" s="193">
        <v>3.41</v>
      </c>
      <c r="O92" s="192">
        <f t="shared" si="169"/>
        <v>5.9</v>
      </c>
      <c r="P92" s="192">
        <f t="shared" si="170"/>
        <v>0.56999999999999995</v>
      </c>
      <c r="Q92" s="192">
        <f t="shared" si="171"/>
        <v>2.9354545454545455</v>
      </c>
      <c r="R92" s="192">
        <f t="shared" si="172"/>
        <v>1.6097662167927596</v>
      </c>
      <c r="S92" s="192">
        <f t="shared" si="150"/>
        <v>4.5452207622473049</v>
      </c>
      <c r="T92" s="192">
        <f t="shared" si="151"/>
        <v>1.325688328661786</v>
      </c>
      <c r="U92" s="10"/>
      <c r="V92" s="66" t="s">
        <v>86</v>
      </c>
      <c r="W92" s="218">
        <v>21.1</v>
      </c>
      <c r="X92" s="218">
        <v>64.7</v>
      </c>
      <c r="Y92" s="216">
        <v>52.8</v>
      </c>
      <c r="Z92" s="218">
        <v>58.7</v>
      </c>
      <c r="AA92" s="218">
        <v>83.6</v>
      </c>
      <c r="AB92" s="218">
        <v>83.8</v>
      </c>
      <c r="AC92" s="218">
        <v>201</v>
      </c>
      <c r="AD92" s="218">
        <v>58.9</v>
      </c>
      <c r="AE92" s="218">
        <v>150</v>
      </c>
      <c r="AF92" s="218">
        <v>193</v>
      </c>
      <c r="AG92" s="218">
        <v>65.8</v>
      </c>
      <c r="AH92" s="218">
        <v>32.799999999999997</v>
      </c>
      <c r="AI92" s="217">
        <f t="shared" si="173"/>
        <v>201</v>
      </c>
      <c r="AJ92" s="217">
        <f t="shared" si="174"/>
        <v>21.1</v>
      </c>
      <c r="AK92" s="217">
        <f t="shared" si="175"/>
        <v>88.850000000000009</v>
      </c>
      <c r="AL92" s="217"/>
      <c r="AM92" s="217">
        <f t="shared" si="176"/>
        <v>59.672629632627448</v>
      </c>
      <c r="AN92" s="217">
        <f t="shared" si="152"/>
        <v>148.52262963262746</v>
      </c>
      <c r="AO92" s="217">
        <f t="shared" si="153"/>
        <v>29.177370367372561</v>
      </c>
      <c r="AP92" s="10"/>
      <c r="AQ92" s="66" t="s">
        <v>86</v>
      </c>
      <c r="AR92" s="218">
        <v>21.1</v>
      </c>
      <c r="AS92" s="218">
        <v>64.7</v>
      </c>
      <c r="AT92" s="216">
        <v>52.8</v>
      </c>
      <c r="AU92" s="218">
        <v>58.7</v>
      </c>
      <c r="AV92" s="218">
        <v>83.6</v>
      </c>
      <c r="AW92" s="218">
        <v>83.8</v>
      </c>
      <c r="AX92" s="218">
        <v>201</v>
      </c>
      <c r="AY92" s="218">
        <v>58.9</v>
      </c>
      <c r="AZ92" s="218">
        <v>150</v>
      </c>
      <c r="BA92" s="218">
        <v>193</v>
      </c>
      <c r="BB92" s="218">
        <v>65.8</v>
      </c>
      <c r="BC92" s="218">
        <v>32.799999999999997</v>
      </c>
      <c r="BD92" s="217">
        <f t="shared" si="177"/>
        <v>201</v>
      </c>
      <c r="BE92" s="217">
        <f t="shared" si="178"/>
        <v>21.1</v>
      </c>
      <c r="BF92" s="217">
        <f t="shared" si="179"/>
        <v>88.850000000000009</v>
      </c>
      <c r="BG92" s="217"/>
      <c r="BH92" s="217">
        <f t="shared" si="180"/>
        <v>59.672629632627448</v>
      </c>
      <c r="BI92" s="217">
        <f t="shared" si="154"/>
        <v>148.52262963262746</v>
      </c>
      <c r="BJ92" s="217">
        <f t="shared" si="155"/>
        <v>29.177370367372561</v>
      </c>
      <c r="BK92" s="10"/>
      <c r="BL92" s="66" t="s">
        <v>86</v>
      </c>
      <c r="BM92" s="218">
        <v>5</v>
      </c>
      <c r="BN92" s="218">
        <v>96.5</v>
      </c>
      <c r="BO92" s="216">
        <v>40</v>
      </c>
      <c r="BP92" s="218">
        <v>59.5</v>
      </c>
      <c r="BQ92" s="218">
        <v>66.5</v>
      </c>
      <c r="BR92" s="218">
        <v>107</v>
      </c>
      <c r="BS92" s="218">
        <v>215</v>
      </c>
      <c r="BT92" s="218">
        <v>208.5</v>
      </c>
      <c r="BU92" s="218">
        <v>272.5</v>
      </c>
      <c r="BV92" s="218">
        <v>347.5</v>
      </c>
      <c r="BW92" s="218">
        <v>46</v>
      </c>
      <c r="BX92" s="218">
        <v>34</v>
      </c>
      <c r="BY92" s="217">
        <f t="shared" si="181"/>
        <v>347.5</v>
      </c>
      <c r="BZ92" s="217">
        <f t="shared" si="182"/>
        <v>5</v>
      </c>
      <c r="CA92" s="217">
        <f t="shared" si="183"/>
        <v>124.83333333333333</v>
      </c>
      <c r="CB92" s="217"/>
      <c r="CC92" s="217">
        <f t="shared" si="184"/>
        <v>109.26621646513647</v>
      </c>
      <c r="CD92" s="217">
        <f t="shared" si="156"/>
        <v>234.09954979846981</v>
      </c>
      <c r="CE92" s="217">
        <f t="shared" si="157"/>
        <v>15.567116868196862</v>
      </c>
      <c r="CF92" s="10"/>
      <c r="CG92" s="66" t="s">
        <v>86</v>
      </c>
      <c r="CH92" s="218">
        <v>5</v>
      </c>
      <c r="CI92" s="218">
        <v>96.5</v>
      </c>
      <c r="CJ92" s="216">
        <v>40</v>
      </c>
      <c r="CK92" s="218">
        <v>59.5</v>
      </c>
      <c r="CL92" s="218">
        <v>66.5</v>
      </c>
      <c r="CM92" s="218">
        <v>107</v>
      </c>
      <c r="CN92" s="218">
        <v>215</v>
      </c>
      <c r="CO92" s="218">
        <v>208.5</v>
      </c>
      <c r="CP92" s="218">
        <v>272.5</v>
      </c>
      <c r="CQ92" s="218">
        <v>347.5</v>
      </c>
      <c r="CR92" s="218">
        <v>46</v>
      </c>
      <c r="CS92" s="218">
        <v>34</v>
      </c>
      <c r="CT92" s="217">
        <f t="shared" si="185"/>
        <v>347.5</v>
      </c>
      <c r="CU92" s="217">
        <f t="shared" si="186"/>
        <v>5</v>
      </c>
      <c r="CV92" s="217">
        <f t="shared" si="187"/>
        <v>124.83333333333333</v>
      </c>
      <c r="CW92" s="217"/>
      <c r="CX92" s="217">
        <f t="shared" si="188"/>
        <v>109.26621646513647</v>
      </c>
      <c r="CY92" s="217">
        <f t="shared" si="158"/>
        <v>234.09954979846981</v>
      </c>
      <c r="CZ92" s="217">
        <f t="shared" si="159"/>
        <v>15.567116868196862</v>
      </c>
      <c r="DA92" s="10"/>
      <c r="DB92" s="66" t="s">
        <v>86</v>
      </c>
      <c r="DC92" s="218"/>
      <c r="DD92" s="218"/>
      <c r="DE92" s="216"/>
      <c r="DF92" s="218"/>
      <c r="DG92" s="218"/>
      <c r="DH92" s="218"/>
      <c r="DI92" s="218"/>
      <c r="DJ92" s="218"/>
      <c r="DK92" s="218"/>
      <c r="DL92" s="218"/>
      <c r="DM92" s="218"/>
      <c r="DN92" s="218"/>
      <c r="DO92" s="217">
        <f t="shared" si="189"/>
        <v>0</v>
      </c>
      <c r="DP92" s="217">
        <f t="shared" si="190"/>
        <v>0</v>
      </c>
      <c r="DQ92" s="217" t="e">
        <f t="shared" si="191"/>
        <v>#DIV/0!</v>
      </c>
      <c r="DR92" s="217"/>
      <c r="DS92" s="217" t="e">
        <f t="shared" si="192"/>
        <v>#DIV/0!</v>
      </c>
      <c r="DT92" s="217" t="e">
        <f t="shared" si="160"/>
        <v>#DIV/0!</v>
      </c>
      <c r="DU92" s="217" t="e">
        <f t="shared" si="161"/>
        <v>#DIV/0!</v>
      </c>
      <c r="DV92" s="10"/>
      <c r="DW92" s="66" t="s">
        <v>86</v>
      </c>
      <c r="DX92" s="218"/>
      <c r="DY92" s="218"/>
      <c r="DZ92" s="216"/>
      <c r="EA92" s="218"/>
      <c r="EB92" s="218"/>
      <c r="EC92" s="218"/>
      <c r="ED92" s="218"/>
      <c r="EE92" s="218"/>
      <c r="EF92" s="218"/>
      <c r="EG92" s="218"/>
      <c r="EH92" s="218"/>
      <c r="EI92" s="218"/>
      <c r="EJ92" s="217">
        <f t="shared" si="193"/>
        <v>0</v>
      </c>
      <c r="EK92" s="217">
        <f t="shared" si="194"/>
        <v>0</v>
      </c>
      <c r="EL92" s="217" t="e">
        <f t="shared" si="195"/>
        <v>#DIV/0!</v>
      </c>
      <c r="EM92" s="217"/>
      <c r="EN92" s="217" t="e">
        <f t="shared" si="196"/>
        <v>#DIV/0!</v>
      </c>
      <c r="EO92" s="217" t="e">
        <f t="shared" si="162"/>
        <v>#DIV/0!</v>
      </c>
      <c r="EP92" s="217" t="e">
        <f t="shared" si="163"/>
        <v>#DIV/0!</v>
      </c>
      <c r="EQ92" s="10"/>
      <c r="ER92" s="66" t="s">
        <v>86</v>
      </c>
      <c r="ES92" s="218">
        <v>5</v>
      </c>
      <c r="ET92" s="218">
        <v>96.5</v>
      </c>
      <c r="EU92" s="216">
        <v>40</v>
      </c>
      <c r="EV92" s="218">
        <v>59.5</v>
      </c>
      <c r="EW92" s="218">
        <v>66.5</v>
      </c>
      <c r="EX92" s="218">
        <v>107</v>
      </c>
      <c r="EY92" s="218">
        <v>215</v>
      </c>
      <c r="EZ92" s="218">
        <v>208.5</v>
      </c>
      <c r="FA92" s="218">
        <v>272.5</v>
      </c>
      <c r="FB92" s="218">
        <v>347.5</v>
      </c>
      <c r="FC92" s="218">
        <v>46</v>
      </c>
      <c r="FD92" s="218">
        <v>34</v>
      </c>
      <c r="FE92" s="217">
        <f t="shared" si="197"/>
        <v>347.5</v>
      </c>
      <c r="FF92" s="217">
        <f t="shared" si="198"/>
        <v>5</v>
      </c>
      <c r="FG92" s="217">
        <f t="shared" si="199"/>
        <v>124.83333333333333</v>
      </c>
      <c r="FH92" s="217"/>
      <c r="FI92" s="217">
        <f t="shared" si="200"/>
        <v>109.26621646513647</v>
      </c>
      <c r="FJ92" s="217">
        <f t="shared" si="164"/>
        <v>234.09954979846981</v>
      </c>
      <c r="FK92" s="217">
        <f t="shared" si="165"/>
        <v>15.567116868196862</v>
      </c>
      <c r="FL92" s="64"/>
      <c r="FM92" s="99">
        <v>1991</v>
      </c>
      <c r="FN92" s="243">
        <f t="shared" si="214"/>
        <v>54.6</v>
      </c>
      <c r="FO92" s="241">
        <f t="shared" si="215"/>
        <v>15.751295336787566</v>
      </c>
      <c r="FP92" s="239">
        <f t="shared" si="216"/>
        <v>21.175000000000001</v>
      </c>
      <c r="FQ92" s="241">
        <f t="shared" si="224"/>
        <v>10.470588235294118</v>
      </c>
      <c r="FR92" s="241">
        <f t="shared" si="217"/>
        <v>21.654135338345863</v>
      </c>
      <c r="FS92" s="241">
        <f t="shared" si="218"/>
        <v>11.682242990654206</v>
      </c>
      <c r="FT92" s="241">
        <f t="shared" si="219"/>
        <v>7.3023255813953494</v>
      </c>
      <c r="FU92" s="241">
        <f t="shared" si="220"/>
        <v>4.2541966426858515</v>
      </c>
      <c r="FV92" s="241">
        <f t="shared" si="221"/>
        <v>5.6880733944954134</v>
      </c>
      <c r="FW92" s="241">
        <f t="shared" si="222"/>
        <v>7.971223021582734</v>
      </c>
      <c r="FX92" s="241">
        <f t="shared" si="223"/>
        <v>17.608695652173914</v>
      </c>
      <c r="FY92" s="242">
        <f t="shared" si="206"/>
        <v>12.676470588235293</v>
      </c>
      <c r="FZ92" s="238">
        <f t="shared" si="202"/>
        <v>54.6</v>
      </c>
      <c r="GA92" s="239">
        <f t="shared" si="203"/>
        <v>4.2541966426858515</v>
      </c>
      <c r="GB92" s="239">
        <f t="shared" si="204"/>
        <v>15.902853898470859</v>
      </c>
      <c r="GC92" s="240">
        <f t="shared" si="205"/>
        <v>13.470237135822332</v>
      </c>
      <c r="GD92" s="238">
        <f t="shared" si="167"/>
        <v>29.373091034293189</v>
      </c>
      <c r="GE92" s="240">
        <f t="shared" si="168"/>
        <v>2.4326167626485269</v>
      </c>
      <c r="GF92" s="27"/>
      <c r="GG92" s="99">
        <v>1991</v>
      </c>
      <c r="GH92" s="105">
        <v>2.8216666666666668</v>
      </c>
      <c r="GI92" s="108">
        <v>116.425</v>
      </c>
      <c r="GJ92" s="105">
        <v>7.1066666666666665</v>
      </c>
      <c r="GK92" s="108">
        <v>124.83333333333333</v>
      </c>
      <c r="GL92" s="250">
        <v>145.78333333333333</v>
      </c>
      <c r="GM92" s="27"/>
      <c r="GN92" s="105">
        <v>2.8216666666666668</v>
      </c>
      <c r="GO92" s="108">
        <v>116.425</v>
      </c>
      <c r="GP92" s="250">
        <v>145.78333333333333</v>
      </c>
      <c r="GQ92" s="27"/>
      <c r="GR92" s="27"/>
      <c r="GS92" s="27"/>
      <c r="GT92" s="27"/>
      <c r="GZ92" s="99">
        <v>1990</v>
      </c>
      <c r="HA92" s="243">
        <v>24.4</v>
      </c>
      <c r="HB92" s="241">
        <v>35.799999999999997</v>
      </c>
      <c r="HC92" s="239">
        <v>26</v>
      </c>
      <c r="HD92" s="241">
        <v>14.1</v>
      </c>
      <c r="HE92" s="241">
        <v>15</v>
      </c>
      <c r="HF92" s="241">
        <v>9.1</v>
      </c>
      <c r="HG92" s="241">
        <v>6.9</v>
      </c>
      <c r="HH92" s="241">
        <v>6.4</v>
      </c>
      <c r="HI92" s="241">
        <v>7.7</v>
      </c>
      <c r="HJ92" s="241">
        <v>7.5</v>
      </c>
      <c r="HK92" s="241">
        <v>10.6</v>
      </c>
      <c r="HL92" s="242">
        <v>12.5</v>
      </c>
      <c r="HM92" s="238">
        <f t="shared" si="207"/>
        <v>35.799999999999997</v>
      </c>
      <c r="HN92" s="239">
        <f t="shared" si="208"/>
        <v>6.4</v>
      </c>
      <c r="HO92" s="239">
        <f t="shared" si="209"/>
        <v>14.666666666666664</v>
      </c>
      <c r="HP92" s="240">
        <f t="shared" si="210"/>
        <v>175.99999999999997</v>
      </c>
      <c r="HQ92" s="238">
        <f t="shared" si="211"/>
        <v>9.2981262367829576</v>
      </c>
      <c r="HR92" s="240">
        <f t="shared" si="212"/>
        <v>23.96479290344962</v>
      </c>
      <c r="HS92" s="31">
        <f t="shared" si="213"/>
        <v>5.3685404298837067</v>
      </c>
      <c r="HT92" s="27"/>
    </row>
    <row r="93" spans="2:228" s="67" customFormat="1" ht="9.9499999999999993" customHeight="1" x14ac:dyDescent="0.2">
      <c r="B93" s="65" t="s">
        <v>87</v>
      </c>
      <c r="C93" s="191">
        <v>2.62</v>
      </c>
      <c r="D93" s="191">
        <v>2.7</v>
      </c>
      <c r="E93" s="191">
        <v>2.4</v>
      </c>
      <c r="F93" s="191">
        <v>2.5</v>
      </c>
      <c r="G93" s="191">
        <v>1.7</v>
      </c>
      <c r="H93" s="191">
        <v>0.95</v>
      </c>
      <c r="I93" s="191">
        <v>1.17</v>
      </c>
      <c r="J93" s="191">
        <v>0.89</v>
      </c>
      <c r="K93" s="191">
        <v>3.78</v>
      </c>
      <c r="L93" s="191">
        <v>4.9000000000000004</v>
      </c>
      <c r="M93" s="191">
        <v>6.1</v>
      </c>
      <c r="N93" s="191">
        <v>4.5999999999999996</v>
      </c>
      <c r="O93" s="192">
        <f t="shared" si="169"/>
        <v>6.1</v>
      </c>
      <c r="P93" s="192">
        <f t="shared" si="170"/>
        <v>0.89</v>
      </c>
      <c r="Q93" s="192">
        <f t="shared" si="171"/>
        <v>2.8591666666666669</v>
      </c>
      <c r="R93" s="192">
        <f t="shared" si="172"/>
        <v>1.6702828194559431</v>
      </c>
      <c r="S93" s="192">
        <f t="shared" si="150"/>
        <v>4.5294494861226102</v>
      </c>
      <c r="T93" s="192">
        <f t="shared" si="151"/>
        <v>1.1888838472107237</v>
      </c>
      <c r="V93" s="65" t="s">
        <v>87</v>
      </c>
      <c r="W93" s="216">
        <v>56.8</v>
      </c>
      <c r="X93" s="216">
        <v>12.2</v>
      </c>
      <c r="Y93" s="216">
        <v>83.2</v>
      </c>
      <c r="Z93" s="216">
        <v>105.5</v>
      </c>
      <c r="AA93" s="216">
        <v>197</v>
      </c>
      <c r="AB93" s="216">
        <v>152</v>
      </c>
      <c r="AC93" s="216">
        <v>57.4</v>
      </c>
      <c r="AD93" s="216">
        <v>35.1</v>
      </c>
      <c r="AE93" s="216">
        <v>61.2</v>
      </c>
      <c r="AF93" s="216">
        <v>62.8</v>
      </c>
      <c r="AG93" s="216">
        <v>38.1</v>
      </c>
      <c r="AH93" s="216">
        <v>32.1</v>
      </c>
      <c r="AI93" s="217">
        <f t="shared" si="173"/>
        <v>197</v>
      </c>
      <c r="AJ93" s="217">
        <f t="shared" si="174"/>
        <v>12.2</v>
      </c>
      <c r="AK93" s="217">
        <f t="shared" si="175"/>
        <v>74.45</v>
      </c>
      <c r="AL93" s="217"/>
      <c r="AM93" s="217">
        <f t="shared" si="176"/>
        <v>53.534194679662434</v>
      </c>
      <c r="AN93" s="217">
        <f t="shared" si="152"/>
        <v>127.98419467966244</v>
      </c>
      <c r="AO93" s="217">
        <f t="shared" si="153"/>
        <v>20.915805320337569</v>
      </c>
      <c r="AQ93" s="65" t="s">
        <v>87</v>
      </c>
      <c r="AR93" s="216">
        <v>56.8</v>
      </c>
      <c r="AS93" s="216">
        <v>12.2</v>
      </c>
      <c r="AT93" s="216">
        <v>83.2</v>
      </c>
      <c r="AU93" s="216">
        <v>105.5</v>
      </c>
      <c r="AV93" s="216">
        <v>197</v>
      </c>
      <c r="AW93" s="216">
        <v>152</v>
      </c>
      <c r="AX93" s="216">
        <v>57.4</v>
      </c>
      <c r="AY93" s="216">
        <v>35.1</v>
      </c>
      <c r="AZ93" s="216">
        <v>61.2</v>
      </c>
      <c r="BA93" s="216">
        <v>62.8</v>
      </c>
      <c r="BB93" s="216">
        <v>38.1</v>
      </c>
      <c r="BC93" s="216">
        <v>32.1</v>
      </c>
      <c r="BD93" s="217">
        <f t="shared" si="177"/>
        <v>197</v>
      </c>
      <c r="BE93" s="217">
        <f t="shared" si="178"/>
        <v>12.2</v>
      </c>
      <c r="BF93" s="217">
        <f t="shared" si="179"/>
        <v>74.45</v>
      </c>
      <c r="BG93" s="217"/>
      <c r="BH93" s="217">
        <f t="shared" si="180"/>
        <v>53.534194679662434</v>
      </c>
      <c r="BI93" s="217">
        <f t="shared" si="154"/>
        <v>127.98419467966244</v>
      </c>
      <c r="BJ93" s="217">
        <f t="shared" si="155"/>
        <v>20.915805320337569</v>
      </c>
      <c r="BL93" s="65" t="s">
        <v>87</v>
      </c>
      <c r="BM93" s="216">
        <v>44.5</v>
      </c>
      <c r="BN93" s="216">
        <v>2</v>
      </c>
      <c r="BO93" s="216">
        <v>133.5</v>
      </c>
      <c r="BP93" s="216">
        <v>168.5</v>
      </c>
      <c r="BQ93" s="216">
        <v>120.5</v>
      </c>
      <c r="BR93" s="216">
        <v>229.5</v>
      </c>
      <c r="BS93" s="216">
        <v>41.5</v>
      </c>
      <c r="BT93" s="216">
        <v>61.5</v>
      </c>
      <c r="BU93" s="216">
        <v>45</v>
      </c>
      <c r="BV93" s="216">
        <v>122</v>
      </c>
      <c r="BW93" s="216">
        <v>40</v>
      </c>
      <c r="BX93" s="216">
        <v>34</v>
      </c>
      <c r="BY93" s="217">
        <f t="shared" si="181"/>
        <v>229.5</v>
      </c>
      <c r="BZ93" s="217">
        <f t="shared" si="182"/>
        <v>2</v>
      </c>
      <c r="CA93" s="217">
        <f t="shared" si="183"/>
        <v>86.875</v>
      </c>
      <c r="CB93" s="217"/>
      <c r="CC93" s="217">
        <f t="shared" si="184"/>
        <v>67.414297444978246</v>
      </c>
      <c r="CD93" s="217">
        <f t="shared" si="156"/>
        <v>154.28929744497825</v>
      </c>
      <c r="CE93" s="217">
        <f t="shared" si="157"/>
        <v>19.460702555021754</v>
      </c>
      <c r="CG93" s="65" t="s">
        <v>87</v>
      </c>
      <c r="CH93" s="216">
        <v>44.5</v>
      </c>
      <c r="CI93" s="216">
        <v>2</v>
      </c>
      <c r="CJ93" s="216">
        <v>133.5</v>
      </c>
      <c r="CK93" s="216">
        <v>168.5</v>
      </c>
      <c r="CL93" s="216">
        <v>120.5</v>
      </c>
      <c r="CM93" s="216">
        <v>229.5</v>
      </c>
      <c r="CN93" s="216">
        <v>41.5</v>
      </c>
      <c r="CO93" s="216">
        <v>61.5</v>
      </c>
      <c r="CP93" s="216">
        <v>45</v>
      </c>
      <c r="CQ93" s="216">
        <v>122</v>
      </c>
      <c r="CR93" s="216">
        <v>40</v>
      </c>
      <c r="CS93" s="216">
        <v>34</v>
      </c>
      <c r="CT93" s="217">
        <f t="shared" si="185"/>
        <v>229.5</v>
      </c>
      <c r="CU93" s="217">
        <f t="shared" si="186"/>
        <v>2</v>
      </c>
      <c r="CV93" s="217">
        <f t="shared" si="187"/>
        <v>86.875</v>
      </c>
      <c r="CW93" s="217"/>
      <c r="CX93" s="217">
        <f t="shared" si="188"/>
        <v>67.414297444978246</v>
      </c>
      <c r="CY93" s="217">
        <f t="shared" si="158"/>
        <v>154.28929744497825</v>
      </c>
      <c r="CZ93" s="217">
        <f t="shared" si="159"/>
        <v>19.460702555021754</v>
      </c>
      <c r="DB93" s="65" t="s">
        <v>87</v>
      </c>
      <c r="DC93" s="216"/>
      <c r="DD93" s="216"/>
      <c r="DE93" s="216"/>
      <c r="DF93" s="216"/>
      <c r="DG93" s="216"/>
      <c r="DH93" s="216"/>
      <c r="DI93" s="216"/>
      <c r="DJ93" s="216"/>
      <c r="DK93" s="216"/>
      <c r="DL93" s="216"/>
      <c r="DM93" s="216"/>
      <c r="DN93" s="216"/>
      <c r="DO93" s="217">
        <f t="shared" si="189"/>
        <v>0</v>
      </c>
      <c r="DP93" s="217">
        <f t="shared" si="190"/>
        <v>0</v>
      </c>
      <c r="DQ93" s="217" t="e">
        <f t="shared" si="191"/>
        <v>#DIV/0!</v>
      </c>
      <c r="DR93" s="217"/>
      <c r="DS93" s="217" t="e">
        <f t="shared" si="192"/>
        <v>#DIV/0!</v>
      </c>
      <c r="DT93" s="217" t="e">
        <f t="shared" si="160"/>
        <v>#DIV/0!</v>
      </c>
      <c r="DU93" s="217" t="e">
        <f t="shared" si="161"/>
        <v>#DIV/0!</v>
      </c>
      <c r="DW93" s="65" t="s">
        <v>87</v>
      </c>
      <c r="DX93" s="216"/>
      <c r="DY93" s="216"/>
      <c r="DZ93" s="216"/>
      <c r="EA93" s="216"/>
      <c r="EB93" s="216"/>
      <c r="EC93" s="216"/>
      <c r="ED93" s="216"/>
      <c r="EE93" s="216"/>
      <c r="EF93" s="216"/>
      <c r="EG93" s="216"/>
      <c r="EH93" s="216"/>
      <c r="EI93" s="216"/>
      <c r="EJ93" s="217">
        <f t="shared" si="193"/>
        <v>0</v>
      </c>
      <c r="EK93" s="217">
        <f t="shared" si="194"/>
        <v>0</v>
      </c>
      <c r="EL93" s="217" t="e">
        <f t="shared" si="195"/>
        <v>#DIV/0!</v>
      </c>
      <c r="EM93" s="217"/>
      <c r="EN93" s="217" t="e">
        <f t="shared" si="196"/>
        <v>#DIV/0!</v>
      </c>
      <c r="EO93" s="217" t="e">
        <f t="shared" si="162"/>
        <v>#DIV/0!</v>
      </c>
      <c r="EP93" s="217" t="e">
        <f t="shared" si="163"/>
        <v>#DIV/0!</v>
      </c>
      <c r="ER93" s="65" t="s">
        <v>87</v>
      </c>
      <c r="ES93" s="216">
        <v>44.5</v>
      </c>
      <c r="ET93" s="216">
        <v>2</v>
      </c>
      <c r="EU93" s="216">
        <v>133.5</v>
      </c>
      <c r="EV93" s="216">
        <v>168.5</v>
      </c>
      <c r="EW93" s="216">
        <v>120.5</v>
      </c>
      <c r="EX93" s="216">
        <v>229.5</v>
      </c>
      <c r="EY93" s="216">
        <v>41.5</v>
      </c>
      <c r="EZ93" s="216">
        <v>61.5</v>
      </c>
      <c r="FA93" s="216">
        <v>45</v>
      </c>
      <c r="FB93" s="216">
        <v>122</v>
      </c>
      <c r="FC93" s="216">
        <v>40</v>
      </c>
      <c r="FD93" s="216">
        <v>34</v>
      </c>
      <c r="FE93" s="217">
        <f t="shared" si="197"/>
        <v>229.5</v>
      </c>
      <c r="FF93" s="217">
        <f t="shared" si="198"/>
        <v>2</v>
      </c>
      <c r="FG93" s="217">
        <f t="shared" si="199"/>
        <v>86.875</v>
      </c>
      <c r="FH93" s="217"/>
      <c r="FI93" s="217">
        <f t="shared" si="200"/>
        <v>67.414297444978246</v>
      </c>
      <c r="FJ93" s="217">
        <f t="shared" si="164"/>
        <v>154.28929744497825</v>
      </c>
      <c r="FK93" s="217">
        <f t="shared" si="165"/>
        <v>19.460702555021754</v>
      </c>
      <c r="FL93" s="64"/>
      <c r="FM93" s="99">
        <v>1992</v>
      </c>
      <c r="FN93" s="238">
        <f t="shared" si="214"/>
        <v>12.764044943820224</v>
      </c>
      <c r="FO93" s="239">
        <f t="shared" si="215"/>
        <v>69.5</v>
      </c>
      <c r="FP93" s="239">
        <f t="shared" si="216"/>
        <v>13.857677902621724</v>
      </c>
      <c r="FQ93" s="239">
        <f t="shared" si="224"/>
        <v>14.183976261127595</v>
      </c>
      <c r="FR93" s="239">
        <f t="shared" si="217"/>
        <v>19.1701244813278</v>
      </c>
      <c r="FS93" s="239">
        <f t="shared" si="218"/>
        <v>11.633986928104576</v>
      </c>
      <c r="FT93" s="239">
        <f t="shared" si="219"/>
        <v>10.192771084337348</v>
      </c>
      <c r="FU93" s="239">
        <f t="shared" si="220"/>
        <v>10.56910569105691</v>
      </c>
      <c r="FV93" s="239">
        <f t="shared" si="221"/>
        <v>13.622222222222222</v>
      </c>
      <c r="FW93" s="239">
        <f t="shared" si="222"/>
        <v>20.245901639344265</v>
      </c>
      <c r="FX93" s="239">
        <f t="shared" si="223"/>
        <v>13.475</v>
      </c>
      <c r="FY93" s="240">
        <f t="shared" si="206"/>
        <v>13.294117647058826</v>
      </c>
      <c r="FZ93" s="238">
        <f t="shared" si="202"/>
        <v>69.5</v>
      </c>
      <c r="GA93" s="239">
        <f t="shared" si="203"/>
        <v>10.192771084337348</v>
      </c>
      <c r="GB93" s="239">
        <f t="shared" si="204"/>
        <v>18.542410733418453</v>
      </c>
      <c r="GC93" s="240">
        <f t="shared" si="205"/>
        <v>16.328313044052141</v>
      </c>
      <c r="GD93" s="238">
        <f t="shared" si="167"/>
        <v>34.870723777470594</v>
      </c>
      <c r="GE93" s="240">
        <f t="shared" si="168"/>
        <v>2.2140976893663122</v>
      </c>
      <c r="GF93" s="33"/>
      <c r="GG93" s="99">
        <v>1992</v>
      </c>
      <c r="GH93" s="105">
        <v>2.6989166666666669</v>
      </c>
      <c r="GI93" s="108">
        <v>125.61666666666667</v>
      </c>
      <c r="GJ93" s="105">
        <v>6.53</v>
      </c>
      <c r="GK93" s="108">
        <v>86.875</v>
      </c>
      <c r="GL93" s="250">
        <v>94.483333333333334</v>
      </c>
      <c r="GM93" s="33"/>
      <c r="GN93" s="105">
        <v>2.6989166666666669</v>
      </c>
      <c r="GO93" s="108">
        <v>125.61666666666667</v>
      </c>
      <c r="GP93" s="250">
        <v>94.483333333333334</v>
      </c>
      <c r="GQ93" s="27"/>
      <c r="GR93" s="27"/>
      <c r="GS93" s="27"/>
      <c r="GT93" s="33"/>
      <c r="GU93" s="41"/>
      <c r="GV93" s="41"/>
      <c r="GW93" s="41"/>
      <c r="GX93" s="41"/>
      <c r="GY93" s="41"/>
      <c r="GZ93" s="99">
        <v>1991</v>
      </c>
      <c r="HA93" s="243">
        <v>12.9</v>
      </c>
      <c r="HB93" s="241">
        <v>21.7</v>
      </c>
      <c r="HC93" s="239">
        <v>19.5</v>
      </c>
      <c r="HD93" s="241">
        <v>11.26</v>
      </c>
      <c r="HE93" s="241">
        <v>9.3000000000000007</v>
      </c>
      <c r="HF93" s="241">
        <v>6.51</v>
      </c>
      <c r="HG93" s="241">
        <v>9.07</v>
      </c>
      <c r="HH93" s="241">
        <v>6.26</v>
      </c>
      <c r="HI93" s="241">
        <v>7.8</v>
      </c>
      <c r="HJ93" s="241">
        <v>8.7200000000000006</v>
      </c>
      <c r="HK93" s="241">
        <v>8.81</v>
      </c>
      <c r="HL93" s="242">
        <v>12.57</v>
      </c>
      <c r="HM93" s="238">
        <f t="shared" si="207"/>
        <v>21.7</v>
      </c>
      <c r="HN93" s="239">
        <f t="shared" si="208"/>
        <v>6.26</v>
      </c>
      <c r="HO93" s="239">
        <f t="shared" si="209"/>
        <v>11.200000000000001</v>
      </c>
      <c r="HP93" s="240">
        <f t="shared" si="210"/>
        <v>134.4</v>
      </c>
      <c r="HQ93" s="238">
        <f t="shared" si="211"/>
        <v>4.8792659656588064</v>
      </c>
      <c r="HR93" s="240">
        <f t="shared" si="212"/>
        <v>16.079265965658806</v>
      </c>
      <c r="HS93" s="31">
        <f t="shared" si="213"/>
        <v>6.3207340343411946</v>
      </c>
      <c r="HT93" s="27"/>
    </row>
    <row r="94" spans="2:228" ht="9.9499999999999993" customHeight="1" x14ac:dyDescent="0.2">
      <c r="B94" s="66" t="s">
        <v>88</v>
      </c>
      <c r="C94" s="191">
        <v>4.7</v>
      </c>
      <c r="D94" s="191">
        <v>4.5999999999999996</v>
      </c>
      <c r="E94" s="191">
        <v>6.4</v>
      </c>
      <c r="F94" s="191">
        <v>5.5</v>
      </c>
      <c r="G94" s="191">
        <v>4.3</v>
      </c>
      <c r="H94" s="191">
        <v>2.23</v>
      </c>
      <c r="I94" s="191">
        <v>1.9</v>
      </c>
      <c r="J94" s="191">
        <v>2.1</v>
      </c>
      <c r="K94" s="191">
        <v>3.9</v>
      </c>
      <c r="L94" s="191">
        <v>6</v>
      </c>
      <c r="M94" s="191"/>
      <c r="N94" s="191">
        <v>3.2</v>
      </c>
      <c r="O94" s="192">
        <f t="shared" si="169"/>
        <v>6.4</v>
      </c>
      <c r="P94" s="192">
        <f t="shared" si="170"/>
        <v>1.9</v>
      </c>
      <c r="Q94" s="192">
        <f t="shared" si="171"/>
        <v>4.0754545454545461</v>
      </c>
      <c r="R94" s="192">
        <f t="shared" si="172"/>
        <v>1.5713138683048891</v>
      </c>
      <c r="S94" s="192">
        <f t="shared" si="150"/>
        <v>5.6467684137594354</v>
      </c>
      <c r="T94" s="192">
        <f t="shared" si="151"/>
        <v>2.5041406771496568</v>
      </c>
      <c r="U94" s="10"/>
      <c r="V94" s="66" t="s">
        <v>88</v>
      </c>
      <c r="W94" s="216">
        <v>94.7</v>
      </c>
      <c r="X94" s="216">
        <v>167</v>
      </c>
      <c r="Y94" s="216">
        <v>126</v>
      </c>
      <c r="Z94" s="216">
        <v>88</v>
      </c>
      <c r="AA94" s="216">
        <v>172</v>
      </c>
      <c r="AB94" s="216">
        <v>188</v>
      </c>
      <c r="AC94" s="216">
        <v>202</v>
      </c>
      <c r="AD94" s="216">
        <v>138</v>
      </c>
      <c r="AE94" s="216">
        <v>311</v>
      </c>
      <c r="AF94" s="216">
        <v>115</v>
      </c>
      <c r="AG94" s="216">
        <v>135</v>
      </c>
      <c r="AH94" s="216">
        <v>54</v>
      </c>
      <c r="AI94" s="217">
        <f t="shared" si="173"/>
        <v>311</v>
      </c>
      <c r="AJ94" s="217">
        <f t="shared" si="174"/>
        <v>54</v>
      </c>
      <c r="AK94" s="217">
        <f t="shared" si="175"/>
        <v>149.22499999999999</v>
      </c>
      <c r="AL94" s="217"/>
      <c r="AM94" s="217">
        <f t="shared" si="176"/>
        <v>66.826017320420092</v>
      </c>
      <c r="AN94" s="217">
        <f t="shared" si="152"/>
        <v>216.0510173204201</v>
      </c>
      <c r="AO94" s="217">
        <f t="shared" si="153"/>
        <v>82.398982679579902</v>
      </c>
      <c r="AP94" s="10"/>
      <c r="AQ94" s="66" t="s">
        <v>88</v>
      </c>
      <c r="AR94" s="216">
        <v>94.7</v>
      </c>
      <c r="AS94" s="216">
        <v>167</v>
      </c>
      <c r="AT94" s="216">
        <v>126</v>
      </c>
      <c r="AU94" s="216">
        <v>88</v>
      </c>
      <c r="AV94" s="216">
        <v>172</v>
      </c>
      <c r="AW94" s="216">
        <v>188</v>
      </c>
      <c r="AX94" s="216">
        <v>202</v>
      </c>
      <c r="AY94" s="216">
        <v>138</v>
      </c>
      <c r="AZ94" s="216">
        <v>311</v>
      </c>
      <c r="BA94" s="216">
        <v>115</v>
      </c>
      <c r="BB94" s="216">
        <v>135</v>
      </c>
      <c r="BC94" s="216">
        <v>54</v>
      </c>
      <c r="BD94" s="217">
        <f t="shared" si="177"/>
        <v>311</v>
      </c>
      <c r="BE94" s="217">
        <f t="shared" si="178"/>
        <v>54</v>
      </c>
      <c r="BF94" s="217">
        <f t="shared" si="179"/>
        <v>149.22499999999999</v>
      </c>
      <c r="BG94" s="217"/>
      <c r="BH94" s="217">
        <f t="shared" si="180"/>
        <v>66.826017320420092</v>
      </c>
      <c r="BI94" s="217">
        <f t="shared" si="154"/>
        <v>216.0510173204201</v>
      </c>
      <c r="BJ94" s="217">
        <f t="shared" si="155"/>
        <v>82.398982679579902</v>
      </c>
      <c r="BK94" s="10"/>
      <c r="BL94" s="66" t="s">
        <v>88</v>
      </c>
      <c r="BM94" s="216">
        <v>60</v>
      </c>
      <c r="BN94" s="216">
        <v>79.5</v>
      </c>
      <c r="BO94" s="216">
        <v>97</v>
      </c>
      <c r="BP94" s="216">
        <v>53.5</v>
      </c>
      <c r="BQ94" s="216">
        <v>83.5</v>
      </c>
      <c r="BR94" s="216">
        <v>124</v>
      </c>
      <c r="BS94" s="216">
        <v>234.5</v>
      </c>
      <c r="BT94" s="216">
        <v>146</v>
      </c>
      <c r="BU94" s="216">
        <v>233.5</v>
      </c>
      <c r="BV94" s="216">
        <v>117</v>
      </c>
      <c r="BW94" s="216">
        <v>117.5</v>
      </c>
      <c r="BX94" s="216">
        <v>32</v>
      </c>
      <c r="BY94" s="217">
        <f t="shared" si="181"/>
        <v>234.5</v>
      </c>
      <c r="BZ94" s="217">
        <f t="shared" si="182"/>
        <v>32</v>
      </c>
      <c r="CA94" s="217">
        <f t="shared" si="183"/>
        <v>114.83333333333333</v>
      </c>
      <c r="CB94" s="217"/>
      <c r="CC94" s="217">
        <f t="shared" si="184"/>
        <v>64.418494427007701</v>
      </c>
      <c r="CD94" s="217">
        <f t="shared" si="156"/>
        <v>179.25182776034103</v>
      </c>
      <c r="CE94" s="217">
        <f t="shared" si="157"/>
        <v>50.414838906325627</v>
      </c>
      <c r="CF94" s="10"/>
      <c r="CG94" s="66" t="s">
        <v>88</v>
      </c>
      <c r="CH94" s="216">
        <v>60</v>
      </c>
      <c r="CI94" s="216">
        <v>79.5</v>
      </c>
      <c r="CJ94" s="216">
        <v>97</v>
      </c>
      <c r="CK94" s="216">
        <v>53.5</v>
      </c>
      <c r="CL94" s="216">
        <v>83.5</v>
      </c>
      <c r="CM94" s="216">
        <v>124</v>
      </c>
      <c r="CN94" s="216">
        <v>234.5</v>
      </c>
      <c r="CO94" s="216">
        <v>146</v>
      </c>
      <c r="CP94" s="216">
        <v>233.5</v>
      </c>
      <c r="CQ94" s="216">
        <v>117</v>
      </c>
      <c r="CR94" s="216">
        <v>117.5</v>
      </c>
      <c r="CS94" s="216">
        <v>32</v>
      </c>
      <c r="CT94" s="217">
        <f t="shared" si="185"/>
        <v>234.5</v>
      </c>
      <c r="CU94" s="217">
        <f t="shared" si="186"/>
        <v>32</v>
      </c>
      <c r="CV94" s="217">
        <f t="shared" si="187"/>
        <v>114.83333333333333</v>
      </c>
      <c r="CW94" s="217"/>
      <c r="CX94" s="217">
        <f t="shared" si="188"/>
        <v>64.418494427007701</v>
      </c>
      <c r="CY94" s="217">
        <f t="shared" si="158"/>
        <v>179.25182776034103</v>
      </c>
      <c r="CZ94" s="217">
        <f t="shared" si="159"/>
        <v>50.414838906325627</v>
      </c>
      <c r="DA94" s="10"/>
      <c r="DB94" s="66" t="s">
        <v>88</v>
      </c>
      <c r="DC94" s="216"/>
      <c r="DD94" s="216"/>
      <c r="DE94" s="216"/>
      <c r="DF94" s="216"/>
      <c r="DG94" s="216"/>
      <c r="DH94" s="216"/>
      <c r="DI94" s="216"/>
      <c r="DJ94" s="216"/>
      <c r="DK94" s="216"/>
      <c r="DL94" s="216"/>
      <c r="DM94" s="216"/>
      <c r="DN94" s="216"/>
      <c r="DO94" s="217">
        <f t="shared" si="189"/>
        <v>0</v>
      </c>
      <c r="DP94" s="217">
        <f t="shared" si="190"/>
        <v>0</v>
      </c>
      <c r="DQ94" s="217" t="e">
        <f t="shared" si="191"/>
        <v>#DIV/0!</v>
      </c>
      <c r="DR94" s="217"/>
      <c r="DS94" s="217" t="e">
        <f t="shared" si="192"/>
        <v>#DIV/0!</v>
      </c>
      <c r="DT94" s="217" t="e">
        <f t="shared" si="160"/>
        <v>#DIV/0!</v>
      </c>
      <c r="DU94" s="217" t="e">
        <f t="shared" si="161"/>
        <v>#DIV/0!</v>
      </c>
      <c r="DV94" s="10"/>
      <c r="DW94" s="66" t="s">
        <v>88</v>
      </c>
      <c r="DX94" s="216"/>
      <c r="DY94" s="216"/>
      <c r="DZ94" s="216"/>
      <c r="EA94" s="216"/>
      <c r="EB94" s="216"/>
      <c r="EC94" s="216"/>
      <c r="ED94" s="216"/>
      <c r="EE94" s="216"/>
      <c r="EF94" s="216"/>
      <c r="EG94" s="216"/>
      <c r="EH94" s="216"/>
      <c r="EI94" s="216"/>
      <c r="EJ94" s="217">
        <f t="shared" si="193"/>
        <v>0</v>
      </c>
      <c r="EK94" s="217">
        <f t="shared" si="194"/>
        <v>0</v>
      </c>
      <c r="EL94" s="217" t="e">
        <f t="shared" si="195"/>
        <v>#DIV/0!</v>
      </c>
      <c r="EM94" s="217"/>
      <c r="EN94" s="217" t="e">
        <f t="shared" si="196"/>
        <v>#DIV/0!</v>
      </c>
      <c r="EO94" s="217" t="e">
        <f t="shared" si="162"/>
        <v>#DIV/0!</v>
      </c>
      <c r="EP94" s="217" t="e">
        <f t="shared" si="163"/>
        <v>#DIV/0!</v>
      </c>
      <c r="EQ94" s="10"/>
      <c r="ER94" s="66" t="s">
        <v>88</v>
      </c>
      <c r="ES94" s="216">
        <v>60</v>
      </c>
      <c r="ET94" s="216">
        <v>79.5</v>
      </c>
      <c r="EU94" s="216">
        <v>97</v>
      </c>
      <c r="EV94" s="216">
        <v>53.5</v>
      </c>
      <c r="EW94" s="216">
        <v>83.5</v>
      </c>
      <c r="EX94" s="216">
        <v>124</v>
      </c>
      <c r="EY94" s="216">
        <v>234.5</v>
      </c>
      <c r="EZ94" s="216">
        <v>146</v>
      </c>
      <c r="FA94" s="216">
        <v>233.5</v>
      </c>
      <c r="FB94" s="216">
        <v>117</v>
      </c>
      <c r="FC94" s="216">
        <v>117.5</v>
      </c>
      <c r="FD94" s="216">
        <v>32</v>
      </c>
      <c r="FE94" s="217">
        <f t="shared" si="197"/>
        <v>234.5</v>
      </c>
      <c r="FF94" s="217">
        <f t="shared" si="198"/>
        <v>32</v>
      </c>
      <c r="FG94" s="217">
        <f t="shared" si="199"/>
        <v>114.83333333333333</v>
      </c>
      <c r="FH94" s="217"/>
      <c r="FI94" s="217">
        <f t="shared" si="200"/>
        <v>64.418494427007701</v>
      </c>
      <c r="FJ94" s="217">
        <f t="shared" si="164"/>
        <v>179.25182776034103</v>
      </c>
      <c r="FK94" s="217">
        <f t="shared" si="165"/>
        <v>50.414838906325627</v>
      </c>
      <c r="FL94" s="64"/>
      <c r="FM94" s="99">
        <v>1993</v>
      </c>
      <c r="FN94" s="238">
        <f t="shared" si="214"/>
        <v>26.5</v>
      </c>
      <c r="FO94" s="239">
        <f t="shared" si="215"/>
        <v>14.465408805031446</v>
      </c>
      <c r="FP94" s="239">
        <f t="shared" si="216"/>
        <v>15.360824742268042</v>
      </c>
      <c r="FQ94" s="239">
        <f t="shared" si="224"/>
        <v>14.299065420560748</v>
      </c>
      <c r="FR94" s="239">
        <f t="shared" si="217"/>
        <v>12.814371257485032</v>
      </c>
      <c r="FS94" s="239">
        <f t="shared" si="218"/>
        <v>8.387096774193548</v>
      </c>
      <c r="FT94" s="239">
        <f t="shared" si="219"/>
        <v>6.6098081023454158</v>
      </c>
      <c r="FU94" s="239">
        <f t="shared" si="220"/>
        <v>7.5342465753424657</v>
      </c>
      <c r="FV94" s="239">
        <f t="shared" si="221"/>
        <v>10.44967880085653</v>
      </c>
      <c r="FW94" s="239">
        <f t="shared" si="222"/>
        <v>15.47008547008547</v>
      </c>
      <c r="FX94" s="239">
        <f t="shared" si="223"/>
        <v>18.212765957446809</v>
      </c>
      <c r="FY94" s="240">
        <f t="shared" si="206"/>
        <v>4.9375</v>
      </c>
      <c r="FZ94" s="238">
        <f t="shared" si="202"/>
        <v>26.5</v>
      </c>
      <c r="GA94" s="239">
        <f t="shared" si="203"/>
        <v>4.9375</v>
      </c>
      <c r="GB94" s="239">
        <f t="shared" si="204"/>
        <v>12.920070992134626</v>
      </c>
      <c r="GC94" s="240">
        <f t="shared" si="205"/>
        <v>5.9420417860211741</v>
      </c>
      <c r="GD94" s="238">
        <f t="shared" si="167"/>
        <v>18.862112778155801</v>
      </c>
      <c r="GE94" s="240">
        <f t="shared" si="168"/>
        <v>6.9780292061134519</v>
      </c>
      <c r="GF94" s="27"/>
      <c r="GG94" s="99">
        <v>1993</v>
      </c>
      <c r="GH94" s="105">
        <v>3.5591666666666661</v>
      </c>
      <c r="GI94" s="108">
        <v>135.85833333333332</v>
      </c>
      <c r="GJ94" s="105">
        <v>4.1950000000000003</v>
      </c>
      <c r="GK94" s="108">
        <v>114.83333333333333</v>
      </c>
      <c r="GL94" s="250">
        <v>54.733333333333327</v>
      </c>
      <c r="GM94" s="27"/>
      <c r="GN94" s="105">
        <v>3.5591666666666661</v>
      </c>
      <c r="GO94" s="108">
        <v>135.85833333333332</v>
      </c>
      <c r="GP94" s="250">
        <v>54.733333333333327</v>
      </c>
      <c r="GQ94" s="33"/>
      <c r="GR94" s="33"/>
      <c r="GS94" s="33"/>
      <c r="GT94" s="27"/>
      <c r="GZ94" s="99">
        <v>1992</v>
      </c>
      <c r="HA94" s="238">
        <v>14.21</v>
      </c>
      <c r="HB94" s="239">
        <v>15.29</v>
      </c>
      <c r="HC94" s="239">
        <v>15.19</v>
      </c>
      <c r="HD94" s="239">
        <v>16.5</v>
      </c>
      <c r="HE94" s="239">
        <v>11.5</v>
      </c>
      <c r="HF94" s="239">
        <v>7.4</v>
      </c>
      <c r="HG94" s="239">
        <v>7</v>
      </c>
      <c r="HH94" s="239">
        <v>5.9</v>
      </c>
      <c r="HI94" s="239">
        <v>6.3</v>
      </c>
      <c r="HJ94" s="239">
        <v>8.4</v>
      </c>
      <c r="HK94" s="239">
        <v>8.3000000000000007</v>
      </c>
      <c r="HL94" s="240">
        <v>9.5</v>
      </c>
      <c r="HM94" s="238">
        <f t="shared" si="207"/>
        <v>16.5</v>
      </c>
      <c r="HN94" s="239">
        <f t="shared" si="208"/>
        <v>5.9</v>
      </c>
      <c r="HO94" s="239">
        <f t="shared" si="209"/>
        <v>10.457500000000001</v>
      </c>
      <c r="HP94" s="240">
        <f t="shared" si="210"/>
        <v>125.49000000000001</v>
      </c>
      <c r="HQ94" s="238">
        <f t="shared" si="211"/>
        <v>3.8916300043695178</v>
      </c>
      <c r="HR94" s="240">
        <f t="shared" si="212"/>
        <v>14.349130004369519</v>
      </c>
      <c r="HS94" s="31">
        <f t="shared" si="213"/>
        <v>6.565869995630484</v>
      </c>
      <c r="HT94" s="33"/>
    </row>
    <row r="95" spans="2:228" ht="9.9499999999999993" customHeight="1" x14ac:dyDescent="0.2">
      <c r="B95" s="66" t="s">
        <v>89</v>
      </c>
      <c r="C95" s="191">
        <v>3.7</v>
      </c>
      <c r="D95" s="191">
        <v>4.3</v>
      </c>
      <c r="E95" s="191">
        <v>5.3</v>
      </c>
      <c r="F95" s="191">
        <v>5.0999999999999996</v>
      </c>
      <c r="G95" s="191">
        <v>4.9000000000000004</v>
      </c>
      <c r="H95" s="191">
        <v>2</v>
      </c>
      <c r="I95" s="191">
        <v>2.2000000000000002</v>
      </c>
      <c r="J95" s="191">
        <v>2.9</v>
      </c>
      <c r="K95" s="191">
        <v>4.5</v>
      </c>
      <c r="L95" s="191">
        <v>5.3</v>
      </c>
      <c r="M95" s="191">
        <v>7.2</v>
      </c>
      <c r="N95" s="191">
        <v>4.2</v>
      </c>
      <c r="O95" s="192">
        <f t="shared" si="169"/>
        <v>7.2</v>
      </c>
      <c r="P95" s="192">
        <f t="shared" si="170"/>
        <v>2</v>
      </c>
      <c r="Q95" s="192">
        <f t="shared" si="171"/>
        <v>4.3</v>
      </c>
      <c r="R95" s="192">
        <f t="shared" si="172"/>
        <v>1.4610083690880962</v>
      </c>
      <c r="S95" s="192">
        <f t="shared" ref="S95:S100" si="225">Q95+R95</f>
        <v>5.7610083690880955</v>
      </c>
      <c r="T95" s="192">
        <f t="shared" ref="T95:T100" si="226">Q95-R95</f>
        <v>2.8389916309119037</v>
      </c>
      <c r="U95" s="10"/>
      <c r="V95" s="66" t="s">
        <v>89</v>
      </c>
      <c r="W95" s="216">
        <v>62.4</v>
      </c>
      <c r="X95" s="216">
        <v>61.2</v>
      </c>
      <c r="Y95" s="216">
        <v>88.3</v>
      </c>
      <c r="Z95" s="216">
        <v>41.6</v>
      </c>
      <c r="AA95" s="216">
        <v>172</v>
      </c>
      <c r="AB95" s="216">
        <v>133</v>
      </c>
      <c r="AC95" s="216">
        <v>51.3</v>
      </c>
      <c r="AD95" s="216">
        <v>54.4</v>
      </c>
      <c r="AE95" s="216">
        <v>304</v>
      </c>
      <c r="AF95" s="216">
        <v>83.1</v>
      </c>
      <c r="AG95" s="216">
        <v>17.399999999999999</v>
      </c>
      <c r="AH95" s="216">
        <v>33.4</v>
      </c>
      <c r="AI95" s="217">
        <f t="shared" si="173"/>
        <v>304</v>
      </c>
      <c r="AJ95" s="217">
        <f t="shared" si="174"/>
        <v>17.399999999999999</v>
      </c>
      <c r="AK95" s="217">
        <f t="shared" si="175"/>
        <v>91.841666666666683</v>
      </c>
      <c r="AL95" s="217"/>
      <c r="AM95" s="217">
        <f t="shared" si="176"/>
        <v>79.516681592701971</v>
      </c>
      <c r="AN95" s="217">
        <f t="shared" ref="AN95:AN100" si="227">AK95+AM95</f>
        <v>171.35834825936865</v>
      </c>
      <c r="AO95" s="217">
        <f t="shared" ref="AO95:AO100" si="228">AK95-AM95</f>
        <v>12.324985073964712</v>
      </c>
      <c r="AP95" s="10"/>
      <c r="AQ95" s="66" t="s">
        <v>89</v>
      </c>
      <c r="AR95" s="216">
        <v>62.4</v>
      </c>
      <c r="AS95" s="216">
        <v>61.2</v>
      </c>
      <c r="AT95" s="216">
        <v>88.3</v>
      </c>
      <c r="AU95" s="216">
        <v>41.6</v>
      </c>
      <c r="AV95" s="216">
        <v>172</v>
      </c>
      <c r="AW95" s="216">
        <v>133</v>
      </c>
      <c r="AX95" s="216">
        <v>51.3</v>
      </c>
      <c r="AY95" s="216">
        <v>54.4</v>
      </c>
      <c r="AZ95" s="216">
        <v>304</v>
      </c>
      <c r="BA95" s="216">
        <v>83.1</v>
      </c>
      <c r="BB95" s="216">
        <v>17.399999999999999</v>
      </c>
      <c r="BC95" s="216">
        <v>33.4</v>
      </c>
      <c r="BD95" s="217">
        <f t="shared" si="177"/>
        <v>304</v>
      </c>
      <c r="BE95" s="217">
        <f t="shared" si="178"/>
        <v>17.399999999999999</v>
      </c>
      <c r="BF95" s="217">
        <f t="shared" si="179"/>
        <v>91.841666666666683</v>
      </c>
      <c r="BG95" s="217"/>
      <c r="BH95" s="217">
        <f t="shared" si="180"/>
        <v>79.516681592701971</v>
      </c>
      <c r="BI95" s="217">
        <f t="shared" si="154"/>
        <v>171.35834825936865</v>
      </c>
      <c r="BJ95" s="217">
        <f t="shared" si="155"/>
        <v>12.324985073964712</v>
      </c>
      <c r="BK95" s="10"/>
      <c r="BL95" s="66" t="s">
        <v>89</v>
      </c>
      <c r="BM95" s="216">
        <v>22.5</v>
      </c>
      <c r="BN95" s="216">
        <v>54</v>
      </c>
      <c r="BO95" s="216">
        <v>113.5</v>
      </c>
      <c r="BP95" s="216">
        <v>16.5</v>
      </c>
      <c r="BQ95" s="216">
        <v>95</v>
      </c>
      <c r="BR95" s="216">
        <v>82</v>
      </c>
      <c r="BS95" s="216">
        <v>53</v>
      </c>
      <c r="BT95" s="216">
        <v>62.5</v>
      </c>
      <c r="BU95" s="216">
        <v>385</v>
      </c>
      <c r="BV95" s="216">
        <v>60.5</v>
      </c>
      <c r="BW95" s="216">
        <v>20.5</v>
      </c>
      <c r="BX95" s="216">
        <v>27.5</v>
      </c>
      <c r="BY95" s="217">
        <f t="shared" si="181"/>
        <v>385</v>
      </c>
      <c r="BZ95" s="217">
        <f t="shared" si="182"/>
        <v>16.5</v>
      </c>
      <c r="CA95" s="217">
        <f t="shared" si="183"/>
        <v>82.708333333333329</v>
      </c>
      <c r="CB95" s="217"/>
      <c r="CC95" s="217">
        <f t="shared" si="184"/>
        <v>100.00669485165238</v>
      </c>
      <c r="CD95" s="217">
        <f t="shared" si="156"/>
        <v>182.71502818498573</v>
      </c>
      <c r="CE95" s="217">
        <f t="shared" si="157"/>
        <v>-17.298361518319055</v>
      </c>
      <c r="CF95" s="10"/>
      <c r="CG95" s="66" t="s">
        <v>89</v>
      </c>
      <c r="CH95" s="216">
        <v>22.5</v>
      </c>
      <c r="CI95" s="216">
        <v>54</v>
      </c>
      <c r="CJ95" s="216">
        <v>113.5</v>
      </c>
      <c r="CK95" s="216">
        <v>16.5</v>
      </c>
      <c r="CL95" s="216">
        <v>95</v>
      </c>
      <c r="CM95" s="216">
        <v>82</v>
      </c>
      <c r="CN95" s="216">
        <v>53</v>
      </c>
      <c r="CO95" s="216">
        <v>62.5</v>
      </c>
      <c r="CP95" s="216">
        <v>385</v>
      </c>
      <c r="CQ95" s="216">
        <v>60.5</v>
      </c>
      <c r="CR95" s="216">
        <v>20.5</v>
      </c>
      <c r="CS95" s="216">
        <v>27.5</v>
      </c>
      <c r="CT95" s="217">
        <f t="shared" si="185"/>
        <v>385</v>
      </c>
      <c r="CU95" s="217">
        <f t="shared" si="186"/>
        <v>16.5</v>
      </c>
      <c r="CV95" s="217">
        <f t="shared" si="187"/>
        <v>82.708333333333329</v>
      </c>
      <c r="CW95" s="217"/>
      <c r="CX95" s="217">
        <f t="shared" si="188"/>
        <v>100.00669485165238</v>
      </c>
      <c r="CY95" s="217">
        <f t="shared" si="158"/>
        <v>182.71502818498573</v>
      </c>
      <c r="CZ95" s="217">
        <f t="shared" si="159"/>
        <v>-17.298361518319055</v>
      </c>
      <c r="DA95" s="10"/>
      <c r="DB95" s="66" t="s">
        <v>89</v>
      </c>
      <c r="DC95" s="216"/>
      <c r="DD95" s="216"/>
      <c r="DE95" s="216"/>
      <c r="DF95" s="216"/>
      <c r="DG95" s="216"/>
      <c r="DH95" s="216"/>
      <c r="DI95" s="216"/>
      <c r="DJ95" s="216"/>
      <c r="DK95" s="216"/>
      <c r="DL95" s="216"/>
      <c r="DM95" s="216"/>
      <c r="DN95" s="216"/>
      <c r="DO95" s="217">
        <f t="shared" si="189"/>
        <v>0</v>
      </c>
      <c r="DP95" s="217">
        <f t="shared" si="190"/>
        <v>0</v>
      </c>
      <c r="DQ95" s="217" t="e">
        <f t="shared" si="191"/>
        <v>#DIV/0!</v>
      </c>
      <c r="DR95" s="217"/>
      <c r="DS95" s="217" t="e">
        <f t="shared" si="192"/>
        <v>#DIV/0!</v>
      </c>
      <c r="DT95" s="217" t="e">
        <f t="shared" ref="DT95:DT100" si="229">DQ95+DS95</f>
        <v>#DIV/0!</v>
      </c>
      <c r="DU95" s="217" t="e">
        <f t="shared" ref="DU95:DU100" si="230">DQ95-DS95</f>
        <v>#DIV/0!</v>
      </c>
      <c r="DV95" s="10"/>
      <c r="DW95" s="66" t="s">
        <v>89</v>
      </c>
      <c r="DX95" s="216"/>
      <c r="DY95" s="216"/>
      <c r="DZ95" s="216"/>
      <c r="EA95" s="216"/>
      <c r="EB95" s="216"/>
      <c r="EC95" s="216"/>
      <c r="ED95" s="216"/>
      <c r="EE95" s="216"/>
      <c r="EF95" s="216"/>
      <c r="EG95" s="216"/>
      <c r="EH95" s="216"/>
      <c r="EI95" s="216"/>
      <c r="EJ95" s="217">
        <f t="shared" si="193"/>
        <v>0</v>
      </c>
      <c r="EK95" s="217">
        <f t="shared" si="194"/>
        <v>0</v>
      </c>
      <c r="EL95" s="217" t="e">
        <f t="shared" si="195"/>
        <v>#DIV/0!</v>
      </c>
      <c r="EM95" s="217"/>
      <c r="EN95" s="217" t="e">
        <f t="shared" si="196"/>
        <v>#DIV/0!</v>
      </c>
      <c r="EO95" s="217" t="e">
        <f t="shared" si="162"/>
        <v>#DIV/0!</v>
      </c>
      <c r="EP95" s="217" t="e">
        <f t="shared" si="163"/>
        <v>#DIV/0!</v>
      </c>
      <c r="EQ95" s="10"/>
      <c r="ER95" s="66" t="s">
        <v>89</v>
      </c>
      <c r="ES95" s="216">
        <v>22.5</v>
      </c>
      <c r="ET95" s="216">
        <v>54</v>
      </c>
      <c r="EU95" s="216">
        <v>113.5</v>
      </c>
      <c r="EV95" s="216">
        <v>16.5</v>
      </c>
      <c r="EW95" s="216">
        <v>95</v>
      </c>
      <c r="EX95" s="216">
        <v>82</v>
      </c>
      <c r="EY95" s="216">
        <v>53</v>
      </c>
      <c r="EZ95" s="216">
        <v>62.5</v>
      </c>
      <c r="FA95" s="216">
        <v>385</v>
      </c>
      <c r="FB95" s="216">
        <v>60.5</v>
      </c>
      <c r="FC95" s="216">
        <v>20.5</v>
      </c>
      <c r="FD95" s="216">
        <v>27.5</v>
      </c>
      <c r="FE95" s="217">
        <f t="shared" si="197"/>
        <v>385</v>
      </c>
      <c r="FF95" s="217">
        <f t="shared" si="198"/>
        <v>16.5</v>
      </c>
      <c r="FG95" s="217">
        <f t="shared" si="199"/>
        <v>82.708333333333329</v>
      </c>
      <c r="FH95" s="217"/>
      <c r="FI95" s="217">
        <f t="shared" si="200"/>
        <v>100.00669485165238</v>
      </c>
      <c r="FJ95" s="217">
        <f t="shared" ref="FJ95:FJ100" si="231">FG95+FI95</f>
        <v>182.71502818498573</v>
      </c>
      <c r="FK95" s="217">
        <f t="shared" ref="FK95:FK100" si="232">FG95-FI95</f>
        <v>-17.298361518319055</v>
      </c>
      <c r="FL95" s="64"/>
      <c r="FM95" s="99">
        <v>1994</v>
      </c>
      <c r="FN95" s="238">
        <f t="shared" si="214"/>
        <v>23.155555555555555</v>
      </c>
      <c r="FO95" s="239">
        <f t="shared" si="215"/>
        <v>11.296296296296296</v>
      </c>
      <c r="FP95" s="239">
        <f t="shared" si="216"/>
        <v>8.7929515418502202</v>
      </c>
      <c r="FQ95" s="239">
        <f t="shared" si="224"/>
        <v>51.393939393939398</v>
      </c>
      <c r="FR95" s="239">
        <f t="shared" si="217"/>
        <v>15.263157894736842</v>
      </c>
      <c r="FS95" s="239">
        <f t="shared" si="218"/>
        <v>17.804878048780488</v>
      </c>
      <c r="FT95" s="239">
        <f t="shared" si="219"/>
        <v>9.0754716981132084</v>
      </c>
      <c r="FU95" s="239">
        <f t="shared" si="220"/>
        <v>22.400000000000002</v>
      </c>
      <c r="FV95" s="239">
        <f t="shared" si="221"/>
        <v>14.597402597402597</v>
      </c>
      <c r="FW95" s="239">
        <f t="shared" si="222"/>
        <v>17.024793388429753</v>
      </c>
      <c r="FX95" s="239">
        <f t="shared" si="223"/>
        <v>11.414634146341463</v>
      </c>
      <c r="FY95" s="240">
        <f t="shared" si="206"/>
        <v>17.600000000000001</v>
      </c>
      <c r="FZ95" s="238">
        <f t="shared" si="202"/>
        <v>51.393939393939398</v>
      </c>
      <c r="GA95" s="239">
        <f t="shared" si="203"/>
        <v>8.7929515418502202</v>
      </c>
      <c r="GB95" s="239">
        <f t="shared" si="204"/>
        <v>18.318256713453817</v>
      </c>
      <c r="GC95" s="240">
        <f t="shared" si="205"/>
        <v>11.412991804018381</v>
      </c>
      <c r="GD95" s="238">
        <f t="shared" si="167"/>
        <v>29.731248517472196</v>
      </c>
      <c r="GE95" s="240">
        <f t="shared" si="168"/>
        <v>6.9052649094354361</v>
      </c>
      <c r="GF95" s="27"/>
      <c r="GG95" s="99">
        <v>1994</v>
      </c>
      <c r="GH95" s="105">
        <v>4.125</v>
      </c>
      <c r="GI95" s="108">
        <v>126.13333333333337</v>
      </c>
      <c r="GJ95" s="105">
        <v>4.5083333333333337</v>
      </c>
      <c r="GK95" s="108">
        <v>82.708333333333329</v>
      </c>
      <c r="GL95" s="250">
        <v>29.866666666666664</v>
      </c>
      <c r="GM95" s="27"/>
      <c r="GN95" s="105">
        <v>4.125</v>
      </c>
      <c r="GO95" s="108">
        <v>126.13333333333337</v>
      </c>
      <c r="GP95" s="250">
        <v>29.866666666666664</v>
      </c>
      <c r="GQ95" s="27"/>
      <c r="GR95" s="27"/>
      <c r="GS95" s="27"/>
      <c r="GT95" s="27"/>
      <c r="GZ95" s="99">
        <v>1993</v>
      </c>
      <c r="HA95" s="238">
        <v>12</v>
      </c>
      <c r="HB95" s="239">
        <v>16</v>
      </c>
      <c r="HC95" s="239">
        <v>14.3</v>
      </c>
      <c r="HD95" s="239"/>
      <c r="HE95" s="239"/>
      <c r="HF95" s="239"/>
      <c r="HG95" s="239"/>
      <c r="HH95" s="239"/>
      <c r="HI95" s="239"/>
      <c r="HJ95" s="239"/>
      <c r="HK95" s="239"/>
      <c r="HL95" s="240"/>
      <c r="HM95" s="238"/>
      <c r="HN95" s="239"/>
      <c r="HO95" s="239"/>
      <c r="HP95" s="240"/>
      <c r="HQ95" s="238"/>
      <c r="HR95" s="240"/>
      <c r="HS95" s="31"/>
      <c r="HT95" s="27"/>
    </row>
    <row r="96" spans="2:228" ht="9.9499999999999993" customHeight="1" x14ac:dyDescent="0.2">
      <c r="B96" s="65" t="s">
        <v>90</v>
      </c>
      <c r="C96" s="191">
        <v>4.3</v>
      </c>
      <c r="D96" s="191">
        <v>5.0999999999999996</v>
      </c>
      <c r="E96" s="191">
        <v>5</v>
      </c>
      <c r="F96" s="191">
        <v>6.5</v>
      </c>
      <c r="G96" s="191">
        <v>5.4</v>
      </c>
      <c r="H96" s="191">
        <v>1.4</v>
      </c>
      <c r="I96" s="191">
        <v>1.9</v>
      </c>
      <c r="J96" s="191">
        <v>2.9</v>
      </c>
      <c r="K96" s="191">
        <v>4.9000000000000004</v>
      </c>
      <c r="L96" s="191">
        <v>5.2</v>
      </c>
      <c r="M96" s="191">
        <v>4.7</v>
      </c>
      <c r="N96" s="191">
        <v>4</v>
      </c>
      <c r="O96" s="192">
        <f t="shared" si="169"/>
        <v>6.5</v>
      </c>
      <c r="P96" s="192">
        <f t="shared" si="170"/>
        <v>1.4</v>
      </c>
      <c r="Q96" s="192">
        <f t="shared" si="171"/>
        <v>4.2749999999999995</v>
      </c>
      <c r="R96" s="192">
        <f t="shared" si="172"/>
        <v>1.4991664350564966</v>
      </c>
      <c r="S96" s="192">
        <f t="shared" si="225"/>
        <v>5.7741664350564958</v>
      </c>
      <c r="T96" s="192">
        <f t="shared" si="226"/>
        <v>2.7758335649435031</v>
      </c>
      <c r="U96" s="10"/>
      <c r="V96" s="65" t="s">
        <v>90</v>
      </c>
      <c r="W96" s="216">
        <v>26.1</v>
      </c>
      <c r="X96" s="216">
        <v>39.5</v>
      </c>
      <c r="Y96" s="216">
        <v>128</v>
      </c>
      <c r="Z96" s="216">
        <v>111</v>
      </c>
      <c r="AA96" s="216">
        <v>171</v>
      </c>
      <c r="AB96" s="216">
        <v>133</v>
      </c>
      <c r="AC96" s="216">
        <v>60.4</v>
      </c>
      <c r="AD96" s="216">
        <v>95.3</v>
      </c>
      <c r="AE96" s="216">
        <v>129</v>
      </c>
      <c r="AF96" s="216">
        <v>23.4</v>
      </c>
      <c r="AG96" s="216">
        <v>71.400000000000006</v>
      </c>
      <c r="AH96" s="216">
        <v>16.399999999999999</v>
      </c>
      <c r="AI96" s="217">
        <f t="shared" si="173"/>
        <v>171</v>
      </c>
      <c r="AJ96" s="217">
        <f t="shared" si="174"/>
        <v>16.399999999999999</v>
      </c>
      <c r="AK96" s="217">
        <f t="shared" si="175"/>
        <v>83.708333333333329</v>
      </c>
      <c r="AL96" s="217"/>
      <c r="AM96" s="217">
        <f t="shared" si="176"/>
        <v>51.413801796322332</v>
      </c>
      <c r="AN96" s="217">
        <f t="shared" si="227"/>
        <v>135.12213512965565</v>
      </c>
      <c r="AO96" s="217">
        <f t="shared" si="228"/>
        <v>32.294531537010997</v>
      </c>
      <c r="AP96" s="10"/>
      <c r="AQ96" s="65" t="s">
        <v>90</v>
      </c>
      <c r="AR96" s="216">
        <v>26.1</v>
      </c>
      <c r="AS96" s="216">
        <v>39.5</v>
      </c>
      <c r="AT96" s="216">
        <v>128</v>
      </c>
      <c r="AU96" s="216">
        <v>111</v>
      </c>
      <c r="AV96" s="216">
        <v>171</v>
      </c>
      <c r="AW96" s="216">
        <v>133</v>
      </c>
      <c r="AX96" s="216">
        <v>60.4</v>
      </c>
      <c r="AY96" s="216">
        <v>95.3</v>
      </c>
      <c r="AZ96" s="216">
        <v>129</v>
      </c>
      <c r="BA96" s="216">
        <v>23.4</v>
      </c>
      <c r="BB96" s="216">
        <v>71.400000000000006</v>
      </c>
      <c r="BC96" s="216">
        <v>16.399999999999999</v>
      </c>
      <c r="BD96" s="217">
        <f t="shared" si="177"/>
        <v>171</v>
      </c>
      <c r="BE96" s="217">
        <f t="shared" si="178"/>
        <v>16.399999999999999</v>
      </c>
      <c r="BF96" s="217">
        <f t="shared" si="179"/>
        <v>83.708333333333329</v>
      </c>
      <c r="BG96" s="217"/>
      <c r="BH96" s="217">
        <f t="shared" si="180"/>
        <v>51.413801796322332</v>
      </c>
      <c r="BI96" s="217">
        <f t="shared" si="154"/>
        <v>135.12213512965565</v>
      </c>
      <c r="BJ96" s="217">
        <f t="shared" si="155"/>
        <v>32.294531537010997</v>
      </c>
      <c r="BK96" s="10"/>
      <c r="BL96" s="65" t="s">
        <v>90</v>
      </c>
      <c r="BM96" s="216">
        <v>23</v>
      </c>
      <c r="BN96" s="216">
        <v>54</v>
      </c>
      <c r="BO96" s="216">
        <v>113.5</v>
      </c>
      <c r="BP96" s="216">
        <v>38.5</v>
      </c>
      <c r="BQ96" s="216">
        <v>124.5</v>
      </c>
      <c r="BR96" s="216">
        <v>166</v>
      </c>
      <c r="BS96" s="216">
        <v>90</v>
      </c>
      <c r="BT96" s="216">
        <v>164.5</v>
      </c>
      <c r="BU96" s="216">
        <v>141</v>
      </c>
      <c r="BV96" s="216">
        <v>32</v>
      </c>
      <c r="BW96" s="216">
        <v>47</v>
      </c>
      <c r="BX96" s="216">
        <v>5.5</v>
      </c>
      <c r="BY96" s="217">
        <f t="shared" si="181"/>
        <v>166</v>
      </c>
      <c r="BZ96" s="217">
        <f t="shared" si="182"/>
        <v>5.5</v>
      </c>
      <c r="CA96" s="217">
        <f t="shared" si="183"/>
        <v>83.291666666666671</v>
      </c>
      <c r="CB96" s="217"/>
      <c r="CC96" s="217">
        <f t="shared" si="184"/>
        <v>57.144338116631289</v>
      </c>
      <c r="CD96" s="217">
        <f t="shared" si="156"/>
        <v>140.43600478329796</v>
      </c>
      <c r="CE96" s="217">
        <f t="shared" si="157"/>
        <v>26.147328550035382</v>
      </c>
      <c r="CF96" s="10"/>
      <c r="CG96" s="65" t="s">
        <v>90</v>
      </c>
      <c r="CH96" s="216">
        <v>23</v>
      </c>
      <c r="CI96" s="216">
        <v>54</v>
      </c>
      <c r="CJ96" s="216">
        <v>113.5</v>
      </c>
      <c r="CK96" s="216">
        <v>38.5</v>
      </c>
      <c r="CL96" s="216">
        <v>124.5</v>
      </c>
      <c r="CM96" s="216">
        <v>166</v>
      </c>
      <c r="CN96" s="216">
        <v>90</v>
      </c>
      <c r="CO96" s="216">
        <v>164.5</v>
      </c>
      <c r="CP96" s="216">
        <v>141</v>
      </c>
      <c r="CQ96" s="216">
        <v>32</v>
      </c>
      <c r="CR96" s="216">
        <v>47</v>
      </c>
      <c r="CS96" s="216">
        <v>5.5</v>
      </c>
      <c r="CT96" s="217">
        <f t="shared" si="185"/>
        <v>166</v>
      </c>
      <c r="CU96" s="217">
        <f t="shared" si="186"/>
        <v>5.5</v>
      </c>
      <c r="CV96" s="217">
        <f t="shared" si="187"/>
        <v>83.291666666666671</v>
      </c>
      <c r="CW96" s="217"/>
      <c r="CX96" s="217">
        <f t="shared" si="188"/>
        <v>57.144338116631289</v>
      </c>
      <c r="CY96" s="217">
        <f t="shared" si="158"/>
        <v>140.43600478329796</v>
      </c>
      <c r="CZ96" s="217">
        <f t="shared" si="159"/>
        <v>26.147328550035382</v>
      </c>
      <c r="DA96" s="10"/>
      <c r="DB96" s="65" t="s">
        <v>90</v>
      </c>
      <c r="DC96" s="216"/>
      <c r="DD96" s="216"/>
      <c r="DE96" s="216"/>
      <c r="DF96" s="216"/>
      <c r="DG96" s="216"/>
      <c r="DH96" s="216"/>
      <c r="DI96" s="216"/>
      <c r="DJ96" s="216"/>
      <c r="DK96" s="216"/>
      <c r="DL96" s="216"/>
      <c r="DM96" s="216"/>
      <c r="DN96" s="216"/>
      <c r="DO96" s="217">
        <f t="shared" si="189"/>
        <v>0</v>
      </c>
      <c r="DP96" s="217">
        <f t="shared" si="190"/>
        <v>0</v>
      </c>
      <c r="DQ96" s="217" t="e">
        <f t="shared" si="191"/>
        <v>#DIV/0!</v>
      </c>
      <c r="DR96" s="217"/>
      <c r="DS96" s="217" t="e">
        <f t="shared" si="192"/>
        <v>#DIV/0!</v>
      </c>
      <c r="DT96" s="217" t="e">
        <f t="shared" si="229"/>
        <v>#DIV/0!</v>
      </c>
      <c r="DU96" s="217" t="e">
        <f t="shared" si="230"/>
        <v>#DIV/0!</v>
      </c>
      <c r="DV96" s="10"/>
      <c r="DW96" s="65" t="s">
        <v>90</v>
      </c>
      <c r="DX96" s="216"/>
      <c r="DY96" s="216"/>
      <c r="DZ96" s="216"/>
      <c r="EA96" s="216"/>
      <c r="EB96" s="216"/>
      <c r="EC96" s="216"/>
      <c r="ED96" s="216"/>
      <c r="EE96" s="216"/>
      <c r="EF96" s="216"/>
      <c r="EG96" s="216"/>
      <c r="EH96" s="216"/>
      <c r="EI96" s="216"/>
      <c r="EJ96" s="217">
        <f t="shared" si="193"/>
        <v>0</v>
      </c>
      <c r="EK96" s="217">
        <f t="shared" si="194"/>
        <v>0</v>
      </c>
      <c r="EL96" s="217" t="e">
        <f t="shared" si="195"/>
        <v>#DIV/0!</v>
      </c>
      <c r="EM96" s="217"/>
      <c r="EN96" s="217" t="e">
        <f t="shared" si="196"/>
        <v>#DIV/0!</v>
      </c>
      <c r="EO96" s="217" t="e">
        <f t="shared" si="162"/>
        <v>#DIV/0!</v>
      </c>
      <c r="EP96" s="217" t="e">
        <f t="shared" si="163"/>
        <v>#DIV/0!</v>
      </c>
      <c r="EQ96" s="10"/>
      <c r="ER96" s="65" t="s">
        <v>90</v>
      </c>
      <c r="ES96" s="216">
        <v>23</v>
      </c>
      <c r="ET96" s="216">
        <v>54</v>
      </c>
      <c r="EU96" s="216">
        <v>113.5</v>
      </c>
      <c r="EV96" s="216">
        <v>38.5</v>
      </c>
      <c r="EW96" s="216">
        <v>124.5</v>
      </c>
      <c r="EX96" s="216">
        <v>166</v>
      </c>
      <c r="EY96" s="216">
        <v>90</v>
      </c>
      <c r="EZ96" s="216">
        <v>164.5</v>
      </c>
      <c r="FA96" s="216">
        <v>141</v>
      </c>
      <c r="FB96" s="216">
        <v>32</v>
      </c>
      <c r="FC96" s="216">
        <v>47</v>
      </c>
      <c r="FD96" s="216">
        <v>5.5</v>
      </c>
      <c r="FE96" s="217">
        <f t="shared" si="197"/>
        <v>166</v>
      </c>
      <c r="FF96" s="217">
        <f t="shared" si="198"/>
        <v>5.5</v>
      </c>
      <c r="FG96" s="217">
        <f t="shared" si="199"/>
        <v>83.291666666666671</v>
      </c>
      <c r="FH96" s="217"/>
      <c r="FI96" s="217">
        <f t="shared" si="200"/>
        <v>57.144338116631289</v>
      </c>
      <c r="FJ96" s="217">
        <f t="shared" si="231"/>
        <v>140.43600478329796</v>
      </c>
      <c r="FK96" s="217">
        <f t="shared" si="232"/>
        <v>26.147328550035382</v>
      </c>
      <c r="FL96" s="64"/>
      <c r="FM96" s="99">
        <v>1995</v>
      </c>
      <c r="FN96" s="238">
        <f t="shared" si="214"/>
        <v>12.434782608695654</v>
      </c>
      <c r="FO96" s="239">
        <f t="shared" si="215"/>
        <v>8.5370370370370381</v>
      </c>
      <c r="FP96" s="239">
        <f t="shared" si="216"/>
        <v>17.709251101321584</v>
      </c>
      <c r="FQ96" s="239">
        <f t="shared" si="224"/>
        <v>56.103896103896105</v>
      </c>
      <c r="FR96" s="239">
        <f t="shared" si="217"/>
        <v>20.401606425702813</v>
      </c>
      <c r="FS96" s="239">
        <f t="shared" si="218"/>
        <v>12.771084337349397</v>
      </c>
      <c r="FT96" s="239">
        <f t="shared" si="219"/>
        <v>8.1333333333333329</v>
      </c>
      <c r="FU96" s="239">
        <f t="shared" si="220"/>
        <v>5.9817629179331311</v>
      </c>
      <c r="FV96" s="239">
        <f t="shared" si="221"/>
        <v>10.709219858156029</v>
      </c>
      <c r="FW96" s="239">
        <f t="shared" si="222"/>
        <v>19.96875</v>
      </c>
      <c r="FX96" s="239">
        <f t="shared" si="223"/>
        <v>16.148936170212767</v>
      </c>
      <c r="FY96" s="240">
        <f t="shared" si="206"/>
        <v>59.818181818181813</v>
      </c>
      <c r="FZ96" s="238">
        <f t="shared" si="202"/>
        <v>59.818181818181813</v>
      </c>
      <c r="GA96" s="239">
        <f t="shared" si="203"/>
        <v>5.9817629179331311</v>
      </c>
      <c r="GB96" s="239">
        <f t="shared" si="204"/>
        <v>20.726486809318306</v>
      </c>
      <c r="GC96" s="240">
        <f t="shared" si="205"/>
        <v>18.008640874554612</v>
      </c>
      <c r="GD96" s="238">
        <f t="shared" si="167"/>
        <v>38.735127683872918</v>
      </c>
      <c r="GE96" s="240">
        <f t="shared" si="168"/>
        <v>2.7178459347636945</v>
      </c>
      <c r="GF96" s="27"/>
      <c r="GG96" s="99">
        <v>1995</v>
      </c>
      <c r="GH96" s="105">
        <v>4.4749999999999996</v>
      </c>
      <c r="GI96" s="108">
        <v>121.08333333333337</v>
      </c>
      <c r="GJ96" s="105">
        <v>2.2566666666666664</v>
      </c>
      <c r="GK96" s="108">
        <v>83.291666666666671</v>
      </c>
      <c r="GL96" s="250">
        <v>17.5</v>
      </c>
      <c r="GM96" s="27"/>
      <c r="GN96" s="105">
        <v>4.4749999999999996</v>
      </c>
      <c r="GO96" s="108">
        <v>121.08333333333337</v>
      </c>
      <c r="GP96" s="250">
        <v>17.5</v>
      </c>
      <c r="GQ96" s="27"/>
      <c r="GR96" s="27"/>
      <c r="GS96" s="27"/>
      <c r="GT96" s="27"/>
      <c r="GZ96" s="99">
        <v>1994</v>
      </c>
      <c r="HA96" s="238"/>
      <c r="HB96" s="239"/>
      <c r="HC96" s="239"/>
      <c r="HD96" s="239"/>
      <c r="HE96" s="239"/>
      <c r="HF96" s="239"/>
      <c r="HG96" s="239"/>
      <c r="HH96" s="239"/>
      <c r="HI96" s="239"/>
      <c r="HJ96" s="239"/>
      <c r="HK96" s="239"/>
      <c r="HL96" s="240"/>
      <c r="HM96" s="238"/>
      <c r="HN96" s="239"/>
      <c r="HO96" s="239"/>
      <c r="HP96" s="240"/>
      <c r="HQ96" s="238"/>
      <c r="HR96" s="240"/>
      <c r="HS96" s="31"/>
      <c r="HT96" s="27"/>
    </row>
    <row r="97" spans="2:228" ht="9.9499999999999993" customHeight="1" x14ac:dyDescent="0.2">
      <c r="B97" s="65" t="s">
        <v>91</v>
      </c>
      <c r="C97" s="191">
        <v>3.9</v>
      </c>
      <c r="D97" s="191">
        <v>4.5999999999999996</v>
      </c>
      <c r="E97" s="191">
        <v>5.0999999999999996</v>
      </c>
      <c r="F97" s="191">
        <v>5.2</v>
      </c>
      <c r="G97" s="191">
        <v>4</v>
      </c>
      <c r="H97" s="191">
        <v>1.5</v>
      </c>
      <c r="I97" s="191">
        <v>1.8</v>
      </c>
      <c r="J97" s="191">
        <v>2</v>
      </c>
      <c r="K97" s="191">
        <v>6.6</v>
      </c>
      <c r="L97" s="191">
        <v>4.0999999999999996</v>
      </c>
      <c r="M97" s="191">
        <v>3.1</v>
      </c>
      <c r="N97" s="191">
        <v>3</v>
      </c>
      <c r="O97" s="192">
        <f t="shared" si="169"/>
        <v>6.6</v>
      </c>
      <c r="P97" s="192">
        <f t="shared" si="170"/>
        <v>1.5</v>
      </c>
      <c r="Q97" s="192">
        <f t="shared" si="171"/>
        <v>3.7416666666666671</v>
      </c>
      <c r="R97" s="192">
        <f t="shared" si="172"/>
        <v>1.5341318737516032</v>
      </c>
      <c r="S97" s="192">
        <f t="shared" si="225"/>
        <v>5.2757985404182701</v>
      </c>
      <c r="T97" s="192">
        <f t="shared" si="226"/>
        <v>2.2075347929150642</v>
      </c>
      <c r="U97" s="10"/>
      <c r="V97" s="65" t="s">
        <v>91</v>
      </c>
      <c r="W97" s="216">
        <v>27.9</v>
      </c>
      <c r="X97" s="216">
        <v>27.4</v>
      </c>
      <c r="Y97" s="216">
        <v>143</v>
      </c>
      <c r="Z97" s="216">
        <v>89.3</v>
      </c>
      <c r="AA97" s="216">
        <v>145</v>
      </c>
      <c r="AB97" s="216">
        <v>133</v>
      </c>
      <c r="AC97" s="216">
        <v>62.8</v>
      </c>
      <c r="AD97" s="216">
        <v>89.2</v>
      </c>
      <c r="AE97" s="216">
        <v>79</v>
      </c>
      <c r="AF97" s="216">
        <v>77.3</v>
      </c>
      <c r="AG97" s="216">
        <v>45.8</v>
      </c>
      <c r="AH97" s="216">
        <v>29.9</v>
      </c>
      <c r="AI97" s="217">
        <f t="shared" si="173"/>
        <v>145</v>
      </c>
      <c r="AJ97" s="217">
        <f t="shared" si="174"/>
        <v>27.4</v>
      </c>
      <c r="AK97" s="217">
        <f t="shared" si="175"/>
        <v>79.133333333333326</v>
      </c>
      <c r="AL97" s="217"/>
      <c r="AM97" s="217">
        <f t="shared" si="176"/>
        <v>43.306588483285147</v>
      </c>
      <c r="AN97" s="217">
        <f t="shared" si="227"/>
        <v>122.43992181661847</v>
      </c>
      <c r="AO97" s="217">
        <f t="shared" si="228"/>
        <v>35.826744850048179</v>
      </c>
      <c r="AP97" s="10"/>
      <c r="AQ97" s="65" t="s">
        <v>91</v>
      </c>
      <c r="AR97" s="216">
        <v>27.9</v>
      </c>
      <c r="AS97" s="216">
        <v>27.4</v>
      </c>
      <c r="AT97" s="216">
        <v>143</v>
      </c>
      <c r="AU97" s="216">
        <v>89.3</v>
      </c>
      <c r="AV97" s="216">
        <v>145</v>
      </c>
      <c r="AW97" s="216">
        <v>133</v>
      </c>
      <c r="AX97" s="216">
        <v>62.8</v>
      </c>
      <c r="AY97" s="216">
        <v>89.2</v>
      </c>
      <c r="AZ97" s="216">
        <v>79</v>
      </c>
      <c r="BA97" s="216">
        <v>77.3</v>
      </c>
      <c r="BB97" s="216">
        <v>45.8</v>
      </c>
      <c r="BC97" s="216">
        <v>29.9</v>
      </c>
      <c r="BD97" s="217">
        <f t="shared" si="177"/>
        <v>145</v>
      </c>
      <c r="BE97" s="217">
        <f t="shared" si="178"/>
        <v>27.4</v>
      </c>
      <c r="BF97" s="217">
        <f t="shared" si="179"/>
        <v>79.133333333333326</v>
      </c>
      <c r="BG97" s="217"/>
      <c r="BH97" s="217">
        <f t="shared" si="180"/>
        <v>43.306588483285147</v>
      </c>
      <c r="BI97" s="217">
        <f t="shared" si="154"/>
        <v>122.43992181661847</v>
      </c>
      <c r="BJ97" s="217">
        <f t="shared" si="155"/>
        <v>35.826744850048179</v>
      </c>
      <c r="BK97" s="10"/>
      <c r="BL97" s="65" t="s">
        <v>91</v>
      </c>
      <c r="BM97" s="216">
        <v>14</v>
      </c>
      <c r="BN97" s="216">
        <v>11</v>
      </c>
      <c r="BO97" s="216">
        <v>150</v>
      </c>
      <c r="BP97" s="216">
        <v>39.5</v>
      </c>
      <c r="BQ97" s="216">
        <v>126.5</v>
      </c>
      <c r="BR97" s="216">
        <v>100</v>
      </c>
      <c r="BS97" s="216">
        <v>134</v>
      </c>
      <c r="BT97" s="216">
        <v>77.5</v>
      </c>
      <c r="BU97" s="216">
        <v>259.5</v>
      </c>
      <c r="BV97" s="216">
        <v>26.5</v>
      </c>
      <c r="BW97" s="216">
        <v>90</v>
      </c>
      <c r="BX97" s="216">
        <v>26</v>
      </c>
      <c r="BY97" s="217">
        <f t="shared" si="181"/>
        <v>259.5</v>
      </c>
      <c r="BZ97" s="217">
        <f t="shared" si="182"/>
        <v>11</v>
      </c>
      <c r="CA97" s="217">
        <f t="shared" si="183"/>
        <v>87.875</v>
      </c>
      <c r="CB97" s="217"/>
      <c r="CC97" s="217">
        <f t="shared" si="184"/>
        <v>72.923410943512266</v>
      </c>
      <c r="CD97" s="217">
        <f t="shared" si="156"/>
        <v>160.79841094351227</v>
      </c>
      <c r="CE97" s="217">
        <f t="shared" si="157"/>
        <v>14.951589056487734</v>
      </c>
      <c r="CF97" s="10"/>
      <c r="CG97" s="65" t="s">
        <v>91</v>
      </c>
      <c r="CH97" s="216">
        <v>14</v>
      </c>
      <c r="CI97" s="216">
        <v>11</v>
      </c>
      <c r="CJ97" s="216">
        <v>150</v>
      </c>
      <c r="CK97" s="216">
        <v>39.5</v>
      </c>
      <c r="CL97" s="216">
        <v>126.5</v>
      </c>
      <c r="CM97" s="216">
        <v>100</v>
      </c>
      <c r="CN97" s="216">
        <v>134</v>
      </c>
      <c r="CO97" s="216">
        <v>77.5</v>
      </c>
      <c r="CP97" s="216">
        <v>259.5</v>
      </c>
      <c r="CQ97" s="216">
        <v>26.5</v>
      </c>
      <c r="CR97" s="216">
        <v>90</v>
      </c>
      <c r="CS97" s="216">
        <v>26</v>
      </c>
      <c r="CT97" s="217">
        <f t="shared" si="185"/>
        <v>259.5</v>
      </c>
      <c r="CU97" s="217">
        <f t="shared" si="186"/>
        <v>11</v>
      </c>
      <c r="CV97" s="217">
        <f t="shared" si="187"/>
        <v>87.875</v>
      </c>
      <c r="CW97" s="217"/>
      <c r="CX97" s="217">
        <f t="shared" si="188"/>
        <v>72.923410943512266</v>
      </c>
      <c r="CY97" s="217">
        <f t="shared" si="158"/>
        <v>160.79841094351227</v>
      </c>
      <c r="CZ97" s="217">
        <f t="shared" si="159"/>
        <v>14.951589056487734</v>
      </c>
      <c r="DA97" s="10"/>
      <c r="DB97" s="65" t="s">
        <v>91</v>
      </c>
      <c r="DC97" s="216"/>
      <c r="DD97" s="216"/>
      <c r="DE97" s="216"/>
      <c r="DF97" s="216"/>
      <c r="DG97" s="216"/>
      <c r="DH97" s="216"/>
      <c r="DI97" s="216"/>
      <c r="DJ97" s="216"/>
      <c r="DK97" s="216"/>
      <c r="DL97" s="216"/>
      <c r="DM97" s="216"/>
      <c r="DN97" s="216"/>
      <c r="DO97" s="217">
        <f t="shared" si="189"/>
        <v>0</v>
      </c>
      <c r="DP97" s="217">
        <f t="shared" si="190"/>
        <v>0</v>
      </c>
      <c r="DQ97" s="217" t="e">
        <f t="shared" si="191"/>
        <v>#DIV/0!</v>
      </c>
      <c r="DR97" s="217"/>
      <c r="DS97" s="217" t="e">
        <f t="shared" si="192"/>
        <v>#DIV/0!</v>
      </c>
      <c r="DT97" s="217" t="e">
        <f t="shared" si="229"/>
        <v>#DIV/0!</v>
      </c>
      <c r="DU97" s="217" t="e">
        <f t="shared" si="230"/>
        <v>#DIV/0!</v>
      </c>
      <c r="DV97" s="10"/>
      <c r="DW97" s="65" t="s">
        <v>91</v>
      </c>
      <c r="DX97" s="216"/>
      <c r="DY97" s="216"/>
      <c r="DZ97" s="216"/>
      <c r="EA97" s="216"/>
      <c r="EB97" s="216"/>
      <c r="EC97" s="216"/>
      <c r="ED97" s="216"/>
      <c r="EE97" s="216"/>
      <c r="EF97" s="216"/>
      <c r="EG97" s="216"/>
      <c r="EH97" s="216"/>
      <c r="EI97" s="216"/>
      <c r="EJ97" s="217">
        <f t="shared" si="193"/>
        <v>0</v>
      </c>
      <c r="EK97" s="217">
        <f t="shared" si="194"/>
        <v>0</v>
      </c>
      <c r="EL97" s="217" t="e">
        <f t="shared" si="195"/>
        <v>#DIV/0!</v>
      </c>
      <c r="EM97" s="217"/>
      <c r="EN97" s="217" t="e">
        <f t="shared" si="196"/>
        <v>#DIV/0!</v>
      </c>
      <c r="EO97" s="217" t="e">
        <f t="shared" si="162"/>
        <v>#DIV/0!</v>
      </c>
      <c r="EP97" s="217" t="e">
        <f t="shared" si="163"/>
        <v>#DIV/0!</v>
      </c>
      <c r="EQ97" s="10"/>
      <c r="ER97" s="65" t="s">
        <v>91</v>
      </c>
      <c r="ES97" s="216">
        <v>14</v>
      </c>
      <c r="ET97" s="216">
        <v>11</v>
      </c>
      <c r="EU97" s="216">
        <v>150</v>
      </c>
      <c r="EV97" s="216">
        <v>39.5</v>
      </c>
      <c r="EW97" s="216">
        <v>126.5</v>
      </c>
      <c r="EX97" s="216">
        <v>100</v>
      </c>
      <c r="EY97" s="216">
        <v>134</v>
      </c>
      <c r="EZ97" s="216">
        <v>77.5</v>
      </c>
      <c r="FA97" s="216">
        <v>259.5</v>
      </c>
      <c r="FB97" s="216">
        <v>26.5</v>
      </c>
      <c r="FC97" s="216">
        <v>90</v>
      </c>
      <c r="FD97" s="216">
        <v>26</v>
      </c>
      <c r="FE97" s="217">
        <f t="shared" si="197"/>
        <v>259.5</v>
      </c>
      <c r="FF97" s="217">
        <f t="shared" si="198"/>
        <v>11</v>
      </c>
      <c r="FG97" s="217">
        <f t="shared" si="199"/>
        <v>87.875</v>
      </c>
      <c r="FH97" s="217"/>
      <c r="FI97" s="217">
        <f t="shared" si="200"/>
        <v>72.923410943512266</v>
      </c>
      <c r="FJ97" s="217">
        <f t="shared" si="231"/>
        <v>160.79841094351227</v>
      </c>
      <c r="FK97" s="217">
        <f t="shared" si="232"/>
        <v>14.951589056487734</v>
      </c>
      <c r="FL97" s="64"/>
      <c r="FM97" s="99">
        <v>1996</v>
      </c>
      <c r="FN97" s="238">
        <f t="shared" si="214"/>
        <v>17.785714285714285</v>
      </c>
      <c r="FO97" s="239">
        <f t="shared" si="215"/>
        <v>27.545454545454543</v>
      </c>
      <c r="FP97" s="239">
        <f t="shared" si="216"/>
        <v>14.933333333333334</v>
      </c>
      <c r="FQ97" s="239">
        <f t="shared" si="224"/>
        <v>28.101265822784811</v>
      </c>
      <c r="FR97" s="239">
        <f t="shared" si="217"/>
        <v>14.308300395256916</v>
      </c>
      <c r="FS97" s="239">
        <f t="shared" si="218"/>
        <v>14.299999999999999</v>
      </c>
      <c r="FT97" s="239">
        <f t="shared" si="219"/>
        <v>7.0074626865671643</v>
      </c>
      <c r="FU97" s="239">
        <f t="shared" si="220"/>
        <v>12.787096774193547</v>
      </c>
      <c r="FV97" s="239">
        <f t="shared" si="221"/>
        <v>8.6319845857418116</v>
      </c>
      <c r="FW97" s="239">
        <f t="shared" si="222"/>
        <v>22.754716981132074</v>
      </c>
      <c r="FX97" s="239">
        <f t="shared" si="223"/>
        <v>8.6444444444444439</v>
      </c>
      <c r="FY97" s="240">
        <f t="shared" si="206"/>
        <v>43.076923076923073</v>
      </c>
      <c r="FZ97" s="238">
        <f t="shared" si="202"/>
        <v>43.076923076923073</v>
      </c>
      <c r="GA97" s="239">
        <f t="shared" si="203"/>
        <v>7.0074626865671643</v>
      </c>
      <c r="GB97" s="239">
        <f t="shared" si="204"/>
        <v>18.323058077628833</v>
      </c>
      <c r="GC97" s="240">
        <f t="shared" si="205"/>
        <v>10.459548304115501</v>
      </c>
      <c r="GD97" s="238">
        <f t="shared" si="167"/>
        <v>28.782606381744333</v>
      </c>
      <c r="GE97" s="240">
        <f t="shared" si="168"/>
        <v>7.8635097735133321</v>
      </c>
      <c r="GF97" s="27"/>
      <c r="GG97" s="99">
        <v>1996</v>
      </c>
      <c r="GH97" s="105">
        <v>4.3583333333333334</v>
      </c>
      <c r="GI97" s="108">
        <v>115.10833333333333</v>
      </c>
      <c r="GJ97" s="105">
        <v>1.2958333333333332</v>
      </c>
      <c r="GK97" s="108">
        <v>87.875</v>
      </c>
      <c r="GL97" s="250">
        <v>8.625</v>
      </c>
      <c r="GM97" s="27"/>
      <c r="GN97" s="105">
        <v>4.3583333333333334</v>
      </c>
      <c r="GO97" s="108">
        <v>115.10833333333333</v>
      </c>
      <c r="GP97" s="250">
        <v>8.625</v>
      </c>
      <c r="GQ97" s="27"/>
      <c r="GR97" s="27"/>
      <c r="GS97" s="27"/>
      <c r="GT97" s="27"/>
      <c r="GZ97" s="99">
        <v>1995</v>
      </c>
      <c r="HA97" s="238"/>
      <c r="HB97" s="239"/>
      <c r="HC97" s="239"/>
      <c r="HD97" s="239"/>
      <c r="HE97" s="239"/>
      <c r="HF97" s="239"/>
      <c r="HG97" s="239"/>
      <c r="HH97" s="239"/>
      <c r="HI97" s="239"/>
      <c r="HJ97" s="239"/>
      <c r="HK97" s="239"/>
      <c r="HL97" s="240"/>
      <c r="HM97" s="238"/>
      <c r="HN97" s="239"/>
      <c r="HO97" s="239"/>
      <c r="HP97" s="240"/>
      <c r="HQ97" s="238"/>
      <c r="HR97" s="240"/>
      <c r="HS97" s="31"/>
      <c r="HT97" s="27"/>
    </row>
    <row r="98" spans="2:228" ht="9.9499999999999993" customHeight="1" x14ac:dyDescent="0.2">
      <c r="B98" s="66" t="s">
        <v>92</v>
      </c>
      <c r="C98" s="191">
        <v>3.4</v>
      </c>
      <c r="D98" s="191">
        <v>4</v>
      </c>
      <c r="E98" s="191">
        <v>5.4</v>
      </c>
      <c r="F98" s="191">
        <v>4.2</v>
      </c>
      <c r="G98" s="191">
        <v>3.8</v>
      </c>
      <c r="H98" s="191">
        <v>1.95</v>
      </c>
      <c r="I98" s="191">
        <v>1.8</v>
      </c>
      <c r="J98" s="191">
        <v>1.96</v>
      </c>
      <c r="K98" s="191">
        <v>3.43</v>
      </c>
      <c r="L98" s="191">
        <v>3.2</v>
      </c>
      <c r="M98" s="191">
        <v>3.7</v>
      </c>
      <c r="N98" s="191">
        <v>2.92</v>
      </c>
      <c r="O98" s="192">
        <f t="shared" si="169"/>
        <v>5.4</v>
      </c>
      <c r="P98" s="192">
        <f t="shared" si="170"/>
        <v>1.8</v>
      </c>
      <c r="Q98" s="192">
        <f t="shared" si="171"/>
        <v>3.3133333333333339</v>
      </c>
      <c r="R98" s="192">
        <f t="shared" si="172"/>
        <v>1.0517200918091978</v>
      </c>
      <c r="S98" s="192">
        <f t="shared" si="225"/>
        <v>4.3650534251425315</v>
      </c>
      <c r="T98" s="192">
        <f t="shared" si="226"/>
        <v>2.2616132415241363</v>
      </c>
      <c r="U98" s="10"/>
      <c r="V98" s="66" t="s">
        <v>92</v>
      </c>
      <c r="W98" s="216">
        <v>60.7</v>
      </c>
      <c r="X98" s="216">
        <v>42</v>
      </c>
      <c r="Y98" s="216">
        <v>35.200000000000003</v>
      </c>
      <c r="Z98" s="216">
        <v>53.2</v>
      </c>
      <c r="AA98" s="216">
        <v>95.9</v>
      </c>
      <c r="AB98" s="216">
        <v>94.6</v>
      </c>
      <c r="AC98" s="216">
        <v>54.9</v>
      </c>
      <c r="AD98" s="216">
        <v>23.9</v>
      </c>
      <c r="AE98" s="216">
        <v>178</v>
      </c>
      <c r="AF98" s="216">
        <v>36.9</v>
      </c>
      <c r="AG98" s="216">
        <v>53.4</v>
      </c>
      <c r="AH98" s="216">
        <v>103</v>
      </c>
      <c r="AI98" s="217">
        <f t="shared" si="173"/>
        <v>178</v>
      </c>
      <c r="AJ98" s="217">
        <f t="shared" si="174"/>
        <v>23.9</v>
      </c>
      <c r="AK98" s="217">
        <f t="shared" si="175"/>
        <v>69.308333333333323</v>
      </c>
      <c r="AL98" s="217"/>
      <c r="AM98" s="217">
        <f t="shared" si="176"/>
        <v>42.758719649454029</v>
      </c>
      <c r="AN98" s="217">
        <f t="shared" si="227"/>
        <v>112.06705298278735</v>
      </c>
      <c r="AO98" s="217">
        <f t="shared" si="228"/>
        <v>26.549613683879294</v>
      </c>
      <c r="AP98" s="10"/>
      <c r="AQ98" s="66" t="s">
        <v>92</v>
      </c>
      <c r="AR98" s="216">
        <v>60.7</v>
      </c>
      <c r="AS98" s="216">
        <v>42</v>
      </c>
      <c r="AT98" s="216">
        <v>35.200000000000003</v>
      </c>
      <c r="AU98" s="216">
        <v>53.2</v>
      </c>
      <c r="AV98" s="216">
        <v>95.9</v>
      </c>
      <c r="AW98" s="216">
        <v>94.6</v>
      </c>
      <c r="AX98" s="216">
        <v>54.9</v>
      </c>
      <c r="AY98" s="216">
        <v>23.9</v>
      </c>
      <c r="AZ98" s="216">
        <v>178</v>
      </c>
      <c r="BA98" s="216">
        <v>36.9</v>
      </c>
      <c r="BB98" s="216">
        <v>53.4</v>
      </c>
      <c r="BC98" s="216">
        <v>103</v>
      </c>
      <c r="BD98" s="217">
        <f t="shared" si="177"/>
        <v>178</v>
      </c>
      <c r="BE98" s="217">
        <f t="shared" si="178"/>
        <v>23.9</v>
      </c>
      <c r="BF98" s="217">
        <f t="shared" si="179"/>
        <v>69.308333333333323</v>
      </c>
      <c r="BG98" s="217"/>
      <c r="BH98" s="217">
        <f t="shared" si="180"/>
        <v>42.758719649454029</v>
      </c>
      <c r="BI98" s="217">
        <f t="shared" si="154"/>
        <v>112.06705298278735</v>
      </c>
      <c r="BJ98" s="217">
        <f t="shared" si="155"/>
        <v>26.549613683879294</v>
      </c>
      <c r="BK98" s="10"/>
      <c r="BL98" s="66" t="s">
        <v>92</v>
      </c>
      <c r="BM98" s="216">
        <v>110.5</v>
      </c>
      <c r="BN98" s="216">
        <v>52.5</v>
      </c>
      <c r="BO98" s="216">
        <v>41</v>
      </c>
      <c r="BP98" s="216">
        <v>67.5</v>
      </c>
      <c r="BQ98" s="216">
        <v>148</v>
      </c>
      <c r="BR98" s="216">
        <v>366.5</v>
      </c>
      <c r="BS98" s="216">
        <v>68.5</v>
      </c>
      <c r="BT98" s="216">
        <v>11</v>
      </c>
      <c r="BU98" s="216">
        <v>241</v>
      </c>
      <c r="BV98" s="216">
        <v>30</v>
      </c>
      <c r="BW98" s="216">
        <v>161.5</v>
      </c>
      <c r="BX98" s="216">
        <v>63</v>
      </c>
      <c r="BY98" s="217">
        <f t="shared" si="181"/>
        <v>366.5</v>
      </c>
      <c r="BZ98" s="217">
        <f t="shared" si="182"/>
        <v>11</v>
      </c>
      <c r="CA98" s="217">
        <f t="shared" si="183"/>
        <v>113.41666666666667</v>
      </c>
      <c r="CB98" s="217"/>
      <c r="CC98" s="217">
        <f t="shared" si="184"/>
        <v>103.09546179354473</v>
      </c>
      <c r="CD98" s="217">
        <f t="shared" si="156"/>
        <v>216.51212846021139</v>
      </c>
      <c r="CE98" s="217">
        <f t="shared" si="157"/>
        <v>10.321204873121943</v>
      </c>
      <c r="CF98" s="10"/>
      <c r="CG98" s="66" t="s">
        <v>92</v>
      </c>
      <c r="CH98" s="216">
        <v>110.5</v>
      </c>
      <c r="CI98" s="216">
        <v>52.5</v>
      </c>
      <c r="CJ98" s="216">
        <v>41</v>
      </c>
      <c r="CK98" s="216">
        <v>67.5</v>
      </c>
      <c r="CL98" s="216">
        <v>148</v>
      </c>
      <c r="CM98" s="216">
        <v>366.5</v>
      </c>
      <c r="CN98" s="216">
        <v>68.5</v>
      </c>
      <c r="CO98" s="216">
        <v>11</v>
      </c>
      <c r="CP98" s="216">
        <v>241</v>
      </c>
      <c r="CQ98" s="216">
        <v>30</v>
      </c>
      <c r="CR98" s="216">
        <v>161.5</v>
      </c>
      <c r="CS98" s="216">
        <v>63</v>
      </c>
      <c r="CT98" s="217">
        <f t="shared" si="185"/>
        <v>366.5</v>
      </c>
      <c r="CU98" s="217">
        <f t="shared" si="186"/>
        <v>11</v>
      </c>
      <c r="CV98" s="217">
        <f t="shared" si="187"/>
        <v>113.41666666666667</v>
      </c>
      <c r="CW98" s="217"/>
      <c r="CX98" s="217">
        <f t="shared" si="188"/>
        <v>103.09546179354473</v>
      </c>
      <c r="CY98" s="217">
        <f t="shared" si="158"/>
        <v>216.51212846021139</v>
      </c>
      <c r="CZ98" s="217">
        <f t="shared" si="159"/>
        <v>10.321204873121943</v>
      </c>
      <c r="DA98" s="10"/>
      <c r="DB98" s="66" t="s">
        <v>92</v>
      </c>
      <c r="DC98" s="216"/>
      <c r="DD98" s="216"/>
      <c r="DE98" s="216"/>
      <c r="DF98" s="216">
        <v>2.5</v>
      </c>
      <c r="DG98" s="216">
        <v>2.9</v>
      </c>
      <c r="DH98" s="216">
        <v>3.4</v>
      </c>
      <c r="DI98" s="216">
        <v>2</v>
      </c>
      <c r="DJ98" s="216">
        <v>1.5</v>
      </c>
      <c r="DK98" s="216">
        <v>3.1</v>
      </c>
      <c r="DL98" s="216">
        <v>2</v>
      </c>
      <c r="DM98" s="216">
        <v>2.4</v>
      </c>
      <c r="DN98" s="216">
        <v>1.6</v>
      </c>
      <c r="DO98" s="217">
        <f t="shared" si="189"/>
        <v>3.4</v>
      </c>
      <c r="DP98" s="217">
        <f t="shared" si="190"/>
        <v>1.5</v>
      </c>
      <c r="DQ98" s="217">
        <f t="shared" si="191"/>
        <v>2.3777777777777778</v>
      </c>
      <c r="DR98" s="217"/>
      <c r="DS98" s="217">
        <f t="shared" si="192"/>
        <v>0.6629060600450456</v>
      </c>
      <c r="DT98" s="217">
        <f t="shared" si="229"/>
        <v>3.0406838378228231</v>
      </c>
      <c r="DU98" s="217">
        <f t="shared" si="230"/>
        <v>1.7148717177327322</v>
      </c>
      <c r="DV98" s="10"/>
      <c r="DW98" s="66" t="s">
        <v>92</v>
      </c>
      <c r="DX98" s="216"/>
      <c r="DY98" s="216"/>
      <c r="DZ98" s="216"/>
      <c r="EA98" s="216">
        <v>2.5</v>
      </c>
      <c r="EB98" s="216">
        <v>2.9</v>
      </c>
      <c r="EC98" s="216">
        <v>3.4</v>
      </c>
      <c r="ED98" s="216">
        <v>2</v>
      </c>
      <c r="EE98" s="216">
        <v>1.5</v>
      </c>
      <c r="EF98" s="216">
        <v>3.1</v>
      </c>
      <c r="EG98" s="216">
        <v>2</v>
      </c>
      <c r="EH98" s="216">
        <v>2.4</v>
      </c>
      <c r="EI98" s="216">
        <v>1.6</v>
      </c>
      <c r="EJ98" s="217">
        <f t="shared" si="193"/>
        <v>3.4</v>
      </c>
      <c r="EK98" s="217">
        <f t="shared" si="194"/>
        <v>1.5</v>
      </c>
      <c r="EL98" s="217">
        <f t="shared" si="195"/>
        <v>2.3777777777777778</v>
      </c>
      <c r="EM98" s="217"/>
      <c r="EN98" s="217">
        <f t="shared" si="196"/>
        <v>0.6629060600450456</v>
      </c>
      <c r="EO98" s="217">
        <f t="shared" si="162"/>
        <v>3.0406838378228231</v>
      </c>
      <c r="EP98" s="217">
        <f t="shared" si="163"/>
        <v>1.7148717177327322</v>
      </c>
      <c r="EQ98" s="10"/>
      <c r="ER98" s="66" t="s">
        <v>92</v>
      </c>
      <c r="ES98" s="216">
        <v>110.5</v>
      </c>
      <c r="ET98" s="216">
        <v>52.5</v>
      </c>
      <c r="EU98" s="216">
        <v>41</v>
      </c>
      <c r="EV98" s="216">
        <v>67.5</v>
      </c>
      <c r="EW98" s="216">
        <v>148</v>
      </c>
      <c r="EX98" s="216">
        <v>366.5</v>
      </c>
      <c r="EY98" s="216">
        <v>68.5</v>
      </c>
      <c r="EZ98" s="216">
        <v>11</v>
      </c>
      <c r="FA98" s="216">
        <v>241</v>
      </c>
      <c r="FB98" s="216">
        <v>30</v>
      </c>
      <c r="FC98" s="216">
        <v>161.5</v>
      </c>
      <c r="FD98" s="216">
        <v>63</v>
      </c>
      <c r="FE98" s="217">
        <f t="shared" si="197"/>
        <v>366.5</v>
      </c>
      <c r="FF98" s="217">
        <f t="shared" si="198"/>
        <v>11</v>
      </c>
      <c r="FG98" s="217">
        <f t="shared" si="199"/>
        <v>113.41666666666667</v>
      </c>
      <c r="FH98" s="217"/>
      <c r="FI98" s="217">
        <f t="shared" si="200"/>
        <v>103.09546179354473</v>
      </c>
      <c r="FJ98" s="217">
        <f t="shared" si="231"/>
        <v>216.51212846021139</v>
      </c>
      <c r="FK98" s="217">
        <f t="shared" si="232"/>
        <v>10.321204873121943</v>
      </c>
      <c r="FL98" s="64"/>
      <c r="FM98" s="99">
        <v>1997</v>
      </c>
      <c r="FN98" s="238">
        <f t="shared" si="214"/>
        <v>3.0950226244343892</v>
      </c>
      <c r="FO98" s="239">
        <f t="shared" si="215"/>
        <v>7.276190476190477</v>
      </c>
      <c r="FP98" s="239">
        <f t="shared" si="216"/>
        <v>15.219512195121951</v>
      </c>
      <c r="FQ98" s="239">
        <f t="shared" si="224"/>
        <v>14.296296296296296</v>
      </c>
      <c r="FR98" s="239">
        <f t="shared" si="217"/>
        <v>11.621621621621621</v>
      </c>
      <c r="FS98" s="239">
        <f t="shared" si="218"/>
        <v>7.9672578444747613</v>
      </c>
      <c r="FT98" s="239">
        <f t="shared" si="219"/>
        <v>10.248175182481752</v>
      </c>
      <c r="FU98" s="239">
        <f t="shared" si="220"/>
        <v>26.363636363636363</v>
      </c>
      <c r="FV98" s="239">
        <f t="shared" si="221"/>
        <v>9.4190871369294609</v>
      </c>
      <c r="FW98" s="239">
        <f t="shared" si="222"/>
        <v>20.233333333333334</v>
      </c>
      <c r="FX98" s="239">
        <f t="shared" si="223"/>
        <v>12.383900928792571</v>
      </c>
      <c r="FY98" s="240">
        <f t="shared" si="206"/>
        <v>9.7936507936507944</v>
      </c>
      <c r="FZ98" s="238">
        <f t="shared" si="202"/>
        <v>26.363636363636363</v>
      </c>
      <c r="GA98" s="239">
        <f t="shared" si="203"/>
        <v>3.0950226244343892</v>
      </c>
      <c r="GB98" s="239">
        <f t="shared" si="204"/>
        <v>12.326473733080313</v>
      </c>
      <c r="GC98" s="240">
        <f t="shared" si="205"/>
        <v>6.1881527405713346</v>
      </c>
      <c r="GD98" s="238">
        <f t="shared" si="167"/>
        <v>18.514626473651646</v>
      </c>
      <c r="GE98" s="240">
        <f t="shared" si="168"/>
        <v>6.1383209925089783</v>
      </c>
      <c r="GF98" s="27"/>
      <c r="GG98" s="99">
        <v>1997</v>
      </c>
      <c r="GH98" s="143">
        <v>3.0391666666666666</v>
      </c>
      <c r="GI98" s="149">
        <v>111.99166666666667</v>
      </c>
      <c r="GJ98" s="143">
        <v>2.2716666666666665</v>
      </c>
      <c r="GK98" s="149">
        <v>113.41666666666667</v>
      </c>
      <c r="GL98" s="251">
        <v>21.483333333333334</v>
      </c>
      <c r="GM98" s="27"/>
      <c r="GN98" s="143">
        <v>3.0391666666666666</v>
      </c>
      <c r="GO98" s="149">
        <v>111.99166666666667</v>
      </c>
      <c r="GP98" s="251">
        <v>21.483333333333334</v>
      </c>
      <c r="GQ98" s="27"/>
      <c r="GR98" s="27"/>
      <c r="GS98" s="27"/>
      <c r="GT98" s="27"/>
      <c r="GZ98" s="99">
        <v>1996</v>
      </c>
      <c r="HA98" s="238"/>
      <c r="HB98" s="239"/>
      <c r="HC98" s="239"/>
      <c r="HD98" s="239"/>
      <c r="HE98" s="239"/>
      <c r="HF98" s="239"/>
      <c r="HG98" s="239"/>
      <c r="HH98" s="239"/>
      <c r="HI98" s="239"/>
      <c r="HJ98" s="239"/>
      <c r="HK98" s="239"/>
      <c r="HL98" s="240"/>
      <c r="HM98" s="238"/>
      <c r="HN98" s="239"/>
      <c r="HO98" s="239"/>
      <c r="HP98" s="240"/>
      <c r="HQ98" s="238"/>
      <c r="HR98" s="240"/>
      <c r="HS98" s="31"/>
      <c r="HT98" s="27"/>
    </row>
    <row r="99" spans="2:228" ht="9.9499999999999993" customHeight="1" x14ac:dyDescent="0.2">
      <c r="B99" s="65" t="s">
        <v>93</v>
      </c>
      <c r="C99" s="191">
        <v>2.2000000000000002</v>
      </c>
      <c r="D99" s="191">
        <v>4</v>
      </c>
      <c r="E99" s="191">
        <v>3.4</v>
      </c>
      <c r="F99" s="191">
        <v>3.4</v>
      </c>
      <c r="G99" s="191">
        <v>2.73</v>
      </c>
      <c r="H99" s="191">
        <v>1.52</v>
      </c>
      <c r="I99" s="191">
        <v>1.49</v>
      </c>
      <c r="J99" s="191">
        <v>2</v>
      </c>
      <c r="K99" s="191">
        <v>3.51</v>
      </c>
      <c r="L99" s="191">
        <v>4.5999999999999996</v>
      </c>
      <c r="M99" s="191">
        <v>4.5</v>
      </c>
      <c r="N99" s="191">
        <v>4.5999999999999996</v>
      </c>
      <c r="O99" s="192">
        <f t="shared" si="169"/>
        <v>4.5999999999999996</v>
      </c>
      <c r="P99" s="192">
        <f t="shared" si="170"/>
        <v>1.49</v>
      </c>
      <c r="Q99" s="192">
        <f t="shared" si="171"/>
        <v>3.1625000000000001</v>
      </c>
      <c r="R99" s="192">
        <f t="shared" si="172"/>
        <v>1.1605886045842884</v>
      </c>
      <c r="S99" s="192">
        <f t="shared" si="225"/>
        <v>4.3230886045842887</v>
      </c>
      <c r="T99" s="192">
        <f t="shared" si="226"/>
        <v>2.0019113954157115</v>
      </c>
      <c r="U99" s="10"/>
      <c r="V99" s="65" t="s">
        <v>93</v>
      </c>
      <c r="W99" s="216">
        <v>124</v>
      </c>
      <c r="X99" s="216">
        <v>65.8</v>
      </c>
      <c r="Y99" s="216">
        <v>44.5</v>
      </c>
      <c r="Z99" s="216">
        <v>151</v>
      </c>
      <c r="AA99" s="216">
        <v>33.4</v>
      </c>
      <c r="AB99" s="216">
        <v>82.4</v>
      </c>
      <c r="AC99" s="216">
        <v>98</v>
      </c>
      <c r="AD99" s="216">
        <v>243</v>
      </c>
      <c r="AE99" s="216">
        <v>78.3</v>
      </c>
      <c r="AF99" s="216">
        <v>210</v>
      </c>
      <c r="AG99" s="216">
        <v>34.9</v>
      </c>
      <c r="AH99" s="216">
        <v>33.700000000000003</v>
      </c>
      <c r="AI99" s="217">
        <f t="shared" si="173"/>
        <v>243</v>
      </c>
      <c r="AJ99" s="217">
        <f t="shared" si="174"/>
        <v>33.4</v>
      </c>
      <c r="AK99" s="217">
        <f t="shared" si="175"/>
        <v>99.916666666666686</v>
      </c>
      <c r="AL99" s="217"/>
      <c r="AM99" s="217">
        <f t="shared" si="176"/>
        <v>69.954346584473228</v>
      </c>
      <c r="AN99" s="217">
        <f t="shared" si="227"/>
        <v>169.87101325113991</v>
      </c>
      <c r="AO99" s="217">
        <f t="shared" si="228"/>
        <v>29.962320082193457</v>
      </c>
      <c r="AP99" s="10"/>
      <c r="AQ99" s="65" t="s">
        <v>93</v>
      </c>
      <c r="AR99" s="216">
        <v>124</v>
      </c>
      <c r="AS99" s="216">
        <v>65.8</v>
      </c>
      <c r="AT99" s="216">
        <v>44.5</v>
      </c>
      <c r="AU99" s="216">
        <v>151</v>
      </c>
      <c r="AV99" s="216">
        <v>33.4</v>
      </c>
      <c r="AW99" s="216">
        <v>82.4</v>
      </c>
      <c r="AX99" s="216">
        <v>98</v>
      </c>
      <c r="AY99" s="216">
        <v>243</v>
      </c>
      <c r="AZ99" s="216">
        <v>78.3</v>
      </c>
      <c r="BA99" s="216">
        <v>210</v>
      </c>
      <c r="BB99" s="216">
        <v>34.9</v>
      </c>
      <c r="BC99" s="216">
        <v>33.700000000000003</v>
      </c>
      <c r="BD99" s="217">
        <f t="shared" si="177"/>
        <v>243</v>
      </c>
      <c r="BE99" s="217">
        <f t="shared" si="178"/>
        <v>33.4</v>
      </c>
      <c r="BF99" s="217">
        <f t="shared" si="179"/>
        <v>99.916666666666686</v>
      </c>
      <c r="BG99" s="217"/>
      <c r="BH99" s="217">
        <f t="shared" si="180"/>
        <v>69.954346584473228</v>
      </c>
      <c r="BI99" s="217">
        <f t="shared" si="154"/>
        <v>169.87101325113991</v>
      </c>
      <c r="BJ99" s="217">
        <f t="shared" si="155"/>
        <v>29.962320082193457</v>
      </c>
      <c r="BK99" s="10"/>
      <c r="BL99" s="65" t="s">
        <v>93</v>
      </c>
      <c r="BM99" s="216">
        <v>81.5</v>
      </c>
      <c r="BN99" s="216">
        <v>74.5</v>
      </c>
      <c r="BO99" s="216">
        <v>31.5</v>
      </c>
      <c r="BP99" s="216">
        <v>109</v>
      </c>
      <c r="BQ99" s="216">
        <v>97</v>
      </c>
      <c r="BR99" s="216">
        <v>129</v>
      </c>
      <c r="BS99" s="216">
        <v>189</v>
      </c>
      <c r="BT99" s="216">
        <v>415</v>
      </c>
      <c r="BU99" s="216">
        <v>199.5</v>
      </c>
      <c r="BV99" s="216">
        <v>240.5</v>
      </c>
      <c r="BW99" s="216">
        <v>24.5</v>
      </c>
      <c r="BX99" s="216">
        <v>15.5</v>
      </c>
      <c r="BY99" s="217">
        <f t="shared" si="181"/>
        <v>415</v>
      </c>
      <c r="BZ99" s="217">
        <f t="shared" si="182"/>
        <v>15.5</v>
      </c>
      <c r="CA99" s="217">
        <f t="shared" si="183"/>
        <v>133.875</v>
      </c>
      <c r="CB99" s="217"/>
      <c r="CC99" s="217">
        <f t="shared" si="184"/>
        <v>113.80707858636754</v>
      </c>
      <c r="CD99" s="217">
        <f t="shared" si="156"/>
        <v>247.68207858636754</v>
      </c>
      <c r="CE99" s="217">
        <f t="shared" si="157"/>
        <v>20.067921413632462</v>
      </c>
      <c r="CF99" s="10"/>
      <c r="CG99" s="65" t="s">
        <v>93</v>
      </c>
      <c r="CH99" s="216">
        <v>81.5</v>
      </c>
      <c r="CI99" s="216">
        <v>74.5</v>
      </c>
      <c r="CJ99" s="216">
        <v>31.5</v>
      </c>
      <c r="CK99" s="216">
        <v>109</v>
      </c>
      <c r="CL99" s="216">
        <v>97</v>
      </c>
      <c r="CM99" s="216">
        <v>129</v>
      </c>
      <c r="CN99" s="216">
        <v>189</v>
      </c>
      <c r="CO99" s="216">
        <v>415</v>
      </c>
      <c r="CP99" s="216">
        <v>199.5</v>
      </c>
      <c r="CQ99" s="216">
        <v>240.5</v>
      </c>
      <c r="CR99" s="216">
        <v>24.5</v>
      </c>
      <c r="CS99" s="216">
        <v>15.5</v>
      </c>
      <c r="CT99" s="217">
        <f t="shared" si="185"/>
        <v>415</v>
      </c>
      <c r="CU99" s="217">
        <f t="shared" si="186"/>
        <v>15.5</v>
      </c>
      <c r="CV99" s="217">
        <f t="shared" si="187"/>
        <v>133.875</v>
      </c>
      <c r="CW99" s="217"/>
      <c r="CX99" s="217">
        <f t="shared" si="188"/>
        <v>113.80707858636754</v>
      </c>
      <c r="CY99" s="217">
        <f t="shared" si="158"/>
        <v>247.68207858636754</v>
      </c>
      <c r="CZ99" s="217">
        <f t="shared" si="159"/>
        <v>20.067921413632462</v>
      </c>
      <c r="DA99" s="10"/>
      <c r="DB99" s="65" t="s">
        <v>93</v>
      </c>
      <c r="DC99" s="216">
        <v>3.2</v>
      </c>
      <c r="DD99" s="216">
        <v>1.7</v>
      </c>
      <c r="DE99" s="216">
        <v>4.3</v>
      </c>
      <c r="DF99" s="216">
        <v>3.2</v>
      </c>
      <c r="DG99" s="216">
        <v>1</v>
      </c>
      <c r="DH99" s="216">
        <v>3.7</v>
      </c>
      <c r="DI99" s="216">
        <v>1.4</v>
      </c>
      <c r="DJ99" s="216">
        <v>2.1</v>
      </c>
      <c r="DK99" s="216">
        <v>4.3</v>
      </c>
      <c r="DL99" s="216">
        <v>3</v>
      </c>
      <c r="DM99" s="216">
        <v>1.8</v>
      </c>
      <c r="DN99" s="216">
        <v>1.5</v>
      </c>
      <c r="DO99" s="217">
        <f t="shared" si="189"/>
        <v>4.3</v>
      </c>
      <c r="DP99" s="217">
        <f t="shared" si="190"/>
        <v>1</v>
      </c>
      <c r="DQ99" s="217">
        <f t="shared" si="191"/>
        <v>2.6</v>
      </c>
      <c r="DR99" s="217"/>
      <c r="DS99" s="217">
        <f t="shared" si="192"/>
        <v>1.1591532960037527</v>
      </c>
      <c r="DT99" s="217">
        <f t="shared" si="229"/>
        <v>3.7591532960037526</v>
      </c>
      <c r="DU99" s="217">
        <f t="shared" si="230"/>
        <v>1.4408467039962474</v>
      </c>
      <c r="DV99" s="10"/>
      <c r="DW99" s="65" t="s">
        <v>93</v>
      </c>
      <c r="DX99" s="216">
        <v>3.2</v>
      </c>
      <c r="DY99" s="216">
        <v>1.7</v>
      </c>
      <c r="DZ99" s="216">
        <v>4.3</v>
      </c>
      <c r="EA99" s="216">
        <v>3.2</v>
      </c>
      <c r="EB99" s="216">
        <v>1</v>
      </c>
      <c r="EC99" s="216">
        <v>3.7</v>
      </c>
      <c r="ED99" s="216">
        <v>1.4</v>
      </c>
      <c r="EE99" s="216">
        <v>2.1</v>
      </c>
      <c r="EF99" s="216">
        <v>4.3</v>
      </c>
      <c r="EG99" s="216">
        <v>3</v>
      </c>
      <c r="EH99" s="216">
        <v>1.8</v>
      </c>
      <c r="EI99" s="216">
        <v>1.5</v>
      </c>
      <c r="EJ99" s="217">
        <f t="shared" si="193"/>
        <v>4.3</v>
      </c>
      <c r="EK99" s="217">
        <f t="shared" si="194"/>
        <v>1</v>
      </c>
      <c r="EL99" s="217">
        <f t="shared" si="195"/>
        <v>2.6</v>
      </c>
      <c r="EM99" s="217"/>
      <c r="EN99" s="217">
        <f t="shared" si="196"/>
        <v>1.1591532960037527</v>
      </c>
      <c r="EO99" s="217">
        <f t="shared" si="162"/>
        <v>3.7591532960037526</v>
      </c>
      <c r="EP99" s="217">
        <f t="shared" si="163"/>
        <v>1.4408467039962474</v>
      </c>
      <c r="EQ99" s="10"/>
      <c r="ER99" s="65" t="s">
        <v>93</v>
      </c>
      <c r="ES99" s="216">
        <v>81.5</v>
      </c>
      <c r="ET99" s="216">
        <v>74.5</v>
      </c>
      <c r="EU99" s="216">
        <v>31.5</v>
      </c>
      <c r="EV99" s="216">
        <v>109</v>
      </c>
      <c r="EW99" s="216">
        <v>97</v>
      </c>
      <c r="EX99" s="216">
        <v>129</v>
      </c>
      <c r="EY99" s="216">
        <v>189</v>
      </c>
      <c r="EZ99" s="216">
        <v>415</v>
      </c>
      <c r="FA99" s="216">
        <v>199.5</v>
      </c>
      <c r="FB99" s="216">
        <v>240.5</v>
      </c>
      <c r="FC99" s="216">
        <v>24.5</v>
      </c>
      <c r="FD99" s="216">
        <v>15.5</v>
      </c>
      <c r="FE99" s="217">
        <f t="shared" si="197"/>
        <v>415</v>
      </c>
      <c r="FF99" s="217">
        <f t="shared" si="198"/>
        <v>15.5</v>
      </c>
      <c r="FG99" s="217">
        <f t="shared" si="199"/>
        <v>133.875</v>
      </c>
      <c r="FH99" s="217"/>
      <c r="FI99" s="217">
        <f t="shared" si="200"/>
        <v>113.80707858636754</v>
      </c>
      <c r="FJ99" s="217">
        <f t="shared" si="231"/>
        <v>247.68207858636754</v>
      </c>
      <c r="FK99" s="217">
        <f t="shared" si="232"/>
        <v>20.067921413632462</v>
      </c>
      <c r="FL99" s="64"/>
      <c r="FM99" s="135">
        <v>1998</v>
      </c>
      <c r="FN99" s="238">
        <f t="shared" si="214"/>
        <v>10.257668711656439</v>
      </c>
      <c r="FO99" s="239">
        <f t="shared" si="215"/>
        <v>12.872483221476511</v>
      </c>
      <c r="FP99" s="239">
        <f t="shared" si="216"/>
        <v>19.68253968253968</v>
      </c>
      <c r="FQ99" s="239">
        <f t="shared" si="224"/>
        <v>11.152073732718895</v>
      </c>
      <c r="FR99" s="239">
        <f t="shared" si="217"/>
        <v>7.8350515463917523</v>
      </c>
      <c r="FS99" s="239">
        <f t="shared" si="218"/>
        <v>6.6926070038910499</v>
      </c>
      <c r="FT99" s="239">
        <f t="shared" si="219"/>
        <v>5.7953216374269001</v>
      </c>
      <c r="FU99" s="239">
        <f t="shared" si="220"/>
        <v>2.9132947976878616</v>
      </c>
      <c r="FV99" s="239">
        <f t="shared" si="221"/>
        <v>10.969696969696969</v>
      </c>
      <c r="FW99" s="239">
        <f t="shared" si="222"/>
        <v>3.9270072992700733</v>
      </c>
      <c r="FX99" s="239">
        <f t="shared" si="223"/>
        <v>14.040816326530612</v>
      </c>
      <c r="FY99" s="240">
        <f t="shared" si="206"/>
        <v>26.580645161290324</v>
      </c>
      <c r="FZ99" s="238">
        <f t="shared" si="202"/>
        <v>26.580645161290324</v>
      </c>
      <c r="GA99" s="239">
        <f t="shared" si="203"/>
        <v>2.9132947976878616</v>
      </c>
      <c r="GB99" s="239">
        <f t="shared" si="204"/>
        <v>11.059933840881422</v>
      </c>
      <c r="GC99" s="240">
        <f t="shared" si="205"/>
        <v>6.7588930558719449</v>
      </c>
      <c r="GD99" s="238">
        <f t="shared" si="167"/>
        <v>17.818826896753368</v>
      </c>
      <c r="GE99" s="240">
        <f t="shared" si="168"/>
        <v>4.3010407850094774</v>
      </c>
      <c r="GF99" s="27"/>
      <c r="GG99" s="135">
        <v>1998</v>
      </c>
      <c r="GH99" s="143">
        <v>3.4566666666666666</v>
      </c>
      <c r="GI99" s="149">
        <v>90.575000000000003</v>
      </c>
      <c r="GJ99" s="143">
        <v>3.625</v>
      </c>
      <c r="GK99" s="149">
        <v>127.95833333333333</v>
      </c>
      <c r="GL99" s="251">
        <v>62.022222222222211</v>
      </c>
      <c r="GM99" s="27"/>
      <c r="GN99" s="143">
        <v>3.4566666666666666</v>
      </c>
      <c r="GO99" s="149">
        <v>90.575000000000003</v>
      </c>
      <c r="GP99" s="251">
        <v>62.022222222222211</v>
      </c>
      <c r="GQ99" s="27"/>
      <c r="GR99" s="27"/>
      <c r="GS99" s="27"/>
      <c r="GT99" s="27"/>
      <c r="GZ99" s="99">
        <v>1997</v>
      </c>
      <c r="HA99" s="238"/>
      <c r="HB99" s="239"/>
      <c r="HC99" s="239"/>
      <c r="HD99" s="239"/>
      <c r="HE99" s="239"/>
      <c r="HF99" s="239"/>
      <c r="HG99" s="239"/>
      <c r="HH99" s="239"/>
      <c r="HI99" s="239"/>
      <c r="HJ99" s="239"/>
      <c r="HK99" s="239"/>
      <c r="HL99" s="240"/>
      <c r="HM99" s="238"/>
      <c r="HN99" s="239"/>
      <c r="HO99" s="239"/>
      <c r="HP99" s="240"/>
      <c r="HQ99" s="238"/>
      <c r="HR99" s="240"/>
      <c r="HS99" s="31"/>
      <c r="HT99" s="27"/>
    </row>
    <row r="100" spans="2:228" ht="9.9499999999999993" customHeight="1" x14ac:dyDescent="0.2">
      <c r="B100" s="68" t="s">
        <v>94</v>
      </c>
      <c r="C100" s="194">
        <v>2.14</v>
      </c>
      <c r="D100" s="194">
        <v>4.0999999999999996</v>
      </c>
      <c r="E100" s="194">
        <v>5.4</v>
      </c>
      <c r="F100" s="194">
        <v>4.7</v>
      </c>
      <c r="G100" s="194">
        <v>5.0999999999999996</v>
      </c>
      <c r="H100" s="194">
        <v>4.3</v>
      </c>
      <c r="I100" s="194">
        <v>1.49</v>
      </c>
      <c r="J100" s="194">
        <v>2.2000000000000002</v>
      </c>
      <c r="K100" s="194">
        <v>3.56</v>
      </c>
      <c r="L100" s="194">
        <v>4.5999999999999996</v>
      </c>
      <c r="M100" s="194">
        <v>4.0999999999999996</v>
      </c>
      <c r="N100" s="194">
        <v>3.5</v>
      </c>
      <c r="O100" s="195">
        <f t="shared" si="169"/>
        <v>5.4</v>
      </c>
      <c r="P100" s="195">
        <f t="shared" si="170"/>
        <v>1.49</v>
      </c>
      <c r="Q100" s="195">
        <f t="shared" si="171"/>
        <v>3.7658333333333331</v>
      </c>
      <c r="R100" s="196">
        <f t="shared" si="172"/>
        <v>1.2400620096909629</v>
      </c>
      <c r="S100" s="195">
        <f t="shared" si="225"/>
        <v>5.0058953430242958</v>
      </c>
      <c r="T100" s="196">
        <f t="shared" si="226"/>
        <v>2.5257713236423704</v>
      </c>
      <c r="V100" s="68" t="s">
        <v>94</v>
      </c>
      <c r="W100" s="219">
        <v>16.8</v>
      </c>
      <c r="X100" s="219">
        <v>54.3</v>
      </c>
      <c r="Y100" s="219">
        <v>120</v>
      </c>
      <c r="Z100" s="219">
        <v>213</v>
      </c>
      <c r="AA100" s="219">
        <v>97.1</v>
      </c>
      <c r="AB100" s="219">
        <v>151</v>
      </c>
      <c r="AC100" s="219">
        <v>106</v>
      </c>
      <c r="AD100" s="219">
        <v>114</v>
      </c>
      <c r="AE100" s="219">
        <v>163</v>
      </c>
      <c r="AF100" s="219">
        <v>119</v>
      </c>
      <c r="AG100" s="219">
        <v>77.900000000000006</v>
      </c>
      <c r="AH100" s="219">
        <v>8.3000000000000007</v>
      </c>
      <c r="AI100" s="220">
        <f t="shared" si="173"/>
        <v>213</v>
      </c>
      <c r="AJ100" s="220">
        <f t="shared" si="174"/>
        <v>8.3000000000000007</v>
      </c>
      <c r="AK100" s="220">
        <f t="shared" si="175"/>
        <v>103.36666666666667</v>
      </c>
      <c r="AL100" s="217"/>
      <c r="AM100" s="221">
        <f t="shared" si="176"/>
        <v>58.862263468253254</v>
      </c>
      <c r="AN100" s="220">
        <f t="shared" si="227"/>
        <v>162.22893013491992</v>
      </c>
      <c r="AO100" s="221">
        <f t="shared" si="228"/>
        <v>44.504403198413421</v>
      </c>
      <c r="AQ100" s="68" t="s">
        <v>94</v>
      </c>
      <c r="AR100" s="219">
        <v>16.8</v>
      </c>
      <c r="AS100" s="219">
        <v>54.3</v>
      </c>
      <c r="AT100" s="219">
        <v>120</v>
      </c>
      <c r="AU100" s="219">
        <v>213</v>
      </c>
      <c r="AV100" s="219">
        <v>97.1</v>
      </c>
      <c r="AW100" s="219">
        <v>151</v>
      </c>
      <c r="AX100" s="219">
        <v>106</v>
      </c>
      <c r="AY100" s="219">
        <v>114</v>
      </c>
      <c r="AZ100" s="219">
        <v>163</v>
      </c>
      <c r="BA100" s="219">
        <v>119</v>
      </c>
      <c r="BB100" s="219">
        <v>77.900000000000006</v>
      </c>
      <c r="BC100" s="219">
        <v>8.3000000000000007</v>
      </c>
      <c r="BD100" s="220">
        <f t="shared" si="177"/>
        <v>213</v>
      </c>
      <c r="BE100" s="220">
        <f t="shared" si="178"/>
        <v>8.3000000000000007</v>
      </c>
      <c r="BF100" s="220">
        <f t="shared" si="179"/>
        <v>103.36666666666667</v>
      </c>
      <c r="BG100" s="217"/>
      <c r="BH100" s="221">
        <f t="shared" si="180"/>
        <v>58.862263468253254</v>
      </c>
      <c r="BI100" s="220">
        <f t="shared" si="154"/>
        <v>162.22893013491992</v>
      </c>
      <c r="BJ100" s="221">
        <f t="shared" si="155"/>
        <v>44.504403198413421</v>
      </c>
      <c r="BL100" s="68" t="s">
        <v>94</v>
      </c>
      <c r="BM100" s="219">
        <v>3.5</v>
      </c>
      <c r="BN100" s="219">
        <v>36</v>
      </c>
      <c r="BO100" s="219">
        <v>141</v>
      </c>
      <c r="BP100" s="219">
        <v>182</v>
      </c>
      <c r="BQ100" s="219">
        <v>99</v>
      </c>
      <c r="BR100" s="219">
        <v>244.25</v>
      </c>
      <c r="BS100" s="219">
        <v>237.25</v>
      </c>
      <c r="BT100" s="219">
        <v>180</v>
      </c>
      <c r="BU100" s="219">
        <v>349.5</v>
      </c>
      <c r="BV100" s="219"/>
      <c r="BW100" s="219"/>
      <c r="BX100" s="219"/>
      <c r="BY100" s="220">
        <f t="shared" si="181"/>
        <v>349.5</v>
      </c>
      <c r="BZ100" s="220">
        <f t="shared" si="182"/>
        <v>3.5</v>
      </c>
      <c r="CA100" s="220">
        <f t="shared" si="183"/>
        <v>163.61111111111111</v>
      </c>
      <c r="CB100" s="217"/>
      <c r="CC100" s="221">
        <f t="shared" si="184"/>
        <v>108.22012514366776</v>
      </c>
      <c r="CD100" s="220">
        <f t="shared" si="156"/>
        <v>271.8312362547789</v>
      </c>
      <c r="CE100" s="221">
        <f t="shared" si="157"/>
        <v>55.390985967443356</v>
      </c>
      <c r="CG100" s="68" t="s">
        <v>94</v>
      </c>
      <c r="CH100" s="219">
        <v>3.5</v>
      </c>
      <c r="CI100" s="219">
        <v>36</v>
      </c>
      <c r="CJ100" s="219">
        <v>141</v>
      </c>
      <c r="CK100" s="219">
        <v>182</v>
      </c>
      <c r="CL100" s="219">
        <v>99</v>
      </c>
      <c r="CM100" s="219">
        <v>244.25</v>
      </c>
      <c r="CN100" s="219">
        <v>237.25</v>
      </c>
      <c r="CO100" s="219">
        <v>180</v>
      </c>
      <c r="CP100" s="219">
        <v>349.5</v>
      </c>
      <c r="CQ100" s="219"/>
      <c r="CR100" s="219"/>
      <c r="CS100" s="219"/>
      <c r="CT100" s="220">
        <f t="shared" si="185"/>
        <v>349.5</v>
      </c>
      <c r="CU100" s="220">
        <f t="shared" si="186"/>
        <v>3.5</v>
      </c>
      <c r="CV100" s="220">
        <f t="shared" si="187"/>
        <v>163.61111111111111</v>
      </c>
      <c r="CW100" s="217"/>
      <c r="CX100" s="221">
        <f t="shared" si="188"/>
        <v>108.22012514366776</v>
      </c>
      <c r="CY100" s="220">
        <f t="shared" si="158"/>
        <v>271.8312362547789</v>
      </c>
      <c r="CZ100" s="221">
        <f t="shared" si="159"/>
        <v>55.390985967443356</v>
      </c>
      <c r="DB100" s="68" t="s">
        <v>94</v>
      </c>
      <c r="DC100" s="219">
        <v>1.6</v>
      </c>
      <c r="DD100" s="219">
        <v>2.6</v>
      </c>
      <c r="DE100" s="219">
        <v>4.9000000000000004</v>
      </c>
      <c r="DF100" s="219">
        <v>5.4</v>
      </c>
      <c r="DG100" s="219">
        <v>4.2</v>
      </c>
      <c r="DH100" s="219">
        <v>2.2999999999999998</v>
      </c>
      <c r="DI100" s="219">
        <v>2.5</v>
      </c>
      <c r="DJ100" s="219">
        <v>2.2999999999999998</v>
      </c>
      <c r="DK100" s="219">
        <v>4.3</v>
      </c>
      <c r="DL100" s="219">
        <v>7.3</v>
      </c>
      <c r="DM100" s="219">
        <v>1.4</v>
      </c>
      <c r="DN100" s="219">
        <v>1.1000000000000001</v>
      </c>
      <c r="DO100" s="220">
        <f t="shared" si="189"/>
        <v>7.3</v>
      </c>
      <c r="DP100" s="220">
        <f t="shared" si="190"/>
        <v>1.1000000000000001</v>
      </c>
      <c r="DQ100" s="220">
        <f t="shared" si="191"/>
        <v>3.3250000000000006</v>
      </c>
      <c r="DR100" s="217"/>
      <c r="DS100" s="221">
        <f t="shared" si="192"/>
        <v>1.8887826767524099</v>
      </c>
      <c r="DT100" s="220">
        <f t="shared" si="229"/>
        <v>5.2137826767524107</v>
      </c>
      <c r="DU100" s="221">
        <f t="shared" si="230"/>
        <v>1.4362173232475908</v>
      </c>
      <c r="DW100" s="68" t="s">
        <v>94</v>
      </c>
      <c r="DX100" s="219">
        <v>1.6</v>
      </c>
      <c r="DY100" s="219">
        <v>2.6</v>
      </c>
      <c r="DZ100" s="219">
        <v>4.9000000000000004</v>
      </c>
      <c r="EA100" s="219">
        <v>5.4</v>
      </c>
      <c r="EB100" s="219">
        <v>4.2</v>
      </c>
      <c r="EC100" s="219">
        <v>2.2999999999999998</v>
      </c>
      <c r="ED100" s="219">
        <v>2.5</v>
      </c>
      <c r="EE100" s="219">
        <v>2.2999999999999998</v>
      </c>
      <c r="EF100" s="219">
        <v>4.3</v>
      </c>
      <c r="EG100" s="219">
        <v>7.3</v>
      </c>
      <c r="EH100" s="219">
        <v>1.4</v>
      </c>
      <c r="EI100" s="219">
        <v>1.1000000000000001</v>
      </c>
      <c r="EJ100" s="220">
        <f t="shared" si="193"/>
        <v>7.3</v>
      </c>
      <c r="EK100" s="220">
        <f t="shared" si="194"/>
        <v>1.1000000000000001</v>
      </c>
      <c r="EL100" s="220">
        <f t="shared" si="195"/>
        <v>3.3250000000000006</v>
      </c>
      <c r="EM100" s="217"/>
      <c r="EN100" s="221">
        <f t="shared" si="196"/>
        <v>1.8887826767524099</v>
      </c>
      <c r="EO100" s="220">
        <f t="shared" si="162"/>
        <v>5.2137826767524107</v>
      </c>
      <c r="EP100" s="221">
        <f t="shared" si="163"/>
        <v>1.4362173232475908</v>
      </c>
      <c r="ER100" s="68" t="s">
        <v>94</v>
      </c>
      <c r="ES100" s="219">
        <v>3.5</v>
      </c>
      <c r="ET100" s="219">
        <v>36</v>
      </c>
      <c r="EU100" s="219">
        <v>141</v>
      </c>
      <c r="EV100" s="219">
        <v>182</v>
      </c>
      <c r="EW100" s="219">
        <v>99</v>
      </c>
      <c r="EX100" s="219">
        <v>244.25</v>
      </c>
      <c r="EY100" s="219">
        <v>237.25</v>
      </c>
      <c r="EZ100" s="219">
        <v>180</v>
      </c>
      <c r="FA100" s="219">
        <v>349.5</v>
      </c>
      <c r="FB100" s="219"/>
      <c r="FC100" s="219"/>
      <c r="FD100" s="219"/>
      <c r="FE100" s="220">
        <f t="shared" si="197"/>
        <v>349.5</v>
      </c>
      <c r="FF100" s="220">
        <f t="shared" si="198"/>
        <v>3.5</v>
      </c>
      <c r="FG100" s="220">
        <f t="shared" si="199"/>
        <v>163.61111111111111</v>
      </c>
      <c r="FH100" s="217"/>
      <c r="FI100" s="221">
        <f t="shared" si="200"/>
        <v>108.22012514366776</v>
      </c>
      <c r="FJ100" s="220">
        <f t="shared" si="231"/>
        <v>271.8312362547789</v>
      </c>
      <c r="FK100" s="221">
        <f t="shared" si="232"/>
        <v>55.390985967443356</v>
      </c>
      <c r="FL100" s="64"/>
      <c r="FM100" s="136">
        <v>1999</v>
      </c>
      <c r="FN100" s="244">
        <v>3.5</v>
      </c>
      <c r="FO100" s="245">
        <v>36</v>
      </c>
      <c r="FP100" s="245">
        <v>141</v>
      </c>
      <c r="FQ100" s="245">
        <v>182</v>
      </c>
      <c r="FR100" s="245">
        <v>99</v>
      </c>
      <c r="FS100" s="245">
        <v>240.5</v>
      </c>
      <c r="FT100" s="245">
        <v>241</v>
      </c>
      <c r="FU100" s="245">
        <v>171.5</v>
      </c>
      <c r="FV100" s="245">
        <v>358</v>
      </c>
      <c r="FW100" s="245">
        <v>209.5</v>
      </c>
      <c r="FX100" s="245">
        <v>49</v>
      </c>
      <c r="FY100" s="246">
        <v>8</v>
      </c>
      <c r="FZ100" s="247">
        <f t="shared" si="202"/>
        <v>358</v>
      </c>
      <c r="GA100" s="248">
        <f t="shared" si="203"/>
        <v>3.5</v>
      </c>
      <c r="GB100" s="248">
        <f t="shared" si="204"/>
        <v>144.91666666666666</v>
      </c>
      <c r="GC100" s="246">
        <f t="shared" si="205"/>
        <v>109.52663298638068</v>
      </c>
      <c r="GD100" s="247">
        <f t="shared" si="167"/>
        <v>254.44329965304735</v>
      </c>
      <c r="GE100" s="246">
        <f t="shared" si="168"/>
        <v>35.390033680285981</v>
      </c>
      <c r="GF100" s="13"/>
      <c r="GG100" s="136"/>
      <c r="GH100" s="27"/>
      <c r="GI100" s="27"/>
      <c r="GJ100" s="27"/>
      <c r="GK100" s="27"/>
      <c r="GL100" s="27"/>
      <c r="GM100" s="27"/>
      <c r="GN100" s="27"/>
      <c r="GO100" s="27"/>
      <c r="GP100" s="27"/>
      <c r="GQ100" s="27"/>
      <c r="GR100" s="27"/>
      <c r="GS100" s="27"/>
      <c r="GT100" s="27"/>
      <c r="GZ100" s="135">
        <v>1998</v>
      </c>
      <c r="HA100" s="238"/>
      <c r="HB100" s="239"/>
      <c r="HC100" s="239"/>
      <c r="HD100" s="239"/>
      <c r="HE100" s="239"/>
      <c r="HF100" s="239"/>
      <c r="HG100" s="239"/>
      <c r="HH100" s="239"/>
      <c r="HI100" s="239"/>
      <c r="HJ100" s="239"/>
      <c r="HK100" s="239"/>
      <c r="HL100" s="240"/>
      <c r="HM100" s="238"/>
      <c r="HN100" s="239"/>
      <c r="HO100" s="239"/>
      <c r="HP100" s="240"/>
      <c r="HQ100" s="238"/>
      <c r="HR100" s="240"/>
      <c r="HS100" s="31"/>
      <c r="HT100" s="27"/>
    </row>
    <row r="101" spans="2:228" ht="9.9499999999999993" customHeight="1" x14ac:dyDescent="0.2">
      <c r="B101" s="69" t="s">
        <v>20</v>
      </c>
      <c r="C101" s="190">
        <f t="shared" ref="C101:N101" si="233">MAX(C83:C100)</f>
        <v>4.7</v>
      </c>
      <c r="D101" s="190">
        <f t="shared" si="233"/>
        <v>5.2222222222222214</v>
      </c>
      <c r="E101" s="190">
        <f t="shared" si="233"/>
        <v>6.4</v>
      </c>
      <c r="F101" s="190">
        <f t="shared" si="233"/>
        <v>6.5</v>
      </c>
      <c r="G101" s="190">
        <f t="shared" si="233"/>
        <v>5.9629629629629637</v>
      </c>
      <c r="H101" s="190">
        <f t="shared" si="233"/>
        <v>4.7407407407407405</v>
      </c>
      <c r="I101" s="190">
        <f t="shared" si="233"/>
        <v>2.6666666666666665</v>
      </c>
      <c r="J101" s="190">
        <f t="shared" si="233"/>
        <v>2.9</v>
      </c>
      <c r="K101" s="190">
        <f t="shared" si="233"/>
        <v>6.6</v>
      </c>
      <c r="L101" s="190">
        <f t="shared" si="233"/>
        <v>6</v>
      </c>
      <c r="M101" s="190">
        <f t="shared" si="233"/>
        <v>7.2</v>
      </c>
      <c r="N101" s="190">
        <f t="shared" si="233"/>
        <v>4.8</v>
      </c>
      <c r="O101" s="197">
        <f>MAX(C83:N100)</f>
        <v>7.2</v>
      </c>
      <c r="P101" s="198"/>
      <c r="Q101" s="198"/>
      <c r="R101" s="199"/>
      <c r="S101" s="198"/>
      <c r="T101" s="199"/>
      <c r="U101" s="10"/>
      <c r="V101" s="69" t="s">
        <v>20</v>
      </c>
      <c r="W101" s="215">
        <f t="shared" ref="W101:AH101" si="234">MAX(W83:W100)</f>
        <v>124</v>
      </c>
      <c r="X101" s="215">
        <f t="shared" si="234"/>
        <v>167</v>
      </c>
      <c r="Y101" s="215">
        <f t="shared" si="234"/>
        <v>170.74074074074073</v>
      </c>
      <c r="Z101" s="215">
        <f t="shared" si="234"/>
        <v>440.74074074074076</v>
      </c>
      <c r="AA101" s="215">
        <f t="shared" si="234"/>
        <v>230.74074074074073</v>
      </c>
      <c r="AB101" s="215">
        <f t="shared" si="234"/>
        <v>313.33333333333331</v>
      </c>
      <c r="AC101" s="215">
        <f t="shared" si="234"/>
        <v>241</v>
      </c>
      <c r="AD101" s="215">
        <f t="shared" si="234"/>
        <v>243</v>
      </c>
      <c r="AE101" s="215">
        <f t="shared" si="234"/>
        <v>311</v>
      </c>
      <c r="AF101" s="215">
        <f t="shared" si="234"/>
        <v>210</v>
      </c>
      <c r="AG101" s="215">
        <f t="shared" si="234"/>
        <v>203.33333333333334</v>
      </c>
      <c r="AH101" s="215">
        <f t="shared" si="234"/>
        <v>103</v>
      </c>
      <c r="AI101" s="222">
        <f>MAX(W83:AH100)</f>
        <v>440.74074074074076</v>
      </c>
      <c r="AJ101" s="223"/>
      <c r="AK101" s="223"/>
      <c r="AL101" s="224"/>
      <c r="AM101" s="225"/>
      <c r="AN101" s="223"/>
      <c r="AO101" s="225"/>
      <c r="AP101" s="10"/>
      <c r="AQ101" s="69" t="s">
        <v>20</v>
      </c>
      <c r="AR101" s="215">
        <f t="shared" ref="AR101:BC101" si="235">MAX(AR83:AR100)</f>
        <v>124</v>
      </c>
      <c r="AS101" s="215">
        <f t="shared" si="235"/>
        <v>167</v>
      </c>
      <c r="AT101" s="215">
        <f t="shared" si="235"/>
        <v>170.74074074074073</v>
      </c>
      <c r="AU101" s="215">
        <f t="shared" si="235"/>
        <v>440.74074074074076</v>
      </c>
      <c r="AV101" s="215">
        <f t="shared" si="235"/>
        <v>230.74074074074073</v>
      </c>
      <c r="AW101" s="215">
        <f t="shared" si="235"/>
        <v>313.33333333333331</v>
      </c>
      <c r="AX101" s="215">
        <f t="shared" si="235"/>
        <v>241</v>
      </c>
      <c r="AY101" s="215">
        <f t="shared" si="235"/>
        <v>243</v>
      </c>
      <c r="AZ101" s="215">
        <f t="shared" si="235"/>
        <v>311</v>
      </c>
      <c r="BA101" s="215">
        <f t="shared" si="235"/>
        <v>210</v>
      </c>
      <c r="BB101" s="215">
        <f t="shared" si="235"/>
        <v>203.33333333333334</v>
      </c>
      <c r="BC101" s="215">
        <f t="shared" si="235"/>
        <v>103</v>
      </c>
      <c r="BD101" s="222">
        <f>MAX(AR83:BC100)</f>
        <v>440.74074074074076</v>
      </c>
      <c r="BE101" s="223"/>
      <c r="BF101" s="223"/>
      <c r="BG101" s="224"/>
      <c r="BH101" s="225"/>
      <c r="BI101" s="223"/>
      <c r="BJ101" s="225"/>
      <c r="BK101" s="10"/>
      <c r="BL101" s="69" t="s">
        <v>20</v>
      </c>
      <c r="BM101" s="215">
        <f t="shared" ref="BM101:BX101" si="236">MAX(BM83:BM100)</f>
        <v>110.5</v>
      </c>
      <c r="BN101" s="215">
        <f t="shared" si="236"/>
        <v>96.5</v>
      </c>
      <c r="BO101" s="215">
        <f t="shared" si="236"/>
        <v>150</v>
      </c>
      <c r="BP101" s="215">
        <f t="shared" si="236"/>
        <v>182</v>
      </c>
      <c r="BQ101" s="215">
        <f t="shared" si="236"/>
        <v>148</v>
      </c>
      <c r="BR101" s="215">
        <f t="shared" si="236"/>
        <v>366.5</v>
      </c>
      <c r="BS101" s="215">
        <f t="shared" si="236"/>
        <v>237.25</v>
      </c>
      <c r="BT101" s="215">
        <f t="shared" si="236"/>
        <v>415</v>
      </c>
      <c r="BU101" s="215">
        <f t="shared" si="236"/>
        <v>385</v>
      </c>
      <c r="BV101" s="215">
        <f t="shared" si="236"/>
        <v>347.5</v>
      </c>
      <c r="BW101" s="215">
        <f t="shared" si="236"/>
        <v>161.5</v>
      </c>
      <c r="BX101" s="215">
        <f t="shared" si="236"/>
        <v>63</v>
      </c>
      <c r="BY101" s="222">
        <f>MAX(BM83:BX100)</f>
        <v>415</v>
      </c>
      <c r="BZ101" s="223"/>
      <c r="CA101" s="223"/>
      <c r="CB101" s="224"/>
      <c r="CC101" s="225"/>
      <c r="CD101" s="223"/>
      <c r="CE101" s="225"/>
      <c r="CF101" s="10"/>
      <c r="CG101" s="69" t="s">
        <v>20</v>
      </c>
      <c r="CH101" s="215">
        <f t="shared" ref="CH101:CS101" si="237">MAX(CH83:CH100)</f>
        <v>110.5</v>
      </c>
      <c r="CI101" s="215">
        <f t="shared" si="237"/>
        <v>96.5</v>
      </c>
      <c r="CJ101" s="215">
        <f t="shared" si="237"/>
        <v>150</v>
      </c>
      <c r="CK101" s="215">
        <f t="shared" si="237"/>
        <v>182</v>
      </c>
      <c r="CL101" s="215">
        <f t="shared" si="237"/>
        <v>148</v>
      </c>
      <c r="CM101" s="215">
        <f t="shared" si="237"/>
        <v>366.5</v>
      </c>
      <c r="CN101" s="215">
        <f t="shared" si="237"/>
        <v>237.25</v>
      </c>
      <c r="CO101" s="215">
        <f t="shared" si="237"/>
        <v>415</v>
      </c>
      <c r="CP101" s="215">
        <f t="shared" si="237"/>
        <v>385</v>
      </c>
      <c r="CQ101" s="215">
        <f t="shared" si="237"/>
        <v>347.5</v>
      </c>
      <c r="CR101" s="215">
        <f t="shared" si="237"/>
        <v>161.5</v>
      </c>
      <c r="CS101" s="215">
        <f t="shared" si="237"/>
        <v>63</v>
      </c>
      <c r="CT101" s="222">
        <f>MAX(CH83:CS100)</f>
        <v>415</v>
      </c>
      <c r="CU101" s="223"/>
      <c r="CV101" s="223"/>
      <c r="CW101" s="224"/>
      <c r="CX101" s="225"/>
      <c r="CY101" s="223"/>
      <c r="CZ101" s="225"/>
      <c r="DA101" s="10"/>
      <c r="DB101" s="69" t="s">
        <v>20</v>
      </c>
      <c r="DC101" s="215">
        <f t="shared" ref="DC101:DN101" si="238">MAX(DC83:DC100)</f>
        <v>3.2</v>
      </c>
      <c r="DD101" s="215">
        <f t="shared" si="238"/>
        <v>2.6</v>
      </c>
      <c r="DE101" s="215">
        <f t="shared" si="238"/>
        <v>4.9000000000000004</v>
      </c>
      <c r="DF101" s="215">
        <f t="shared" si="238"/>
        <v>5.4</v>
      </c>
      <c r="DG101" s="215">
        <f t="shared" si="238"/>
        <v>4.2</v>
      </c>
      <c r="DH101" s="215">
        <f t="shared" si="238"/>
        <v>3.7</v>
      </c>
      <c r="DI101" s="215">
        <f t="shared" si="238"/>
        <v>2.5</v>
      </c>
      <c r="DJ101" s="215">
        <f t="shared" si="238"/>
        <v>2.2999999999999998</v>
      </c>
      <c r="DK101" s="215">
        <f t="shared" si="238"/>
        <v>4.3</v>
      </c>
      <c r="DL101" s="215">
        <f t="shared" si="238"/>
        <v>7.3</v>
      </c>
      <c r="DM101" s="215">
        <f t="shared" si="238"/>
        <v>2.4</v>
      </c>
      <c r="DN101" s="215">
        <f t="shared" si="238"/>
        <v>1.6</v>
      </c>
      <c r="DO101" s="222">
        <f>MAX(DC83:DN100)</f>
        <v>7.3</v>
      </c>
      <c r="DP101" s="223"/>
      <c r="DQ101" s="223"/>
      <c r="DR101" s="224"/>
      <c r="DS101" s="225"/>
      <c r="DT101" s="223"/>
      <c r="DU101" s="225"/>
      <c r="DV101" s="10"/>
      <c r="DW101" s="69" t="s">
        <v>20</v>
      </c>
      <c r="DX101" s="215">
        <f t="shared" ref="DX101:EI101" si="239">MAX(DX83:DX100)</f>
        <v>3.2</v>
      </c>
      <c r="DY101" s="215">
        <f t="shared" si="239"/>
        <v>2.6</v>
      </c>
      <c r="DZ101" s="215">
        <f t="shared" si="239"/>
        <v>4.9000000000000004</v>
      </c>
      <c r="EA101" s="215">
        <f t="shared" si="239"/>
        <v>5.4</v>
      </c>
      <c r="EB101" s="215">
        <f t="shared" si="239"/>
        <v>4.2</v>
      </c>
      <c r="EC101" s="215">
        <f t="shared" si="239"/>
        <v>3.7</v>
      </c>
      <c r="ED101" s="215">
        <f t="shared" si="239"/>
        <v>2.5</v>
      </c>
      <c r="EE101" s="215">
        <f t="shared" si="239"/>
        <v>2.2999999999999998</v>
      </c>
      <c r="EF101" s="215">
        <f t="shared" si="239"/>
        <v>4.3</v>
      </c>
      <c r="EG101" s="215">
        <f t="shared" si="239"/>
        <v>7.3</v>
      </c>
      <c r="EH101" s="215">
        <f t="shared" si="239"/>
        <v>2.4</v>
      </c>
      <c r="EI101" s="215">
        <f t="shared" si="239"/>
        <v>1.6</v>
      </c>
      <c r="EJ101" s="222">
        <f>MAX(DX83:EI100)</f>
        <v>7.3</v>
      </c>
      <c r="EK101" s="223"/>
      <c r="EL101" s="223"/>
      <c r="EM101" s="224"/>
      <c r="EN101" s="225"/>
      <c r="EO101" s="223"/>
      <c r="EP101" s="225"/>
      <c r="EQ101" s="10"/>
      <c r="ER101" s="69" t="s">
        <v>20</v>
      </c>
      <c r="ES101" s="215">
        <f t="shared" ref="ES101:FD101" si="240">MAX(ES83:ES100)</f>
        <v>110.5</v>
      </c>
      <c r="ET101" s="215">
        <f t="shared" si="240"/>
        <v>96.5</v>
      </c>
      <c r="EU101" s="215">
        <f t="shared" si="240"/>
        <v>150</v>
      </c>
      <c r="EV101" s="215">
        <f t="shared" si="240"/>
        <v>182</v>
      </c>
      <c r="EW101" s="215">
        <f t="shared" si="240"/>
        <v>148</v>
      </c>
      <c r="EX101" s="215">
        <f t="shared" si="240"/>
        <v>366.5</v>
      </c>
      <c r="EY101" s="215">
        <f t="shared" si="240"/>
        <v>237.25</v>
      </c>
      <c r="EZ101" s="215">
        <f t="shared" si="240"/>
        <v>415</v>
      </c>
      <c r="FA101" s="215">
        <f t="shared" si="240"/>
        <v>385</v>
      </c>
      <c r="FB101" s="215">
        <f t="shared" si="240"/>
        <v>347.5</v>
      </c>
      <c r="FC101" s="215">
        <f t="shared" si="240"/>
        <v>161.5</v>
      </c>
      <c r="FD101" s="215">
        <f t="shared" si="240"/>
        <v>63</v>
      </c>
      <c r="FE101" s="222">
        <f>MAX(ES83:FD100)</f>
        <v>415</v>
      </c>
      <c r="FF101" s="223"/>
      <c r="FG101" s="223"/>
      <c r="FH101" s="224"/>
      <c r="FI101" s="225"/>
      <c r="FJ101" s="223"/>
      <c r="FK101" s="225"/>
      <c r="FL101" s="64"/>
      <c r="FM101" s="35" t="s">
        <v>20</v>
      </c>
      <c r="FN101" s="235">
        <f>MAX(FN83:FN99)</f>
        <v>240</v>
      </c>
      <c r="FO101" s="236">
        <f t="shared" ref="FO101:FY101" si="241">MAX(FO83:FO99)</f>
        <v>375.92592592592598</v>
      </c>
      <c r="FP101" s="236">
        <f t="shared" si="241"/>
        <v>44.444444444444443</v>
      </c>
      <c r="FQ101" s="236">
        <f t="shared" si="241"/>
        <v>56.103896103896105</v>
      </c>
      <c r="FR101" s="236">
        <f t="shared" si="241"/>
        <v>28.129970461258807</v>
      </c>
      <c r="FS101" s="236">
        <f t="shared" si="241"/>
        <v>29.672695951765718</v>
      </c>
      <c r="FT101" s="236">
        <f t="shared" si="241"/>
        <v>52.53012048192771</v>
      </c>
      <c r="FU101" s="236">
        <f t="shared" si="241"/>
        <v>26.363636363636363</v>
      </c>
      <c r="FV101" s="236">
        <f t="shared" si="241"/>
        <v>56.666666666666671</v>
      </c>
      <c r="FW101" s="236">
        <f t="shared" si="241"/>
        <v>32.748538011695906</v>
      </c>
      <c r="FX101" s="236">
        <f t="shared" si="241"/>
        <v>23.449999999999996</v>
      </c>
      <c r="FY101" s="237">
        <f t="shared" si="241"/>
        <v>87.654320987654316</v>
      </c>
      <c r="FZ101" s="235">
        <f>MAX(FN83:FY99)</f>
        <v>375.92592592592598</v>
      </c>
      <c r="GA101" s="236"/>
      <c r="GB101" s="236"/>
      <c r="GC101" s="237"/>
      <c r="GD101" s="235"/>
      <c r="GE101" s="237"/>
      <c r="GF101" s="27"/>
      <c r="GG101" s="27"/>
      <c r="GH101" s="27"/>
      <c r="GI101" s="27"/>
      <c r="GJ101" s="27"/>
      <c r="GK101" s="27"/>
      <c r="GL101" s="27"/>
      <c r="GM101" s="27"/>
      <c r="GN101" s="27"/>
      <c r="GO101" s="27"/>
      <c r="GP101" s="27"/>
      <c r="GQ101" s="27"/>
      <c r="GR101" s="27"/>
      <c r="GS101" s="27"/>
      <c r="GT101" s="27"/>
      <c r="GZ101" s="136">
        <v>1999</v>
      </c>
      <c r="HA101" s="244">
        <v>21.8</v>
      </c>
      <c r="HB101" s="245">
        <v>45.3</v>
      </c>
      <c r="HC101" s="245">
        <v>119</v>
      </c>
      <c r="HD101" s="245">
        <v>426</v>
      </c>
      <c r="HE101" s="245">
        <v>92.5</v>
      </c>
      <c r="HF101" s="245">
        <v>215</v>
      </c>
      <c r="HG101" s="245">
        <v>109</v>
      </c>
      <c r="HH101" s="245">
        <v>144</v>
      </c>
      <c r="HI101" s="245">
        <v>220</v>
      </c>
      <c r="HJ101" s="245">
        <v>221</v>
      </c>
      <c r="HK101" s="245">
        <v>43</v>
      </c>
      <c r="HL101" s="246">
        <v>42.9</v>
      </c>
      <c r="HM101" s="247">
        <f t="shared" si="207"/>
        <v>426</v>
      </c>
      <c r="HN101" s="248">
        <f t="shared" si="208"/>
        <v>21.8</v>
      </c>
      <c r="HO101" s="248">
        <f t="shared" si="209"/>
        <v>141.625</v>
      </c>
      <c r="HP101" s="246"/>
      <c r="HQ101" s="247">
        <f t="shared" si="211"/>
        <v>115.1289010789053</v>
      </c>
      <c r="HR101" s="246">
        <f t="shared" si="212"/>
        <v>256.7539010789053</v>
      </c>
      <c r="HS101" s="34">
        <f t="shared" si="213"/>
        <v>26.496098921094699</v>
      </c>
      <c r="HT101" s="13"/>
    </row>
    <row r="102" spans="2:228" ht="9.9499999999999993" customHeight="1" x14ac:dyDescent="0.2">
      <c r="B102" s="65" t="s">
        <v>21</v>
      </c>
      <c r="C102" s="192">
        <f>MIN(C83:C100)</f>
        <v>2.14</v>
      </c>
      <c r="D102" s="192">
        <f t="shared" ref="D102:N102" si="242">MIN(D83:D100)</f>
        <v>1.2222222222222221</v>
      </c>
      <c r="E102" s="192">
        <f t="shared" si="242"/>
        <v>2.4</v>
      </c>
      <c r="F102" s="192">
        <f t="shared" si="242"/>
        <v>2.3333333333333335</v>
      </c>
      <c r="G102" s="192">
        <f t="shared" si="242"/>
        <v>1.7</v>
      </c>
      <c r="H102" s="192">
        <f t="shared" si="242"/>
        <v>0.77777777777777779</v>
      </c>
      <c r="I102" s="192">
        <f t="shared" si="242"/>
        <v>0.51851851851851849</v>
      </c>
      <c r="J102" s="192">
        <f t="shared" si="242"/>
        <v>0.89</v>
      </c>
      <c r="K102" s="192">
        <f t="shared" si="242"/>
        <v>0.56999999999999995</v>
      </c>
      <c r="L102" s="192">
        <f t="shared" si="242"/>
        <v>1.7777777777777779</v>
      </c>
      <c r="M102" s="192">
        <f t="shared" si="242"/>
        <v>2.4444444444444442</v>
      </c>
      <c r="N102" s="192">
        <f t="shared" si="242"/>
        <v>1.6666666666666665</v>
      </c>
      <c r="O102" s="200"/>
      <c r="P102" s="201">
        <f>MIN(C83:N100)</f>
        <v>0.51851851851851849</v>
      </c>
      <c r="Q102" s="201"/>
      <c r="R102" s="202"/>
      <c r="S102" s="201"/>
      <c r="T102" s="202"/>
      <c r="U102" s="10"/>
      <c r="V102" s="65" t="s">
        <v>21</v>
      </c>
      <c r="W102" s="217">
        <f>MIN(W83:W100)</f>
        <v>16.8</v>
      </c>
      <c r="X102" s="217">
        <f t="shared" ref="X102:AH102" si="243">MIN(X83:X100)</f>
        <v>12.2</v>
      </c>
      <c r="Y102" s="217">
        <f t="shared" si="243"/>
        <v>35.200000000000003</v>
      </c>
      <c r="Z102" s="217">
        <f t="shared" si="243"/>
        <v>41.6</v>
      </c>
      <c r="AA102" s="217">
        <f t="shared" si="243"/>
        <v>33.4</v>
      </c>
      <c r="AB102" s="217">
        <f t="shared" si="243"/>
        <v>82.4</v>
      </c>
      <c r="AC102" s="217">
        <f t="shared" si="243"/>
        <v>51.3</v>
      </c>
      <c r="AD102" s="217">
        <f t="shared" si="243"/>
        <v>5.4074074074074074</v>
      </c>
      <c r="AE102" s="217">
        <f t="shared" si="243"/>
        <v>61.2</v>
      </c>
      <c r="AF102" s="217">
        <f t="shared" si="243"/>
        <v>23.4</v>
      </c>
      <c r="AG102" s="217">
        <f t="shared" si="243"/>
        <v>17.399999999999999</v>
      </c>
      <c r="AH102" s="217">
        <f t="shared" si="243"/>
        <v>8.3000000000000007</v>
      </c>
      <c r="AI102" s="226"/>
      <c r="AJ102" s="227">
        <f>MIN(W83:AH100)</f>
        <v>5.4074074074074074</v>
      </c>
      <c r="AK102" s="227"/>
      <c r="AL102" s="228"/>
      <c r="AM102" s="229"/>
      <c r="AN102" s="227"/>
      <c r="AO102" s="229"/>
      <c r="AP102" s="10"/>
      <c r="AQ102" s="65" t="s">
        <v>21</v>
      </c>
      <c r="AR102" s="217">
        <f>MIN(AR83:AR100)</f>
        <v>16.8</v>
      </c>
      <c r="AS102" s="217">
        <f t="shared" ref="AS102:BC102" si="244">MIN(AS83:AS100)</f>
        <v>12.2</v>
      </c>
      <c r="AT102" s="217">
        <f t="shared" si="244"/>
        <v>35.200000000000003</v>
      </c>
      <c r="AU102" s="217">
        <f t="shared" si="244"/>
        <v>41.6</v>
      </c>
      <c r="AV102" s="217">
        <f t="shared" si="244"/>
        <v>33.4</v>
      </c>
      <c r="AW102" s="217">
        <f t="shared" si="244"/>
        <v>82.4</v>
      </c>
      <c r="AX102" s="217">
        <f t="shared" si="244"/>
        <v>51.3</v>
      </c>
      <c r="AY102" s="217">
        <f t="shared" si="244"/>
        <v>5.4074074074074074</v>
      </c>
      <c r="AZ102" s="217">
        <f t="shared" si="244"/>
        <v>61.2</v>
      </c>
      <c r="BA102" s="217">
        <f t="shared" si="244"/>
        <v>23.4</v>
      </c>
      <c r="BB102" s="217">
        <f t="shared" si="244"/>
        <v>17.399999999999999</v>
      </c>
      <c r="BC102" s="217">
        <f t="shared" si="244"/>
        <v>8.3000000000000007</v>
      </c>
      <c r="BD102" s="226"/>
      <c r="BE102" s="227">
        <f>MIN(AR83:BC100)</f>
        <v>5.4074074074074074</v>
      </c>
      <c r="BF102" s="227"/>
      <c r="BG102" s="228"/>
      <c r="BH102" s="229"/>
      <c r="BI102" s="227"/>
      <c r="BJ102" s="229"/>
      <c r="BK102" s="10"/>
      <c r="BL102" s="65" t="s">
        <v>21</v>
      </c>
      <c r="BM102" s="217">
        <f>MIN(BM83:BM100)</f>
        <v>3.5</v>
      </c>
      <c r="BN102" s="217">
        <f t="shared" ref="BN102:BX102" si="245">MIN(BN83:BN100)</f>
        <v>2</v>
      </c>
      <c r="BO102" s="217">
        <f t="shared" si="245"/>
        <v>31.5</v>
      </c>
      <c r="BP102" s="217">
        <f t="shared" si="245"/>
        <v>16.5</v>
      </c>
      <c r="BQ102" s="217">
        <f t="shared" si="245"/>
        <v>66.5</v>
      </c>
      <c r="BR102" s="217">
        <f t="shared" si="245"/>
        <v>82</v>
      </c>
      <c r="BS102" s="217">
        <f t="shared" si="245"/>
        <v>41.5</v>
      </c>
      <c r="BT102" s="217">
        <f t="shared" si="245"/>
        <v>11</v>
      </c>
      <c r="BU102" s="217">
        <f t="shared" si="245"/>
        <v>45</v>
      </c>
      <c r="BV102" s="217">
        <f t="shared" si="245"/>
        <v>26.5</v>
      </c>
      <c r="BW102" s="217">
        <f t="shared" si="245"/>
        <v>20.5</v>
      </c>
      <c r="BX102" s="217">
        <f t="shared" si="245"/>
        <v>5.5</v>
      </c>
      <c r="BY102" s="226"/>
      <c r="BZ102" s="227">
        <f>MIN(BM83:BX100)</f>
        <v>2</v>
      </c>
      <c r="CA102" s="227"/>
      <c r="CB102" s="228"/>
      <c r="CC102" s="229"/>
      <c r="CD102" s="227"/>
      <c r="CE102" s="229"/>
      <c r="CF102" s="10"/>
      <c r="CG102" s="65" t="s">
        <v>21</v>
      </c>
      <c r="CH102" s="217">
        <f>MIN(CH83:CH100)</f>
        <v>3.5</v>
      </c>
      <c r="CI102" s="217">
        <f t="shared" ref="CI102:CS102" si="246">MIN(CI83:CI100)</f>
        <v>2</v>
      </c>
      <c r="CJ102" s="217">
        <f t="shared" si="246"/>
        <v>31.5</v>
      </c>
      <c r="CK102" s="217">
        <f t="shared" si="246"/>
        <v>16.5</v>
      </c>
      <c r="CL102" s="217">
        <f t="shared" si="246"/>
        <v>66.5</v>
      </c>
      <c r="CM102" s="217">
        <f t="shared" si="246"/>
        <v>82</v>
      </c>
      <c r="CN102" s="217">
        <f t="shared" si="246"/>
        <v>41.5</v>
      </c>
      <c r="CO102" s="217">
        <f t="shared" si="246"/>
        <v>11</v>
      </c>
      <c r="CP102" s="217">
        <f t="shared" si="246"/>
        <v>45</v>
      </c>
      <c r="CQ102" s="217">
        <f t="shared" si="246"/>
        <v>26.5</v>
      </c>
      <c r="CR102" s="217">
        <f t="shared" si="246"/>
        <v>20.5</v>
      </c>
      <c r="CS102" s="217">
        <f t="shared" si="246"/>
        <v>5.5</v>
      </c>
      <c r="CT102" s="226"/>
      <c r="CU102" s="227">
        <f>MIN(CH83:CS100)</f>
        <v>2</v>
      </c>
      <c r="CV102" s="227"/>
      <c r="CW102" s="228"/>
      <c r="CX102" s="229"/>
      <c r="CY102" s="227"/>
      <c r="CZ102" s="229"/>
      <c r="DA102" s="10"/>
      <c r="DB102" s="65" t="s">
        <v>21</v>
      </c>
      <c r="DC102" s="217">
        <f>MIN(DC83:DC100)</f>
        <v>1.6</v>
      </c>
      <c r="DD102" s="217">
        <f t="shared" ref="DD102:DN102" si="247">MIN(DD83:DD100)</f>
        <v>1.7</v>
      </c>
      <c r="DE102" s="217">
        <f t="shared" si="247"/>
        <v>4.3</v>
      </c>
      <c r="DF102" s="217">
        <f t="shared" si="247"/>
        <v>2.5</v>
      </c>
      <c r="DG102" s="217">
        <f t="shared" si="247"/>
        <v>1</v>
      </c>
      <c r="DH102" s="217">
        <f t="shared" si="247"/>
        <v>2.2999999999999998</v>
      </c>
      <c r="DI102" s="217">
        <f t="shared" si="247"/>
        <v>1.4</v>
      </c>
      <c r="DJ102" s="217">
        <f t="shared" si="247"/>
        <v>1.5</v>
      </c>
      <c r="DK102" s="217">
        <f t="shared" si="247"/>
        <v>3.1</v>
      </c>
      <c r="DL102" s="217">
        <f t="shared" si="247"/>
        <v>2</v>
      </c>
      <c r="DM102" s="217">
        <f t="shared" si="247"/>
        <v>1.4</v>
      </c>
      <c r="DN102" s="217">
        <f t="shared" si="247"/>
        <v>1.1000000000000001</v>
      </c>
      <c r="DO102" s="226"/>
      <c r="DP102" s="227">
        <f>MIN(DC83:DN100)</f>
        <v>1</v>
      </c>
      <c r="DQ102" s="227"/>
      <c r="DR102" s="228"/>
      <c r="DS102" s="229"/>
      <c r="DT102" s="227"/>
      <c r="DU102" s="229"/>
      <c r="DV102" s="10"/>
      <c r="DW102" s="65" t="s">
        <v>21</v>
      </c>
      <c r="DX102" s="217">
        <f>MIN(DX83:DX100)</f>
        <v>1.6</v>
      </c>
      <c r="DY102" s="217">
        <f t="shared" ref="DY102:EI102" si="248">MIN(DY83:DY100)</f>
        <v>1.7</v>
      </c>
      <c r="DZ102" s="217">
        <f t="shared" si="248"/>
        <v>4.3</v>
      </c>
      <c r="EA102" s="217">
        <f t="shared" si="248"/>
        <v>2.5</v>
      </c>
      <c r="EB102" s="217">
        <f t="shared" si="248"/>
        <v>1</v>
      </c>
      <c r="EC102" s="217">
        <f t="shared" si="248"/>
        <v>2.2999999999999998</v>
      </c>
      <c r="ED102" s="217">
        <f t="shared" si="248"/>
        <v>1.4</v>
      </c>
      <c r="EE102" s="217">
        <f t="shared" si="248"/>
        <v>1.5</v>
      </c>
      <c r="EF102" s="217">
        <f t="shared" si="248"/>
        <v>3.1</v>
      </c>
      <c r="EG102" s="217">
        <f t="shared" si="248"/>
        <v>2</v>
      </c>
      <c r="EH102" s="217">
        <f t="shared" si="248"/>
        <v>1.4</v>
      </c>
      <c r="EI102" s="217">
        <f t="shared" si="248"/>
        <v>1.1000000000000001</v>
      </c>
      <c r="EJ102" s="226"/>
      <c r="EK102" s="227">
        <f>MIN(DX83:EI100)</f>
        <v>1</v>
      </c>
      <c r="EL102" s="227"/>
      <c r="EM102" s="228"/>
      <c r="EN102" s="229"/>
      <c r="EO102" s="227"/>
      <c r="EP102" s="229"/>
      <c r="EQ102" s="10"/>
      <c r="ER102" s="65" t="s">
        <v>21</v>
      </c>
      <c r="ES102" s="217">
        <f>MIN(ES83:ES100)</f>
        <v>3.5</v>
      </c>
      <c r="ET102" s="217">
        <f t="shared" ref="ET102:FD102" si="249">MIN(ET83:ET100)</f>
        <v>2</v>
      </c>
      <c r="EU102" s="217">
        <f t="shared" si="249"/>
        <v>31.5</v>
      </c>
      <c r="EV102" s="217">
        <f t="shared" si="249"/>
        <v>16.5</v>
      </c>
      <c r="EW102" s="217">
        <f t="shared" si="249"/>
        <v>66.5</v>
      </c>
      <c r="EX102" s="217">
        <f t="shared" si="249"/>
        <v>82</v>
      </c>
      <c r="EY102" s="217">
        <f t="shared" si="249"/>
        <v>41.5</v>
      </c>
      <c r="EZ102" s="217">
        <f t="shared" si="249"/>
        <v>11</v>
      </c>
      <c r="FA102" s="217">
        <f t="shared" si="249"/>
        <v>45</v>
      </c>
      <c r="FB102" s="217">
        <f t="shared" si="249"/>
        <v>26.5</v>
      </c>
      <c r="FC102" s="217">
        <f t="shared" si="249"/>
        <v>20.5</v>
      </c>
      <c r="FD102" s="217">
        <f t="shared" si="249"/>
        <v>5.5</v>
      </c>
      <c r="FE102" s="226"/>
      <c r="FF102" s="227">
        <f>MIN(ES83:FD100)</f>
        <v>2</v>
      </c>
      <c r="FG102" s="227"/>
      <c r="FH102" s="228"/>
      <c r="FI102" s="229"/>
      <c r="FJ102" s="227"/>
      <c r="FK102" s="229"/>
      <c r="FL102" s="64"/>
      <c r="FM102" s="36" t="s">
        <v>21</v>
      </c>
      <c r="FN102" s="238">
        <f>MIN(FN83:FN99)</f>
        <v>3.0950226244343892</v>
      </c>
      <c r="FO102" s="239">
        <f t="shared" ref="FO102:FY102" si="250">MIN(FO83:FO99)</f>
        <v>7.276190476190477</v>
      </c>
      <c r="FP102" s="239">
        <f t="shared" si="250"/>
        <v>8.7929515418502202</v>
      </c>
      <c r="FQ102" s="239">
        <f t="shared" si="250"/>
        <v>10.470588235294118</v>
      </c>
      <c r="FR102" s="239">
        <f t="shared" si="250"/>
        <v>7.8350515463917523</v>
      </c>
      <c r="FS102" s="239">
        <f t="shared" si="250"/>
        <v>6.6926070038910499</v>
      </c>
      <c r="FT102" s="239">
        <f t="shared" si="250"/>
        <v>3.5778251599147124</v>
      </c>
      <c r="FU102" s="239">
        <f t="shared" si="250"/>
        <v>2.2004357298474946</v>
      </c>
      <c r="FV102" s="239">
        <f t="shared" si="250"/>
        <v>3.9795114263199367</v>
      </c>
      <c r="FW102" s="239">
        <f t="shared" si="250"/>
        <v>1.7799094058086864</v>
      </c>
      <c r="FX102" s="239">
        <f t="shared" si="250"/>
        <v>2.9285099052540913</v>
      </c>
      <c r="FY102" s="240">
        <f t="shared" si="250"/>
        <v>4.9375</v>
      </c>
      <c r="FZ102" s="238"/>
      <c r="GA102" s="239">
        <f>MIN(FN83:FY99)</f>
        <v>1.7799094058086864</v>
      </c>
      <c r="GB102" s="239"/>
      <c r="GC102" s="240"/>
      <c r="GD102" s="238"/>
      <c r="GE102" s="240"/>
      <c r="GF102" s="27"/>
      <c r="GG102" s="27"/>
      <c r="GH102" s="27"/>
      <c r="GI102" s="27"/>
      <c r="GJ102" s="27"/>
      <c r="GK102" s="27"/>
      <c r="GL102" s="27"/>
      <c r="GM102" s="27"/>
      <c r="GN102" s="27"/>
      <c r="GO102" s="27"/>
      <c r="GP102" s="27"/>
      <c r="GQ102" s="27"/>
      <c r="GR102" s="27"/>
      <c r="GS102" s="27"/>
      <c r="GT102" s="27"/>
      <c r="GZ102" s="35" t="s">
        <v>20</v>
      </c>
      <c r="HA102" s="235">
        <f>MAX(HA84:HA100)</f>
        <v>127</v>
      </c>
      <c r="HB102" s="236">
        <f t="shared" ref="HB102:HL102" si="251">MAX(HB84:HB100)</f>
        <v>198.8</v>
      </c>
      <c r="HC102" s="236">
        <f t="shared" si="251"/>
        <v>133.30000000000001</v>
      </c>
      <c r="HD102" s="236">
        <f t="shared" si="251"/>
        <v>49.7</v>
      </c>
      <c r="HE102" s="236">
        <f t="shared" si="251"/>
        <v>22.5</v>
      </c>
      <c r="HF102" s="236">
        <f t="shared" si="251"/>
        <v>18.2</v>
      </c>
      <c r="HG102" s="236">
        <f t="shared" si="251"/>
        <v>16.2</v>
      </c>
      <c r="HH102" s="236">
        <f t="shared" si="251"/>
        <v>13.7</v>
      </c>
      <c r="HI102" s="236">
        <f t="shared" si="251"/>
        <v>22</v>
      </c>
      <c r="HJ102" s="236">
        <f t="shared" si="251"/>
        <v>14.9</v>
      </c>
      <c r="HK102" s="236">
        <f t="shared" si="251"/>
        <v>17.8</v>
      </c>
      <c r="HL102" s="237">
        <f t="shared" si="251"/>
        <v>40.299999999999997</v>
      </c>
      <c r="HM102" s="235">
        <f>MAX(HA84:HL100)</f>
        <v>198.8</v>
      </c>
      <c r="HN102" s="236"/>
      <c r="HO102" s="236"/>
      <c r="HP102" s="237"/>
      <c r="HQ102" s="235"/>
      <c r="HR102" s="237"/>
      <c r="HS102" s="29"/>
      <c r="HT102" s="27"/>
    </row>
    <row r="103" spans="2:228" ht="9.9499999999999993" customHeight="1" x14ac:dyDescent="0.2">
      <c r="B103" s="65" t="s">
        <v>22</v>
      </c>
      <c r="C103" s="192">
        <f>AVERAGE(C83:C100)</f>
        <v>3.3516049382716049</v>
      </c>
      <c r="D103" s="192">
        <f t="shared" ref="D103:N103" si="252">AVERAGE(D83:D100)</f>
        <v>3.6251028806584364</v>
      </c>
      <c r="E103" s="192">
        <f t="shared" si="252"/>
        <v>4.5399176954732514</v>
      </c>
      <c r="F103" s="192">
        <f t="shared" si="252"/>
        <v>4.3133744855967082</v>
      </c>
      <c r="G103" s="192">
        <f t="shared" si="252"/>
        <v>4.0251028806584364</v>
      </c>
      <c r="H103" s="192">
        <f t="shared" si="252"/>
        <v>2.3816460905349794</v>
      </c>
      <c r="I103" s="192">
        <f t="shared" si="252"/>
        <v>1.6134362139917693</v>
      </c>
      <c r="J103" s="192">
        <f t="shared" si="252"/>
        <v>1.8502469135802468</v>
      </c>
      <c r="K103" s="192">
        <f t="shared" si="252"/>
        <v>3.4484156378600823</v>
      </c>
      <c r="L103" s="192">
        <f t="shared" si="252"/>
        <v>4.5209150326797376</v>
      </c>
      <c r="M103" s="192">
        <f t="shared" si="252"/>
        <v>4.1110457516339878</v>
      </c>
      <c r="N103" s="192">
        <f t="shared" si="252"/>
        <v>3.6697736625514406</v>
      </c>
      <c r="O103" s="200"/>
      <c r="P103" s="201"/>
      <c r="Q103" s="201">
        <f>AVERAGE(C83:N100)</f>
        <v>3.4461613014884049</v>
      </c>
      <c r="R103" s="202"/>
      <c r="S103" s="201"/>
      <c r="T103" s="202"/>
      <c r="U103" s="10"/>
      <c r="V103" s="65" t="s">
        <v>22</v>
      </c>
      <c r="W103" s="217">
        <f>AVERAGE(W83:W100)</f>
        <v>48.808436213991769</v>
      </c>
      <c r="X103" s="217">
        <f t="shared" ref="X103:AH103" si="253">AVERAGE(X83:X100)</f>
        <v>61.641358024691357</v>
      </c>
      <c r="Y103" s="217">
        <f t="shared" si="253"/>
        <v>106.14650205761318</v>
      </c>
      <c r="Z103" s="217">
        <f t="shared" si="253"/>
        <v>169.82810457516339</v>
      </c>
      <c r="AA103" s="217">
        <f t="shared" si="253"/>
        <v>144.80864197530866</v>
      </c>
      <c r="AB103" s="217">
        <f t="shared" si="253"/>
        <v>147.93950617283951</v>
      </c>
      <c r="AC103" s="217">
        <f t="shared" si="253"/>
        <v>124.73292181069958</v>
      </c>
      <c r="AD103" s="217">
        <f t="shared" si="253"/>
        <v>89.709465020576147</v>
      </c>
      <c r="AE103" s="217">
        <f t="shared" si="253"/>
        <v>159.68621399176956</v>
      </c>
      <c r="AF103" s="217">
        <f t="shared" si="253"/>
        <v>111.12057613168724</v>
      </c>
      <c r="AG103" s="217">
        <f t="shared" si="253"/>
        <v>75.244238683127591</v>
      </c>
      <c r="AH103" s="217">
        <f t="shared" si="253"/>
        <v>38.239094650205757</v>
      </c>
      <c r="AI103" s="226"/>
      <c r="AJ103" s="227"/>
      <c r="AK103" s="227">
        <f>AVERAGE(W83:AH100)</f>
        <v>106.19750215331619</v>
      </c>
      <c r="AL103" s="228"/>
      <c r="AM103" s="229"/>
      <c r="AN103" s="227"/>
      <c r="AO103" s="229"/>
      <c r="AP103" s="10"/>
      <c r="AQ103" s="65" t="s">
        <v>22</v>
      </c>
      <c r="AR103" s="217">
        <f>AVERAGE(AR83:AR100)</f>
        <v>48.808436213991769</v>
      </c>
      <c r="AS103" s="217">
        <f t="shared" ref="AS103:BC103" si="254">AVERAGE(AS83:AS100)</f>
        <v>61.641358024691357</v>
      </c>
      <c r="AT103" s="217">
        <f t="shared" si="254"/>
        <v>106.14650205761318</v>
      </c>
      <c r="AU103" s="217">
        <f t="shared" si="254"/>
        <v>169.82810457516339</v>
      </c>
      <c r="AV103" s="217">
        <f t="shared" si="254"/>
        <v>144.80864197530866</v>
      </c>
      <c r="AW103" s="217">
        <f t="shared" si="254"/>
        <v>147.93950617283951</v>
      </c>
      <c r="AX103" s="217">
        <f t="shared" si="254"/>
        <v>124.73292181069958</v>
      </c>
      <c r="AY103" s="217">
        <f t="shared" si="254"/>
        <v>89.709465020576147</v>
      </c>
      <c r="AZ103" s="217">
        <f t="shared" si="254"/>
        <v>159.68621399176956</v>
      </c>
      <c r="BA103" s="217">
        <f t="shared" si="254"/>
        <v>111.12057613168724</v>
      </c>
      <c r="BB103" s="217">
        <f t="shared" si="254"/>
        <v>75.244238683127591</v>
      </c>
      <c r="BC103" s="217">
        <f t="shared" si="254"/>
        <v>38.239094650205757</v>
      </c>
      <c r="BD103" s="226"/>
      <c r="BE103" s="227"/>
      <c r="BF103" s="227">
        <f>AVERAGE(AR83:BC100)</f>
        <v>106.19750215331619</v>
      </c>
      <c r="BG103" s="228"/>
      <c r="BH103" s="229"/>
      <c r="BI103" s="227"/>
      <c r="BJ103" s="229"/>
      <c r="BK103" s="10"/>
      <c r="BL103" s="65" t="s">
        <v>22</v>
      </c>
      <c r="BM103" s="217">
        <f>AVERAGE(BM83:BM100)</f>
        <v>37.42307692307692</v>
      </c>
      <c r="BN103" s="217">
        <f t="shared" ref="BN103:BX103" si="255">AVERAGE(BN83:BN100)</f>
        <v>55.03846153846154</v>
      </c>
      <c r="BO103" s="217">
        <f t="shared" si="255"/>
        <v>91.961538461538467</v>
      </c>
      <c r="BP103" s="217">
        <f t="shared" si="255"/>
        <v>93.785714285714292</v>
      </c>
      <c r="BQ103" s="217">
        <f t="shared" si="255"/>
        <v>98.5</v>
      </c>
      <c r="BR103" s="217">
        <f t="shared" si="255"/>
        <v>155.76785714285714</v>
      </c>
      <c r="BS103" s="217">
        <f t="shared" si="255"/>
        <v>149.83928571428572</v>
      </c>
      <c r="BT103" s="217">
        <f t="shared" si="255"/>
        <v>140.89285714285714</v>
      </c>
      <c r="BU103" s="217">
        <f t="shared" si="255"/>
        <v>208.46428571428572</v>
      </c>
      <c r="BV103" s="217">
        <f t="shared" si="255"/>
        <v>150.19230769230768</v>
      </c>
      <c r="BW103" s="217">
        <f t="shared" si="255"/>
        <v>80.884615384615387</v>
      </c>
      <c r="BX103" s="217">
        <f t="shared" si="255"/>
        <v>29.115384615384617</v>
      </c>
      <c r="BY103" s="226"/>
      <c r="BZ103" s="227"/>
      <c r="CA103" s="227">
        <f>AVERAGE(BM83:BX100)</f>
        <v>108.89814814814815</v>
      </c>
      <c r="CB103" s="228"/>
      <c r="CC103" s="229"/>
      <c r="CD103" s="227"/>
      <c r="CE103" s="229"/>
      <c r="CF103" s="10"/>
      <c r="CG103" s="65" t="s">
        <v>22</v>
      </c>
      <c r="CH103" s="217">
        <f>AVERAGE(CH83:CH100)</f>
        <v>37.42307692307692</v>
      </c>
      <c r="CI103" s="217">
        <f t="shared" ref="CI103:CS103" si="256">AVERAGE(CI83:CI100)</f>
        <v>55.03846153846154</v>
      </c>
      <c r="CJ103" s="217">
        <f t="shared" si="256"/>
        <v>91.961538461538467</v>
      </c>
      <c r="CK103" s="217">
        <f t="shared" si="256"/>
        <v>93.785714285714292</v>
      </c>
      <c r="CL103" s="217">
        <f t="shared" si="256"/>
        <v>98.5</v>
      </c>
      <c r="CM103" s="217">
        <f t="shared" si="256"/>
        <v>155.76785714285714</v>
      </c>
      <c r="CN103" s="217">
        <f t="shared" si="256"/>
        <v>149.83928571428572</v>
      </c>
      <c r="CO103" s="217">
        <f t="shared" si="256"/>
        <v>140.89285714285714</v>
      </c>
      <c r="CP103" s="217">
        <f t="shared" si="256"/>
        <v>208.46428571428572</v>
      </c>
      <c r="CQ103" s="217">
        <f t="shared" si="256"/>
        <v>150.19230769230768</v>
      </c>
      <c r="CR103" s="217">
        <f t="shared" si="256"/>
        <v>80.884615384615387</v>
      </c>
      <c r="CS103" s="217">
        <f t="shared" si="256"/>
        <v>29.115384615384617</v>
      </c>
      <c r="CT103" s="226"/>
      <c r="CU103" s="227"/>
      <c r="CV103" s="227">
        <f>AVERAGE(CH83:CS100)</f>
        <v>108.89814814814815</v>
      </c>
      <c r="CW103" s="228"/>
      <c r="CX103" s="229"/>
      <c r="CY103" s="227"/>
      <c r="CZ103" s="229"/>
      <c r="DA103" s="10"/>
      <c r="DB103" s="65" t="s">
        <v>22</v>
      </c>
      <c r="DC103" s="217">
        <f>AVERAGE(DC83:DC100)</f>
        <v>2.4000000000000004</v>
      </c>
      <c r="DD103" s="217">
        <f t="shared" ref="DD103:DN103" si="257">AVERAGE(DD83:DD100)</f>
        <v>2.15</v>
      </c>
      <c r="DE103" s="217">
        <f t="shared" si="257"/>
        <v>4.5999999999999996</v>
      </c>
      <c r="DF103" s="217">
        <f t="shared" si="257"/>
        <v>3.7000000000000006</v>
      </c>
      <c r="DG103" s="217">
        <f t="shared" si="257"/>
        <v>2.6999999999999997</v>
      </c>
      <c r="DH103" s="217">
        <f t="shared" si="257"/>
        <v>3.1333333333333329</v>
      </c>
      <c r="DI103" s="217">
        <f t="shared" si="257"/>
        <v>1.9666666666666668</v>
      </c>
      <c r="DJ103" s="217">
        <f t="shared" si="257"/>
        <v>1.9666666666666668</v>
      </c>
      <c r="DK103" s="217">
        <f t="shared" si="257"/>
        <v>3.9</v>
      </c>
      <c r="DL103" s="217">
        <f t="shared" si="257"/>
        <v>4.1000000000000005</v>
      </c>
      <c r="DM103" s="217">
        <f t="shared" si="257"/>
        <v>1.8666666666666665</v>
      </c>
      <c r="DN103" s="217">
        <f t="shared" si="257"/>
        <v>1.4000000000000001</v>
      </c>
      <c r="DO103" s="226"/>
      <c r="DP103" s="227"/>
      <c r="DQ103" s="227">
        <f>AVERAGE(DC83:DN100)</f>
        <v>2.8030303030303028</v>
      </c>
      <c r="DR103" s="228"/>
      <c r="DS103" s="229"/>
      <c r="DT103" s="227"/>
      <c r="DU103" s="229"/>
      <c r="DV103" s="10"/>
      <c r="DW103" s="65" t="s">
        <v>22</v>
      </c>
      <c r="DX103" s="217">
        <f>AVERAGE(DX83:DX100)</f>
        <v>2.4000000000000004</v>
      </c>
      <c r="DY103" s="217">
        <f t="shared" ref="DY103:EI103" si="258">AVERAGE(DY83:DY100)</f>
        <v>2.15</v>
      </c>
      <c r="DZ103" s="217">
        <f t="shared" si="258"/>
        <v>4.5999999999999996</v>
      </c>
      <c r="EA103" s="217">
        <f t="shared" si="258"/>
        <v>3.7000000000000006</v>
      </c>
      <c r="EB103" s="217">
        <f t="shared" si="258"/>
        <v>2.6999999999999997</v>
      </c>
      <c r="EC103" s="217">
        <f t="shared" si="258"/>
        <v>3.1333333333333329</v>
      </c>
      <c r="ED103" s="217">
        <f t="shared" si="258"/>
        <v>1.9666666666666668</v>
      </c>
      <c r="EE103" s="217">
        <f t="shared" si="258"/>
        <v>1.9666666666666668</v>
      </c>
      <c r="EF103" s="217">
        <f t="shared" si="258"/>
        <v>3.9</v>
      </c>
      <c r="EG103" s="217">
        <f t="shared" si="258"/>
        <v>4.1000000000000005</v>
      </c>
      <c r="EH103" s="217">
        <f t="shared" si="258"/>
        <v>1.8666666666666665</v>
      </c>
      <c r="EI103" s="217">
        <f t="shared" si="258"/>
        <v>1.4000000000000001</v>
      </c>
      <c r="EJ103" s="226"/>
      <c r="EK103" s="227"/>
      <c r="EL103" s="227">
        <f>AVERAGE(DX83:EI100)</f>
        <v>2.8030303030303028</v>
      </c>
      <c r="EM103" s="228"/>
      <c r="EN103" s="229"/>
      <c r="EO103" s="227"/>
      <c r="EP103" s="229"/>
      <c r="EQ103" s="10"/>
      <c r="ER103" s="65" t="s">
        <v>22</v>
      </c>
      <c r="ES103" s="217">
        <f>AVERAGE(ES83:ES100)</f>
        <v>37.42307692307692</v>
      </c>
      <c r="ET103" s="217">
        <f t="shared" ref="ET103:FD103" si="259">AVERAGE(ET83:ET100)</f>
        <v>55.03846153846154</v>
      </c>
      <c r="EU103" s="217">
        <f t="shared" si="259"/>
        <v>91.961538461538467</v>
      </c>
      <c r="EV103" s="217">
        <f t="shared" si="259"/>
        <v>93.785714285714292</v>
      </c>
      <c r="EW103" s="217">
        <f t="shared" si="259"/>
        <v>98.5</v>
      </c>
      <c r="EX103" s="217">
        <f t="shared" si="259"/>
        <v>155.76785714285714</v>
      </c>
      <c r="EY103" s="217">
        <f t="shared" si="259"/>
        <v>149.83928571428572</v>
      </c>
      <c r="EZ103" s="217">
        <f t="shared" si="259"/>
        <v>140.89285714285714</v>
      </c>
      <c r="FA103" s="217">
        <f t="shared" si="259"/>
        <v>208.46428571428572</v>
      </c>
      <c r="FB103" s="217">
        <f t="shared" si="259"/>
        <v>150.19230769230768</v>
      </c>
      <c r="FC103" s="217">
        <f t="shared" si="259"/>
        <v>80.884615384615387</v>
      </c>
      <c r="FD103" s="217">
        <f t="shared" si="259"/>
        <v>29.115384615384617</v>
      </c>
      <c r="FE103" s="226"/>
      <c r="FF103" s="227"/>
      <c r="FG103" s="227">
        <f>AVERAGE(ES83:FD100)</f>
        <v>108.89814814814815</v>
      </c>
      <c r="FH103" s="228"/>
      <c r="FI103" s="229"/>
      <c r="FJ103" s="227"/>
      <c r="FK103" s="229"/>
      <c r="FL103" s="64"/>
      <c r="FM103" s="36" t="s">
        <v>22</v>
      </c>
      <c r="FN103" s="238">
        <f>AVERAGE(FN83:FN99)</f>
        <v>43.555308869425083</v>
      </c>
      <c r="FO103" s="239">
        <f t="shared" ref="FO103:FY103" si="260">AVERAGE(FO83:FO99)</f>
        <v>42.444544184462075</v>
      </c>
      <c r="FP103" s="239">
        <f t="shared" si="260"/>
        <v>17.512468721969757</v>
      </c>
      <c r="FQ103" s="239">
        <f t="shared" si="260"/>
        <v>23.625637628005215</v>
      </c>
      <c r="FR103" s="239">
        <f t="shared" si="260"/>
        <v>16.930845811345417</v>
      </c>
      <c r="FS103" s="239">
        <f t="shared" si="260"/>
        <v>15.843307443502946</v>
      </c>
      <c r="FT103" s="239">
        <f t="shared" si="260"/>
        <v>10.748886451416022</v>
      </c>
      <c r="FU103" s="239">
        <f t="shared" si="260"/>
        <v>11.245873817606988</v>
      </c>
      <c r="FV103" s="239">
        <f t="shared" si="260"/>
        <v>12.710580426778247</v>
      </c>
      <c r="FW103" s="239">
        <f t="shared" si="260"/>
        <v>16.18829779527843</v>
      </c>
      <c r="FX103" s="239">
        <f t="shared" si="260"/>
        <v>14.378785112345598</v>
      </c>
      <c r="FY103" s="240">
        <f t="shared" si="260"/>
        <v>28.759016993771162</v>
      </c>
      <c r="FZ103" s="238"/>
      <c r="GA103" s="239"/>
      <c r="GB103" s="239">
        <f>AVERAGE(FN83:FY99)</f>
        <v>21.112157181824966</v>
      </c>
      <c r="GC103" s="240"/>
      <c r="GD103" s="238"/>
      <c r="GE103" s="240"/>
      <c r="GF103" s="27"/>
      <c r="GG103" s="16"/>
      <c r="GH103" s="70" t="s">
        <v>8</v>
      </c>
      <c r="GI103" s="70" t="s">
        <v>9</v>
      </c>
      <c r="GJ103" s="70" t="s">
        <v>10</v>
      </c>
      <c r="GK103" s="70" t="s">
        <v>11</v>
      </c>
      <c r="GL103" s="70" t="s">
        <v>12</v>
      </c>
      <c r="GM103" s="70" t="s">
        <v>13</v>
      </c>
      <c r="GN103" s="70" t="s">
        <v>14</v>
      </c>
      <c r="GO103" s="70" t="s">
        <v>15</v>
      </c>
      <c r="GP103" s="70" t="s">
        <v>16</v>
      </c>
      <c r="GQ103" s="70" t="s">
        <v>17</v>
      </c>
      <c r="GR103" s="70" t="s">
        <v>18</v>
      </c>
      <c r="GS103" s="70" t="s">
        <v>19</v>
      </c>
      <c r="GT103" s="27"/>
      <c r="GZ103" s="36" t="s">
        <v>21</v>
      </c>
      <c r="HA103" s="238">
        <f>MIN(HA84:HA100)</f>
        <v>12</v>
      </c>
      <c r="HB103" s="239">
        <f t="shared" ref="HB103:HL103" si="261">MIN(HB84:HB100)</f>
        <v>15.29</v>
      </c>
      <c r="HC103" s="239">
        <f t="shared" si="261"/>
        <v>14.3</v>
      </c>
      <c r="HD103" s="239">
        <f t="shared" si="261"/>
        <v>11.2</v>
      </c>
      <c r="HE103" s="239">
        <f t="shared" si="261"/>
        <v>7.8</v>
      </c>
      <c r="HF103" s="239">
        <f t="shared" si="261"/>
        <v>5.7</v>
      </c>
      <c r="HG103" s="239">
        <f t="shared" si="261"/>
        <v>6.9</v>
      </c>
      <c r="HH103" s="239">
        <f t="shared" si="261"/>
        <v>5</v>
      </c>
      <c r="HI103" s="239">
        <f t="shared" si="261"/>
        <v>4.3</v>
      </c>
      <c r="HJ103" s="239">
        <f t="shared" si="261"/>
        <v>6.6</v>
      </c>
      <c r="HK103" s="239">
        <f t="shared" si="261"/>
        <v>8.1999999999999993</v>
      </c>
      <c r="HL103" s="240">
        <f t="shared" si="261"/>
        <v>9.5</v>
      </c>
      <c r="HM103" s="238"/>
      <c r="HN103" s="239">
        <f>MIN(HA84:HL100)</f>
        <v>4.3</v>
      </c>
      <c r="HO103" s="239"/>
      <c r="HP103" s="240"/>
      <c r="HQ103" s="238"/>
      <c r="HR103" s="240"/>
      <c r="HS103" s="31"/>
      <c r="HT103" s="27"/>
    </row>
    <row r="104" spans="2:228" ht="9.9499999999999993" customHeight="1" x14ac:dyDescent="0.2">
      <c r="B104" s="68" t="s">
        <v>24</v>
      </c>
      <c r="C104" s="196">
        <f>STDEV(C83:C100)</f>
        <v>0.79727572132162972</v>
      </c>
      <c r="D104" s="196">
        <f t="shared" ref="D104:N104" si="262">STDEV(D83:D100)</f>
        <v>1.0956480709982639</v>
      </c>
      <c r="E104" s="196">
        <f t="shared" si="262"/>
        <v>1.1161133264886913</v>
      </c>
      <c r="F104" s="196">
        <f t="shared" si="262"/>
        <v>1.1555165479205272</v>
      </c>
      <c r="G104" s="196">
        <f t="shared" si="262"/>
        <v>1.1271313246851504</v>
      </c>
      <c r="H104" s="196">
        <f t="shared" si="262"/>
        <v>1.1030048468252995</v>
      </c>
      <c r="I104" s="196">
        <f t="shared" si="262"/>
        <v>0.56538997545524761</v>
      </c>
      <c r="J104" s="196">
        <f t="shared" si="262"/>
        <v>0.61485047275654514</v>
      </c>
      <c r="K104" s="196">
        <f t="shared" si="262"/>
        <v>1.2385403947622566</v>
      </c>
      <c r="L104" s="196">
        <f t="shared" si="262"/>
        <v>1.0091793556345428</v>
      </c>
      <c r="M104" s="196">
        <f t="shared" si="262"/>
        <v>1.207017264246111</v>
      </c>
      <c r="N104" s="196">
        <f t="shared" si="262"/>
        <v>0.77377243540615981</v>
      </c>
      <c r="O104" s="203"/>
      <c r="P104" s="204"/>
      <c r="Q104" s="204"/>
      <c r="R104" s="205">
        <f>STDEV(C83:N100)</f>
        <v>1.3732636067093686</v>
      </c>
      <c r="S104" s="204">
        <f>Q103+R104</f>
        <v>4.8194249081977736</v>
      </c>
      <c r="T104" s="205">
        <f>Q103-R104</f>
        <v>2.0728976947790363</v>
      </c>
      <c r="V104" s="68" t="s">
        <v>24</v>
      </c>
      <c r="W104" s="221">
        <f>STDEV(W83:W100)</f>
        <v>32.482557716512922</v>
      </c>
      <c r="X104" s="221">
        <f t="shared" ref="X104:AH104" si="263">STDEV(X83:X100)</f>
        <v>38.214950272798418</v>
      </c>
      <c r="Y104" s="221">
        <f t="shared" si="263"/>
        <v>43.338131965693208</v>
      </c>
      <c r="Z104" s="221">
        <f t="shared" si="263"/>
        <v>115.29473156648142</v>
      </c>
      <c r="AA104" s="221">
        <f t="shared" si="263"/>
        <v>51.540347342443958</v>
      </c>
      <c r="AB104" s="221">
        <f t="shared" si="263"/>
        <v>58.120508272074126</v>
      </c>
      <c r="AC104" s="221">
        <f t="shared" si="263"/>
        <v>66.31737502672091</v>
      </c>
      <c r="AD104" s="221">
        <f t="shared" si="263"/>
        <v>59.767186285444403</v>
      </c>
      <c r="AE104" s="221">
        <f t="shared" si="263"/>
        <v>73.850521900227179</v>
      </c>
      <c r="AF104" s="221">
        <f t="shared" si="263"/>
        <v>60.306706894919053</v>
      </c>
      <c r="AG104" s="221">
        <f t="shared" si="263"/>
        <v>41.753298435433734</v>
      </c>
      <c r="AH104" s="221">
        <f t="shared" si="263"/>
        <v>25.691072980550878</v>
      </c>
      <c r="AI104" s="230"/>
      <c r="AJ104" s="231"/>
      <c r="AK104" s="231"/>
      <c r="AL104" s="232"/>
      <c r="AM104" s="233">
        <f>STDEV(W83:AH100)</f>
        <v>71.899818833283419</v>
      </c>
      <c r="AN104" s="231">
        <f>AK103+AM104</f>
        <v>178.09732098659961</v>
      </c>
      <c r="AO104" s="233">
        <f>AK103-AM104</f>
        <v>34.297683320032775</v>
      </c>
      <c r="AQ104" s="68" t="s">
        <v>24</v>
      </c>
      <c r="AR104" s="221">
        <f>STDEV(AR83:AR100)</f>
        <v>32.482557716512922</v>
      </c>
      <c r="AS104" s="221">
        <f t="shared" ref="AS104:BC104" si="264">STDEV(AS83:AS100)</f>
        <v>38.214950272798418</v>
      </c>
      <c r="AT104" s="221">
        <f t="shared" si="264"/>
        <v>43.338131965693208</v>
      </c>
      <c r="AU104" s="221">
        <f t="shared" si="264"/>
        <v>115.29473156648142</v>
      </c>
      <c r="AV104" s="221">
        <f t="shared" si="264"/>
        <v>51.540347342443958</v>
      </c>
      <c r="AW104" s="221">
        <f t="shared" si="264"/>
        <v>58.120508272074126</v>
      </c>
      <c r="AX104" s="221">
        <f t="shared" si="264"/>
        <v>66.31737502672091</v>
      </c>
      <c r="AY104" s="221">
        <f t="shared" si="264"/>
        <v>59.767186285444403</v>
      </c>
      <c r="AZ104" s="221">
        <f t="shared" si="264"/>
        <v>73.850521900227179</v>
      </c>
      <c r="BA104" s="221">
        <f t="shared" si="264"/>
        <v>60.306706894919053</v>
      </c>
      <c r="BB104" s="221">
        <f t="shared" si="264"/>
        <v>41.753298435433734</v>
      </c>
      <c r="BC104" s="221">
        <f t="shared" si="264"/>
        <v>25.691072980550878</v>
      </c>
      <c r="BD104" s="230"/>
      <c r="BE104" s="231"/>
      <c r="BF104" s="231"/>
      <c r="BG104" s="232"/>
      <c r="BH104" s="233">
        <f>STDEV(AR83:BC100)</f>
        <v>71.899818833283419</v>
      </c>
      <c r="BI104" s="231">
        <f>BF103+BH104</f>
        <v>178.09732098659961</v>
      </c>
      <c r="BJ104" s="233">
        <f>BF103-BH104</f>
        <v>34.297683320032775</v>
      </c>
      <c r="BL104" s="68" t="s">
        <v>24</v>
      </c>
      <c r="BM104" s="221">
        <f>STDEV(BM83:BM100)</f>
        <v>33.23705647431678</v>
      </c>
      <c r="BN104" s="221">
        <f t="shared" ref="BN104:BX104" si="265">STDEV(BN83:BN100)</f>
        <v>33.484736285396721</v>
      </c>
      <c r="BO104" s="221">
        <f t="shared" si="265"/>
        <v>43.433119821581975</v>
      </c>
      <c r="BP104" s="221">
        <f t="shared" si="265"/>
        <v>57.798960027147373</v>
      </c>
      <c r="BQ104" s="221">
        <f t="shared" si="265"/>
        <v>25.707676195732187</v>
      </c>
      <c r="BR104" s="221">
        <f t="shared" si="265"/>
        <v>82.738261094254909</v>
      </c>
      <c r="BS104" s="221">
        <f t="shared" si="265"/>
        <v>76.602596307103141</v>
      </c>
      <c r="BT104" s="221">
        <f t="shared" si="265"/>
        <v>98.994401273589617</v>
      </c>
      <c r="BU104" s="221">
        <f t="shared" si="265"/>
        <v>102.92724545591832</v>
      </c>
      <c r="BV104" s="221">
        <f t="shared" si="265"/>
        <v>110.1456494944948</v>
      </c>
      <c r="BW104" s="221">
        <f t="shared" si="265"/>
        <v>52.206781905448615</v>
      </c>
      <c r="BX104" s="221">
        <f t="shared" si="265"/>
        <v>13.429063392126185</v>
      </c>
      <c r="BY104" s="230"/>
      <c r="BZ104" s="231"/>
      <c r="CA104" s="231"/>
      <c r="CB104" s="232"/>
      <c r="CC104" s="233">
        <f>STDEV(BM83:BX100)</f>
        <v>84.414127944019796</v>
      </c>
      <c r="CD104" s="231">
        <f>CA103+CC104</f>
        <v>193.31227609216796</v>
      </c>
      <c r="CE104" s="233">
        <f>CA103-CC104</f>
        <v>24.484020204128356</v>
      </c>
      <c r="CG104" s="68" t="s">
        <v>24</v>
      </c>
      <c r="CH104" s="221">
        <f>STDEV(CH83:CH100)</f>
        <v>33.23705647431678</v>
      </c>
      <c r="CI104" s="221">
        <f t="shared" ref="CI104:CS104" si="266">STDEV(CI83:CI100)</f>
        <v>33.484736285396721</v>
      </c>
      <c r="CJ104" s="221">
        <f t="shared" si="266"/>
        <v>43.433119821581975</v>
      </c>
      <c r="CK104" s="221">
        <f t="shared" si="266"/>
        <v>57.798960027147373</v>
      </c>
      <c r="CL104" s="221">
        <f t="shared" si="266"/>
        <v>25.707676195732187</v>
      </c>
      <c r="CM104" s="221">
        <f t="shared" si="266"/>
        <v>82.738261094254909</v>
      </c>
      <c r="CN104" s="221">
        <f t="shared" si="266"/>
        <v>76.602596307103141</v>
      </c>
      <c r="CO104" s="221">
        <f t="shared" si="266"/>
        <v>98.994401273589617</v>
      </c>
      <c r="CP104" s="221">
        <f t="shared" si="266"/>
        <v>102.92724545591832</v>
      </c>
      <c r="CQ104" s="221">
        <f t="shared" si="266"/>
        <v>110.1456494944948</v>
      </c>
      <c r="CR104" s="221">
        <f t="shared" si="266"/>
        <v>52.206781905448615</v>
      </c>
      <c r="CS104" s="221">
        <f t="shared" si="266"/>
        <v>13.429063392126185</v>
      </c>
      <c r="CT104" s="230"/>
      <c r="CU104" s="231"/>
      <c r="CV104" s="231"/>
      <c r="CW104" s="232"/>
      <c r="CX104" s="233">
        <f>STDEV(CH83:CS100)</f>
        <v>84.414127944019796</v>
      </c>
      <c r="CY104" s="231">
        <f>CV103+CX104</f>
        <v>193.31227609216796</v>
      </c>
      <c r="CZ104" s="233">
        <f>CV103-CX104</f>
        <v>24.484020204128356</v>
      </c>
      <c r="DB104" s="68" t="s">
        <v>24</v>
      </c>
      <c r="DC104" s="221">
        <f>STDEV(DC83:DC100)</f>
        <v>1.1313708498984758</v>
      </c>
      <c r="DD104" s="221">
        <f t="shared" ref="DD104:DN104" si="267">STDEV(DD83:DD100)</f>
        <v>0.63639610306789363</v>
      </c>
      <c r="DE104" s="221">
        <f t="shared" si="267"/>
        <v>0.4242640687119289</v>
      </c>
      <c r="DF104" s="221">
        <f t="shared" si="267"/>
        <v>1.5132745950421542</v>
      </c>
      <c r="DG104" s="221">
        <f t="shared" si="267"/>
        <v>1.6093476939431082</v>
      </c>
      <c r="DH104" s="221">
        <f t="shared" si="267"/>
        <v>0.73711147958320278</v>
      </c>
      <c r="DI104" s="221">
        <f t="shared" si="267"/>
        <v>0.55075705472861047</v>
      </c>
      <c r="DJ104" s="221">
        <f t="shared" si="267"/>
        <v>0.41633319989322604</v>
      </c>
      <c r="DK104" s="221">
        <f t="shared" si="267"/>
        <v>0.69282032302755381</v>
      </c>
      <c r="DL104" s="221">
        <f t="shared" si="267"/>
        <v>2.8160255680657436</v>
      </c>
      <c r="DM104" s="221">
        <f t="shared" si="267"/>
        <v>0.5033222956847172</v>
      </c>
      <c r="DN104" s="221">
        <f t="shared" si="267"/>
        <v>0.26457513110645958</v>
      </c>
      <c r="DO104" s="230"/>
      <c r="DP104" s="231"/>
      <c r="DQ104" s="231"/>
      <c r="DR104" s="232"/>
      <c r="DS104" s="233">
        <f>STDEV(DC83:DN100)</f>
        <v>1.402338415042186</v>
      </c>
      <c r="DT104" s="231">
        <f>DQ103+DS104</f>
        <v>4.2053687180724886</v>
      </c>
      <c r="DU104" s="233">
        <f>DQ103-DS104</f>
        <v>1.4006918879881167</v>
      </c>
      <c r="DW104" s="68" t="s">
        <v>24</v>
      </c>
      <c r="DX104" s="221">
        <f>STDEV(DX83:DX100)</f>
        <v>1.1313708498984758</v>
      </c>
      <c r="DY104" s="221">
        <f t="shared" ref="DY104:EI104" si="268">STDEV(DY83:DY100)</f>
        <v>0.63639610306789363</v>
      </c>
      <c r="DZ104" s="221">
        <f t="shared" si="268"/>
        <v>0.4242640687119289</v>
      </c>
      <c r="EA104" s="221">
        <f t="shared" si="268"/>
        <v>1.5132745950421542</v>
      </c>
      <c r="EB104" s="221">
        <f t="shared" si="268"/>
        <v>1.6093476939431082</v>
      </c>
      <c r="EC104" s="221">
        <f t="shared" si="268"/>
        <v>0.73711147958320278</v>
      </c>
      <c r="ED104" s="221">
        <f t="shared" si="268"/>
        <v>0.55075705472861047</v>
      </c>
      <c r="EE104" s="221">
        <f t="shared" si="268"/>
        <v>0.41633319989322604</v>
      </c>
      <c r="EF104" s="221">
        <f t="shared" si="268"/>
        <v>0.69282032302755381</v>
      </c>
      <c r="EG104" s="221">
        <f t="shared" si="268"/>
        <v>2.8160255680657436</v>
      </c>
      <c r="EH104" s="221">
        <f t="shared" si="268"/>
        <v>0.5033222956847172</v>
      </c>
      <c r="EI104" s="221">
        <f t="shared" si="268"/>
        <v>0.26457513110645958</v>
      </c>
      <c r="EJ104" s="230"/>
      <c r="EK104" s="231"/>
      <c r="EL104" s="231"/>
      <c r="EM104" s="232"/>
      <c r="EN104" s="233">
        <f>STDEV(DX83:EI100)</f>
        <v>1.402338415042186</v>
      </c>
      <c r="EO104" s="231">
        <f>EL103+EN104</f>
        <v>4.2053687180724886</v>
      </c>
      <c r="EP104" s="233">
        <f>EL103-EN104</f>
        <v>1.4006918879881167</v>
      </c>
      <c r="ER104" s="68" t="s">
        <v>24</v>
      </c>
      <c r="ES104" s="221">
        <f>STDEV(ES83:ES100)</f>
        <v>33.23705647431678</v>
      </c>
      <c r="ET104" s="221">
        <f t="shared" ref="ET104:FD104" si="269">STDEV(ET83:ET100)</f>
        <v>33.484736285396721</v>
      </c>
      <c r="EU104" s="221">
        <f t="shared" si="269"/>
        <v>43.433119821581975</v>
      </c>
      <c r="EV104" s="221">
        <f t="shared" si="269"/>
        <v>57.798960027147373</v>
      </c>
      <c r="EW104" s="221">
        <f t="shared" si="269"/>
        <v>25.707676195732187</v>
      </c>
      <c r="EX104" s="221">
        <f t="shared" si="269"/>
        <v>82.738261094254909</v>
      </c>
      <c r="EY104" s="221">
        <f t="shared" si="269"/>
        <v>76.602596307103141</v>
      </c>
      <c r="EZ104" s="221">
        <f t="shared" si="269"/>
        <v>98.994401273589617</v>
      </c>
      <c r="FA104" s="221">
        <f t="shared" si="269"/>
        <v>102.92724545591832</v>
      </c>
      <c r="FB104" s="221">
        <f t="shared" si="269"/>
        <v>110.1456494944948</v>
      </c>
      <c r="FC104" s="221">
        <f t="shared" si="269"/>
        <v>52.206781905448615</v>
      </c>
      <c r="FD104" s="221">
        <f t="shared" si="269"/>
        <v>13.429063392126185</v>
      </c>
      <c r="FE104" s="230"/>
      <c r="FF104" s="231"/>
      <c r="FG104" s="231"/>
      <c r="FH104" s="232"/>
      <c r="FI104" s="233">
        <f>STDEV(ES83:FD100)</f>
        <v>84.414127944019796</v>
      </c>
      <c r="FJ104" s="231">
        <f>FG103+FI104</f>
        <v>193.31227609216796</v>
      </c>
      <c r="FK104" s="233">
        <f>FG103-FI104</f>
        <v>24.484020204128356</v>
      </c>
      <c r="FL104" s="64"/>
      <c r="FM104" s="37" t="s">
        <v>24</v>
      </c>
      <c r="FN104" s="244">
        <f>STDEV(FN83:FN99)</f>
        <v>59.905782003416476</v>
      </c>
      <c r="FO104" s="245">
        <f t="shared" ref="FO104:FY104" si="270">STDEV(FO83:FO99)</f>
        <v>87.927124880280417</v>
      </c>
      <c r="FP104" s="245">
        <f t="shared" si="270"/>
        <v>9.0032396254435216</v>
      </c>
      <c r="FQ104" s="245">
        <f t="shared" si="270"/>
        <v>15.822520838815695</v>
      </c>
      <c r="FR104" s="245">
        <f t="shared" si="270"/>
        <v>4.7616726118639692</v>
      </c>
      <c r="FS104" s="245">
        <f t="shared" si="270"/>
        <v>6.1451351274074959</v>
      </c>
      <c r="FT104" s="245">
        <f t="shared" si="270"/>
        <v>11.445553700124428</v>
      </c>
      <c r="FU104" s="245">
        <f t="shared" si="270"/>
        <v>7.1425122359986766</v>
      </c>
      <c r="FV104" s="245">
        <f t="shared" si="270"/>
        <v>11.984201015849152</v>
      </c>
      <c r="FW104" s="245">
        <f t="shared" si="270"/>
        <v>8.6690377449525098</v>
      </c>
      <c r="FX104" s="245">
        <f t="shared" si="270"/>
        <v>5.3814795214883393</v>
      </c>
      <c r="FY104" s="246">
        <f t="shared" si="270"/>
        <v>24.781334554864294</v>
      </c>
      <c r="FZ104" s="244"/>
      <c r="GA104" s="245"/>
      <c r="GB104" s="245"/>
      <c r="GC104" s="246">
        <f>STDEV(FN83:FY99)</f>
        <v>33.636453912900272</v>
      </c>
      <c r="GD104" s="244">
        <f>GB103+GC104</f>
        <v>54.748611094725234</v>
      </c>
      <c r="GE104" s="246">
        <f>GB103-GC104</f>
        <v>-12.524296731075307</v>
      </c>
      <c r="GF104" s="13"/>
      <c r="GG104" s="71" t="s">
        <v>95</v>
      </c>
      <c r="GH104" s="252">
        <v>4.1338461538461537</v>
      </c>
      <c r="GI104" s="252">
        <v>5.2361538461538455</v>
      </c>
      <c r="GJ104" s="252">
        <v>6.07</v>
      </c>
      <c r="GK104" s="252">
        <v>6.8392857142857144</v>
      </c>
      <c r="GL104" s="252">
        <v>5.2157142857142862</v>
      </c>
      <c r="GM104" s="252">
        <v>3.3614285714285717</v>
      </c>
      <c r="GN104" s="252">
        <v>5.047142857142858</v>
      </c>
      <c r="GO104" s="252">
        <v>5.112857142857143</v>
      </c>
      <c r="GP104" s="252">
        <v>3.9771428571428578</v>
      </c>
      <c r="GQ104" s="252">
        <v>3.584285714285715</v>
      </c>
      <c r="GR104" s="252">
        <v>4.6007142857142851</v>
      </c>
      <c r="GS104" s="252">
        <v>2.605</v>
      </c>
      <c r="GT104" s="27"/>
      <c r="GZ104" s="36" t="s">
        <v>22</v>
      </c>
      <c r="HA104" s="238">
        <f>AVERAGE(HA84:HA100)</f>
        <v>51.391818181818188</v>
      </c>
      <c r="HB104" s="239">
        <f t="shared" ref="HB104:HL104" si="271">AVERAGE(HB84:HB100)</f>
        <v>67.844545454545454</v>
      </c>
      <c r="HC104" s="239">
        <f t="shared" si="271"/>
        <v>54.189</v>
      </c>
      <c r="HD104" s="239">
        <f t="shared" si="271"/>
        <v>25.16</v>
      </c>
      <c r="HE104" s="239">
        <f t="shared" si="271"/>
        <v>14.627272727272731</v>
      </c>
      <c r="HF104" s="239">
        <f t="shared" si="271"/>
        <v>9.5736363636363642</v>
      </c>
      <c r="HG104" s="239">
        <f t="shared" si="271"/>
        <v>9.1427272727272726</v>
      </c>
      <c r="HH104" s="239">
        <f t="shared" si="271"/>
        <v>7.8145454545454553</v>
      </c>
      <c r="HI104" s="239">
        <f t="shared" si="271"/>
        <v>9.5545454545454547</v>
      </c>
      <c r="HJ104" s="239">
        <f t="shared" si="271"/>
        <v>10.301818181818183</v>
      </c>
      <c r="HK104" s="239">
        <f t="shared" si="271"/>
        <v>11.741</v>
      </c>
      <c r="HL104" s="240">
        <f t="shared" si="271"/>
        <v>24.033636363636365</v>
      </c>
      <c r="HM104" s="238"/>
      <c r="HN104" s="239"/>
      <c r="HO104" s="239">
        <f>AVERAGE(HA84:HL100)</f>
        <v>24.486076923076944</v>
      </c>
      <c r="HP104" s="240">
        <f>AVERAGE(HP84:HP100)</f>
        <v>285.53545454545457</v>
      </c>
      <c r="HQ104" s="238"/>
      <c r="HR104" s="240"/>
      <c r="HS104" s="31"/>
      <c r="HT104" s="27"/>
    </row>
    <row r="105" spans="2:228" s="74" customFormat="1" ht="9.9499999999999993" customHeight="1" x14ac:dyDescent="0.2">
      <c r="B105" s="72" t="s">
        <v>25</v>
      </c>
      <c r="C105" s="206">
        <f t="shared" ref="C105:N105" si="272">C103+C104</f>
        <v>4.1488806595932344</v>
      </c>
      <c r="D105" s="206">
        <f t="shared" si="272"/>
        <v>4.7207509516567008</v>
      </c>
      <c r="E105" s="206">
        <f t="shared" si="272"/>
        <v>5.656031021961943</v>
      </c>
      <c r="F105" s="206">
        <f t="shared" si="272"/>
        <v>5.4688910335172354</v>
      </c>
      <c r="G105" s="206">
        <f t="shared" si="272"/>
        <v>5.1522342053435866</v>
      </c>
      <c r="H105" s="206">
        <f t="shared" si="272"/>
        <v>3.484650937360279</v>
      </c>
      <c r="I105" s="206">
        <f t="shared" si="272"/>
        <v>2.1788261894470171</v>
      </c>
      <c r="J105" s="206">
        <f t="shared" si="272"/>
        <v>2.465097386336792</v>
      </c>
      <c r="K105" s="206">
        <f t="shared" si="272"/>
        <v>4.686956032622339</v>
      </c>
      <c r="L105" s="206">
        <f t="shared" si="272"/>
        <v>5.5300943883142804</v>
      </c>
      <c r="M105" s="206">
        <f t="shared" si="272"/>
        <v>5.3180630158800986</v>
      </c>
      <c r="N105" s="206">
        <f t="shared" si="272"/>
        <v>4.4435460979576007</v>
      </c>
      <c r="O105" s="207"/>
      <c r="P105" s="208"/>
      <c r="Q105" s="208"/>
      <c r="R105" s="209">
        <f>Q103+R104</f>
        <v>4.8194249081977736</v>
      </c>
      <c r="S105" s="208"/>
      <c r="T105" s="209"/>
      <c r="U105" s="73"/>
      <c r="V105" s="72" t="s">
        <v>25</v>
      </c>
      <c r="W105" s="217">
        <f t="shared" ref="W105:AH105" si="273">W103+W104</f>
        <v>81.290993930504698</v>
      </c>
      <c r="X105" s="217">
        <f t="shared" si="273"/>
        <v>99.856308297489775</v>
      </c>
      <c r="Y105" s="217">
        <f t="shared" si="273"/>
        <v>149.4846340233064</v>
      </c>
      <c r="Z105" s="217">
        <f t="shared" si="273"/>
        <v>285.12283614164483</v>
      </c>
      <c r="AA105" s="217">
        <f t="shared" si="273"/>
        <v>196.34898931775263</v>
      </c>
      <c r="AB105" s="217">
        <f t="shared" si="273"/>
        <v>206.06001444491363</v>
      </c>
      <c r="AC105" s="217">
        <f t="shared" si="273"/>
        <v>191.05029683742049</v>
      </c>
      <c r="AD105" s="217">
        <f t="shared" si="273"/>
        <v>149.47665130602056</v>
      </c>
      <c r="AE105" s="217">
        <f t="shared" si="273"/>
        <v>233.53673589199673</v>
      </c>
      <c r="AF105" s="217">
        <f t="shared" si="273"/>
        <v>171.42728302660629</v>
      </c>
      <c r="AG105" s="217">
        <f t="shared" si="273"/>
        <v>116.99753711856133</v>
      </c>
      <c r="AH105" s="217">
        <f t="shared" si="273"/>
        <v>63.930167630756635</v>
      </c>
      <c r="AI105" s="226"/>
      <c r="AJ105" s="227"/>
      <c r="AK105" s="227"/>
      <c r="AL105" s="228"/>
      <c r="AM105" s="229">
        <f>AK103+AM104</f>
        <v>178.09732098659961</v>
      </c>
      <c r="AN105" s="227"/>
      <c r="AO105" s="229"/>
      <c r="AP105" s="73"/>
      <c r="AQ105" s="72" t="s">
        <v>25</v>
      </c>
      <c r="AR105" s="217">
        <f t="shared" ref="AR105:BC105" si="274">AR103+AR104</f>
        <v>81.290993930504698</v>
      </c>
      <c r="AS105" s="217">
        <f t="shared" si="274"/>
        <v>99.856308297489775</v>
      </c>
      <c r="AT105" s="217">
        <f t="shared" si="274"/>
        <v>149.4846340233064</v>
      </c>
      <c r="AU105" s="217">
        <f t="shared" si="274"/>
        <v>285.12283614164483</v>
      </c>
      <c r="AV105" s="217">
        <f t="shared" si="274"/>
        <v>196.34898931775263</v>
      </c>
      <c r="AW105" s="217">
        <f t="shared" si="274"/>
        <v>206.06001444491363</v>
      </c>
      <c r="AX105" s="217">
        <f t="shared" si="274"/>
        <v>191.05029683742049</v>
      </c>
      <c r="AY105" s="217">
        <f t="shared" si="274"/>
        <v>149.47665130602056</v>
      </c>
      <c r="AZ105" s="217">
        <f t="shared" si="274"/>
        <v>233.53673589199673</v>
      </c>
      <c r="BA105" s="217">
        <f t="shared" si="274"/>
        <v>171.42728302660629</v>
      </c>
      <c r="BB105" s="217">
        <f t="shared" si="274"/>
        <v>116.99753711856133</v>
      </c>
      <c r="BC105" s="217">
        <f t="shared" si="274"/>
        <v>63.930167630756635</v>
      </c>
      <c r="BD105" s="226"/>
      <c r="BE105" s="227"/>
      <c r="BF105" s="227"/>
      <c r="BG105" s="228"/>
      <c r="BH105" s="229">
        <f>BF103+BH104</f>
        <v>178.09732098659961</v>
      </c>
      <c r="BI105" s="227"/>
      <c r="BJ105" s="229"/>
      <c r="BK105" s="73"/>
      <c r="BL105" s="72" t="s">
        <v>25</v>
      </c>
      <c r="BM105" s="217">
        <f t="shared" ref="BM105:BX105" si="275">BM103+BM104</f>
        <v>70.660133397393707</v>
      </c>
      <c r="BN105" s="217">
        <f t="shared" si="275"/>
        <v>88.523197823858254</v>
      </c>
      <c r="BO105" s="217">
        <f t="shared" si="275"/>
        <v>135.39465828312044</v>
      </c>
      <c r="BP105" s="217">
        <f t="shared" si="275"/>
        <v>151.58467431286167</v>
      </c>
      <c r="BQ105" s="217">
        <f t="shared" si="275"/>
        <v>124.20767619573219</v>
      </c>
      <c r="BR105" s="217">
        <f t="shared" si="275"/>
        <v>238.50611823711205</v>
      </c>
      <c r="BS105" s="217">
        <f t="shared" si="275"/>
        <v>226.44188202138886</v>
      </c>
      <c r="BT105" s="217">
        <f t="shared" si="275"/>
        <v>239.88725841644674</v>
      </c>
      <c r="BU105" s="217">
        <f t="shared" si="275"/>
        <v>311.39153117020408</v>
      </c>
      <c r="BV105" s="217">
        <f t="shared" si="275"/>
        <v>260.3379571868025</v>
      </c>
      <c r="BW105" s="217">
        <f t="shared" si="275"/>
        <v>133.09139729006401</v>
      </c>
      <c r="BX105" s="217">
        <f t="shared" si="275"/>
        <v>42.544448007510802</v>
      </c>
      <c r="BY105" s="226"/>
      <c r="BZ105" s="227"/>
      <c r="CA105" s="227"/>
      <c r="CB105" s="228"/>
      <c r="CC105" s="229">
        <f>CA103+CC104</f>
        <v>193.31227609216796</v>
      </c>
      <c r="CD105" s="227"/>
      <c r="CE105" s="229"/>
      <c r="CF105" s="73"/>
      <c r="CG105" s="72" t="s">
        <v>25</v>
      </c>
      <c r="CH105" s="217">
        <f t="shared" ref="CH105:CS105" si="276">CH103+CH104</f>
        <v>70.660133397393707</v>
      </c>
      <c r="CI105" s="217">
        <f t="shared" si="276"/>
        <v>88.523197823858254</v>
      </c>
      <c r="CJ105" s="217">
        <f t="shared" si="276"/>
        <v>135.39465828312044</v>
      </c>
      <c r="CK105" s="217">
        <f t="shared" si="276"/>
        <v>151.58467431286167</v>
      </c>
      <c r="CL105" s="217">
        <f t="shared" si="276"/>
        <v>124.20767619573219</v>
      </c>
      <c r="CM105" s="217">
        <f t="shared" si="276"/>
        <v>238.50611823711205</v>
      </c>
      <c r="CN105" s="217">
        <f t="shared" si="276"/>
        <v>226.44188202138886</v>
      </c>
      <c r="CO105" s="217">
        <f t="shared" si="276"/>
        <v>239.88725841644674</v>
      </c>
      <c r="CP105" s="217">
        <f t="shared" si="276"/>
        <v>311.39153117020408</v>
      </c>
      <c r="CQ105" s="217">
        <f t="shared" si="276"/>
        <v>260.3379571868025</v>
      </c>
      <c r="CR105" s="217">
        <f t="shared" si="276"/>
        <v>133.09139729006401</v>
      </c>
      <c r="CS105" s="217">
        <f t="shared" si="276"/>
        <v>42.544448007510802</v>
      </c>
      <c r="CT105" s="226"/>
      <c r="CU105" s="227"/>
      <c r="CV105" s="227"/>
      <c r="CW105" s="228"/>
      <c r="CX105" s="229">
        <f>CV103+CX104</f>
        <v>193.31227609216796</v>
      </c>
      <c r="CY105" s="227"/>
      <c r="CZ105" s="229"/>
      <c r="DA105" s="73"/>
      <c r="DB105" s="72" t="s">
        <v>25</v>
      </c>
      <c r="DC105" s="217">
        <f t="shared" ref="DC105:DN105" si="277">DC103+DC104</f>
        <v>3.5313708498984759</v>
      </c>
      <c r="DD105" s="217">
        <f t="shared" si="277"/>
        <v>2.7863961030678936</v>
      </c>
      <c r="DE105" s="217">
        <f t="shared" si="277"/>
        <v>5.0242640687119282</v>
      </c>
      <c r="DF105" s="217">
        <f t="shared" si="277"/>
        <v>5.2132745950421544</v>
      </c>
      <c r="DG105" s="217">
        <f t="shared" si="277"/>
        <v>4.3093476939431081</v>
      </c>
      <c r="DH105" s="217">
        <f t="shared" si="277"/>
        <v>3.8704448129165359</v>
      </c>
      <c r="DI105" s="217">
        <f t="shared" si="277"/>
        <v>2.5174237213952773</v>
      </c>
      <c r="DJ105" s="217">
        <f t="shared" si="277"/>
        <v>2.382999866559893</v>
      </c>
      <c r="DK105" s="217">
        <f t="shared" si="277"/>
        <v>4.5928203230275537</v>
      </c>
      <c r="DL105" s="217">
        <f t="shared" si="277"/>
        <v>6.9160255680657441</v>
      </c>
      <c r="DM105" s="217">
        <f t="shared" si="277"/>
        <v>2.3699889623513837</v>
      </c>
      <c r="DN105" s="217">
        <f t="shared" si="277"/>
        <v>1.6645751311064596</v>
      </c>
      <c r="DO105" s="226"/>
      <c r="DP105" s="227"/>
      <c r="DQ105" s="227"/>
      <c r="DR105" s="228"/>
      <c r="DS105" s="229">
        <f>DQ103+DS104</f>
        <v>4.2053687180724886</v>
      </c>
      <c r="DT105" s="227"/>
      <c r="DU105" s="229"/>
      <c r="DV105" s="73"/>
      <c r="DW105" s="72" t="s">
        <v>25</v>
      </c>
      <c r="DX105" s="217">
        <f t="shared" ref="DX105:EI105" si="278">DX103+DX104</f>
        <v>3.5313708498984759</v>
      </c>
      <c r="DY105" s="217">
        <f t="shared" si="278"/>
        <v>2.7863961030678936</v>
      </c>
      <c r="DZ105" s="217">
        <f t="shared" si="278"/>
        <v>5.0242640687119282</v>
      </c>
      <c r="EA105" s="217">
        <f t="shared" si="278"/>
        <v>5.2132745950421544</v>
      </c>
      <c r="EB105" s="217">
        <f t="shared" si="278"/>
        <v>4.3093476939431081</v>
      </c>
      <c r="EC105" s="217">
        <f t="shared" si="278"/>
        <v>3.8704448129165359</v>
      </c>
      <c r="ED105" s="217">
        <f t="shared" si="278"/>
        <v>2.5174237213952773</v>
      </c>
      <c r="EE105" s="217">
        <f t="shared" si="278"/>
        <v>2.382999866559893</v>
      </c>
      <c r="EF105" s="217">
        <f t="shared" si="278"/>
        <v>4.5928203230275537</v>
      </c>
      <c r="EG105" s="217">
        <f t="shared" si="278"/>
        <v>6.9160255680657441</v>
      </c>
      <c r="EH105" s="217">
        <f t="shared" si="278"/>
        <v>2.3699889623513837</v>
      </c>
      <c r="EI105" s="217">
        <f t="shared" si="278"/>
        <v>1.6645751311064596</v>
      </c>
      <c r="EJ105" s="226"/>
      <c r="EK105" s="227"/>
      <c r="EL105" s="227"/>
      <c r="EM105" s="228"/>
      <c r="EN105" s="229">
        <f>EL103+EN104</f>
        <v>4.2053687180724886</v>
      </c>
      <c r="EO105" s="227"/>
      <c r="EP105" s="229"/>
      <c r="EQ105" s="73"/>
      <c r="ER105" s="72" t="s">
        <v>25</v>
      </c>
      <c r="ES105" s="217">
        <f t="shared" ref="ES105:FD105" si="279">ES103+ES104</f>
        <v>70.660133397393707</v>
      </c>
      <c r="ET105" s="217">
        <f t="shared" si="279"/>
        <v>88.523197823858254</v>
      </c>
      <c r="EU105" s="217">
        <f t="shared" si="279"/>
        <v>135.39465828312044</v>
      </c>
      <c r="EV105" s="217">
        <f t="shared" si="279"/>
        <v>151.58467431286167</v>
      </c>
      <c r="EW105" s="217">
        <f t="shared" si="279"/>
        <v>124.20767619573219</v>
      </c>
      <c r="EX105" s="217">
        <f t="shared" si="279"/>
        <v>238.50611823711205</v>
      </c>
      <c r="EY105" s="217">
        <f t="shared" si="279"/>
        <v>226.44188202138886</v>
      </c>
      <c r="EZ105" s="217">
        <f t="shared" si="279"/>
        <v>239.88725841644674</v>
      </c>
      <c r="FA105" s="217">
        <f t="shared" si="279"/>
        <v>311.39153117020408</v>
      </c>
      <c r="FB105" s="217">
        <f t="shared" si="279"/>
        <v>260.3379571868025</v>
      </c>
      <c r="FC105" s="217">
        <f t="shared" si="279"/>
        <v>133.09139729006401</v>
      </c>
      <c r="FD105" s="217">
        <f t="shared" si="279"/>
        <v>42.544448007510802</v>
      </c>
      <c r="FE105" s="226"/>
      <c r="FF105" s="227"/>
      <c r="FG105" s="227"/>
      <c r="FH105" s="228"/>
      <c r="FI105" s="229">
        <f>FG103+FI104</f>
        <v>193.31227609216796</v>
      </c>
      <c r="FJ105" s="227"/>
      <c r="FK105" s="229"/>
      <c r="FL105" s="64"/>
      <c r="FM105" s="38" t="s">
        <v>25</v>
      </c>
      <c r="FN105" s="238">
        <f t="shared" ref="FN105:FY105" si="280">FN103+FN104</f>
        <v>103.46109087284157</v>
      </c>
      <c r="FO105" s="239">
        <f t="shared" si="280"/>
        <v>130.37166906474249</v>
      </c>
      <c r="FP105" s="239">
        <f t="shared" si="280"/>
        <v>26.51570834741328</v>
      </c>
      <c r="FQ105" s="239">
        <f t="shared" si="280"/>
        <v>39.448158466820914</v>
      </c>
      <c r="FR105" s="239">
        <f t="shared" si="280"/>
        <v>21.692518423209386</v>
      </c>
      <c r="FS105" s="239">
        <f t="shared" si="280"/>
        <v>21.988442570910443</v>
      </c>
      <c r="FT105" s="239">
        <f t="shared" si="280"/>
        <v>22.194440151540448</v>
      </c>
      <c r="FU105" s="239">
        <f t="shared" si="280"/>
        <v>18.388386053605664</v>
      </c>
      <c r="FV105" s="239">
        <f t="shared" si="280"/>
        <v>24.694781442627399</v>
      </c>
      <c r="FW105" s="239">
        <f t="shared" si="280"/>
        <v>24.857335540230942</v>
      </c>
      <c r="FX105" s="239">
        <f t="shared" si="280"/>
        <v>19.760264633833938</v>
      </c>
      <c r="FY105" s="240">
        <f t="shared" si="280"/>
        <v>53.540351548635456</v>
      </c>
      <c r="FZ105" s="238"/>
      <c r="GA105" s="239"/>
      <c r="GB105" s="239"/>
      <c r="GC105" s="240">
        <f>GB103+GC104</f>
        <v>54.748611094725234</v>
      </c>
      <c r="GD105" s="238"/>
      <c r="GE105" s="240"/>
      <c r="GF105" s="13"/>
      <c r="GG105" s="71" t="s">
        <v>65</v>
      </c>
      <c r="GH105" s="253">
        <v>3.1047654320987652</v>
      </c>
      <c r="GI105" s="253">
        <v>3.6499238683127566</v>
      </c>
      <c r="GJ105" s="253">
        <v>4.2136975308641977</v>
      </c>
      <c r="GK105" s="253">
        <v>4.1592427983539109</v>
      </c>
      <c r="GL105" s="253">
        <v>3.6427037037037033</v>
      </c>
      <c r="GM105" s="253">
        <v>2.3076255144032918</v>
      </c>
      <c r="GN105" s="253">
        <v>1.5328971193415639</v>
      </c>
      <c r="GO105" s="253">
        <v>1.9568453159041392</v>
      </c>
      <c r="GP105" s="253">
        <v>3.334213991769547</v>
      </c>
      <c r="GQ105" s="253">
        <v>4.3278662551440332</v>
      </c>
      <c r="GR105" s="253">
        <v>3.8342222222222233</v>
      </c>
      <c r="GS105" s="253">
        <v>3.2429053497942388</v>
      </c>
      <c r="GT105" s="27"/>
      <c r="GU105" s="41"/>
      <c r="GV105" s="41"/>
      <c r="GW105" s="41"/>
      <c r="GX105" s="41"/>
      <c r="GY105" s="41"/>
      <c r="GZ105" s="37" t="s">
        <v>24</v>
      </c>
      <c r="HA105" s="244">
        <f>STDEV(HA84:HA100)</f>
        <v>39.314660578003668</v>
      </c>
      <c r="HB105" s="245">
        <f t="shared" ref="HB105:HL105" si="281">STDEV(HB84:HB100)</f>
        <v>54.268221154490845</v>
      </c>
      <c r="HC105" s="245">
        <f t="shared" si="281"/>
        <v>40.025420936088999</v>
      </c>
      <c r="HD105" s="245">
        <f t="shared" si="281"/>
        <v>14.13971711173884</v>
      </c>
      <c r="HE105" s="245">
        <f t="shared" si="281"/>
        <v>5.1911638211658984</v>
      </c>
      <c r="HF105" s="245">
        <f t="shared" si="281"/>
        <v>3.9481698867380892</v>
      </c>
      <c r="HG105" s="245">
        <f t="shared" si="281"/>
        <v>2.6942683270568719</v>
      </c>
      <c r="HH105" s="245">
        <f t="shared" si="281"/>
        <v>2.9879637335026765</v>
      </c>
      <c r="HI105" s="245">
        <f t="shared" si="281"/>
        <v>4.6639819117066983</v>
      </c>
      <c r="HJ105" s="245">
        <f t="shared" si="281"/>
        <v>2.8669908202916075</v>
      </c>
      <c r="HK105" s="245">
        <f t="shared" si="281"/>
        <v>3.4919795404771659</v>
      </c>
      <c r="HL105" s="246">
        <f t="shared" si="281"/>
        <v>9.9960614971370276</v>
      </c>
      <c r="HM105" s="244"/>
      <c r="HN105" s="245"/>
      <c r="HO105" s="245"/>
      <c r="HP105" s="246"/>
      <c r="HQ105" s="244">
        <f>STDEV(HA84:HL100)</f>
        <v>30.018743330739664</v>
      </c>
      <c r="HR105" s="246">
        <f>HO104+HQ105</f>
        <v>54.504820253816604</v>
      </c>
      <c r="HS105" s="34">
        <f>HO104-HQ105</f>
        <v>-5.5326664076627203</v>
      </c>
      <c r="HT105" s="13"/>
    </row>
    <row r="106" spans="2:228" s="74" customFormat="1" ht="9.9499999999999993" customHeight="1" x14ac:dyDescent="0.2">
      <c r="B106" s="75" t="s">
        <v>72</v>
      </c>
      <c r="C106" s="210">
        <f>C103-C104</f>
        <v>2.5543292169499754</v>
      </c>
      <c r="D106" s="210">
        <f t="shared" ref="D106:N106" si="282">D103-D104</f>
        <v>2.5294548096601726</v>
      </c>
      <c r="E106" s="210">
        <f t="shared" si="282"/>
        <v>3.4238043689845599</v>
      </c>
      <c r="F106" s="210">
        <f t="shared" si="282"/>
        <v>3.1578579376761811</v>
      </c>
      <c r="G106" s="210">
        <f t="shared" si="282"/>
        <v>2.8979715559732862</v>
      </c>
      <c r="H106" s="210">
        <f t="shared" si="282"/>
        <v>1.2786412437096799</v>
      </c>
      <c r="I106" s="210">
        <f t="shared" si="282"/>
        <v>1.0480462385365217</v>
      </c>
      <c r="J106" s="210">
        <f t="shared" si="282"/>
        <v>1.2353964408237017</v>
      </c>
      <c r="K106" s="210">
        <f t="shared" si="282"/>
        <v>2.2098752430978257</v>
      </c>
      <c r="L106" s="210">
        <f t="shared" si="282"/>
        <v>3.5117356770451948</v>
      </c>
      <c r="M106" s="210">
        <f t="shared" si="282"/>
        <v>2.904028487387877</v>
      </c>
      <c r="N106" s="210">
        <f t="shared" si="282"/>
        <v>2.8960012271452809</v>
      </c>
      <c r="O106" s="211"/>
      <c r="P106" s="212"/>
      <c r="Q106" s="212"/>
      <c r="R106" s="213">
        <f>Q103-R104</f>
        <v>2.0728976947790363</v>
      </c>
      <c r="S106" s="212"/>
      <c r="T106" s="213"/>
      <c r="U106" s="73"/>
      <c r="V106" s="75" t="s">
        <v>72</v>
      </c>
      <c r="W106" s="221">
        <f>W103-W104</f>
        <v>16.325878497478847</v>
      </c>
      <c r="X106" s="221">
        <f t="shared" ref="X106:AH106" si="283">X103-X104</f>
        <v>23.426407751892938</v>
      </c>
      <c r="Y106" s="221">
        <f t="shared" si="283"/>
        <v>62.808370091919969</v>
      </c>
      <c r="Z106" s="221">
        <f t="shared" si="283"/>
        <v>54.533373008681977</v>
      </c>
      <c r="AA106" s="221">
        <f t="shared" si="283"/>
        <v>93.268294632864695</v>
      </c>
      <c r="AB106" s="221">
        <f t="shared" si="283"/>
        <v>89.818997900765396</v>
      </c>
      <c r="AC106" s="221">
        <f t="shared" si="283"/>
        <v>58.41554678397867</v>
      </c>
      <c r="AD106" s="221">
        <f t="shared" si="283"/>
        <v>29.942278735131744</v>
      </c>
      <c r="AE106" s="221">
        <f t="shared" si="283"/>
        <v>85.835692091542384</v>
      </c>
      <c r="AF106" s="221">
        <f t="shared" si="283"/>
        <v>50.813869236768191</v>
      </c>
      <c r="AG106" s="221">
        <f t="shared" si="283"/>
        <v>33.490940247693857</v>
      </c>
      <c r="AH106" s="221">
        <f t="shared" si="283"/>
        <v>12.548021669654879</v>
      </c>
      <c r="AI106" s="230"/>
      <c r="AJ106" s="231"/>
      <c r="AK106" s="231"/>
      <c r="AL106" s="232"/>
      <c r="AM106" s="233">
        <f>AK103-AM104</f>
        <v>34.297683320032775</v>
      </c>
      <c r="AN106" s="231"/>
      <c r="AO106" s="233"/>
      <c r="AP106" s="73"/>
      <c r="AQ106" s="75" t="s">
        <v>72</v>
      </c>
      <c r="AR106" s="221">
        <f>AR103-AR104</f>
        <v>16.325878497478847</v>
      </c>
      <c r="AS106" s="221">
        <f t="shared" ref="AS106:BC106" si="284">AS103-AS104</f>
        <v>23.426407751892938</v>
      </c>
      <c r="AT106" s="221">
        <f t="shared" si="284"/>
        <v>62.808370091919969</v>
      </c>
      <c r="AU106" s="221">
        <f t="shared" si="284"/>
        <v>54.533373008681977</v>
      </c>
      <c r="AV106" s="221">
        <f t="shared" si="284"/>
        <v>93.268294632864695</v>
      </c>
      <c r="AW106" s="221">
        <f t="shared" si="284"/>
        <v>89.818997900765396</v>
      </c>
      <c r="AX106" s="221">
        <f t="shared" si="284"/>
        <v>58.41554678397867</v>
      </c>
      <c r="AY106" s="221">
        <f t="shared" si="284"/>
        <v>29.942278735131744</v>
      </c>
      <c r="AZ106" s="221">
        <f t="shared" si="284"/>
        <v>85.835692091542384</v>
      </c>
      <c r="BA106" s="221">
        <f t="shared" si="284"/>
        <v>50.813869236768191</v>
      </c>
      <c r="BB106" s="221">
        <f t="shared" si="284"/>
        <v>33.490940247693857</v>
      </c>
      <c r="BC106" s="221">
        <f t="shared" si="284"/>
        <v>12.548021669654879</v>
      </c>
      <c r="BD106" s="230"/>
      <c r="BE106" s="231"/>
      <c r="BF106" s="231"/>
      <c r="BG106" s="232"/>
      <c r="BH106" s="233">
        <f>BF103-BH104</f>
        <v>34.297683320032775</v>
      </c>
      <c r="BI106" s="231"/>
      <c r="BJ106" s="233"/>
      <c r="BK106" s="73"/>
      <c r="BL106" s="75" t="s">
        <v>72</v>
      </c>
      <c r="BM106" s="221">
        <f>BM103-BM104</f>
        <v>4.1860204487601393</v>
      </c>
      <c r="BN106" s="221">
        <f t="shared" ref="BN106:BX106" si="285">BN103-BN104</f>
        <v>21.553725253064819</v>
      </c>
      <c r="BO106" s="221">
        <f t="shared" si="285"/>
        <v>48.528418639956492</v>
      </c>
      <c r="BP106" s="221">
        <f t="shared" si="285"/>
        <v>35.986754258566918</v>
      </c>
      <c r="BQ106" s="221">
        <f t="shared" si="285"/>
        <v>72.792323804267809</v>
      </c>
      <c r="BR106" s="221">
        <f t="shared" si="285"/>
        <v>73.02959604860223</v>
      </c>
      <c r="BS106" s="221">
        <f t="shared" si="285"/>
        <v>73.236689407182581</v>
      </c>
      <c r="BT106" s="221">
        <f t="shared" si="285"/>
        <v>41.898455869267522</v>
      </c>
      <c r="BU106" s="221">
        <f t="shared" si="285"/>
        <v>105.5370402583674</v>
      </c>
      <c r="BV106" s="221">
        <f t="shared" si="285"/>
        <v>40.046658197812874</v>
      </c>
      <c r="BW106" s="221">
        <f t="shared" si="285"/>
        <v>28.677833479166772</v>
      </c>
      <c r="BX106" s="221">
        <f t="shared" si="285"/>
        <v>15.686321223258432</v>
      </c>
      <c r="BY106" s="230"/>
      <c r="BZ106" s="231"/>
      <c r="CA106" s="231"/>
      <c r="CB106" s="232"/>
      <c r="CC106" s="233">
        <f>CA103-CC104</f>
        <v>24.484020204128356</v>
      </c>
      <c r="CD106" s="231"/>
      <c r="CE106" s="233"/>
      <c r="CF106" s="73"/>
      <c r="CG106" s="75" t="s">
        <v>72</v>
      </c>
      <c r="CH106" s="221">
        <f>CH103-CH104</f>
        <v>4.1860204487601393</v>
      </c>
      <c r="CI106" s="221">
        <f t="shared" ref="CI106:CS106" si="286">CI103-CI104</f>
        <v>21.553725253064819</v>
      </c>
      <c r="CJ106" s="221">
        <f t="shared" si="286"/>
        <v>48.528418639956492</v>
      </c>
      <c r="CK106" s="221">
        <f t="shared" si="286"/>
        <v>35.986754258566918</v>
      </c>
      <c r="CL106" s="221">
        <f t="shared" si="286"/>
        <v>72.792323804267809</v>
      </c>
      <c r="CM106" s="221">
        <f t="shared" si="286"/>
        <v>73.02959604860223</v>
      </c>
      <c r="CN106" s="221">
        <f t="shared" si="286"/>
        <v>73.236689407182581</v>
      </c>
      <c r="CO106" s="221">
        <f t="shared" si="286"/>
        <v>41.898455869267522</v>
      </c>
      <c r="CP106" s="221">
        <f t="shared" si="286"/>
        <v>105.5370402583674</v>
      </c>
      <c r="CQ106" s="221">
        <f t="shared" si="286"/>
        <v>40.046658197812874</v>
      </c>
      <c r="CR106" s="221">
        <f t="shared" si="286"/>
        <v>28.677833479166772</v>
      </c>
      <c r="CS106" s="221">
        <f t="shared" si="286"/>
        <v>15.686321223258432</v>
      </c>
      <c r="CT106" s="230"/>
      <c r="CU106" s="231"/>
      <c r="CV106" s="231"/>
      <c r="CW106" s="232"/>
      <c r="CX106" s="233">
        <f>CV103-CX104</f>
        <v>24.484020204128356</v>
      </c>
      <c r="CY106" s="231"/>
      <c r="CZ106" s="233"/>
      <c r="DA106" s="73"/>
      <c r="DB106" s="75" t="s">
        <v>72</v>
      </c>
      <c r="DC106" s="221">
        <f>DC103-DC104</f>
        <v>1.2686291501015245</v>
      </c>
      <c r="DD106" s="221">
        <f t="shared" ref="DD106:DN106" si="287">DD103-DD104</f>
        <v>1.5136038969321062</v>
      </c>
      <c r="DE106" s="221">
        <f t="shared" si="287"/>
        <v>4.1757359312880711</v>
      </c>
      <c r="DF106" s="221">
        <f t="shared" si="287"/>
        <v>2.1867254049578464</v>
      </c>
      <c r="DG106" s="221">
        <f t="shared" si="287"/>
        <v>1.0906523060568916</v>
      </c>
      <c r="DH106" s="221">
        <f t="shared" si="287"/>
        <v>2.3962218537501299</v>
      </c>
      <c r="DI106" s="221">
        <f t="shared" si="287"/>
        <v>1.4159096119380563</v>
      </c>
      <c r="DJ106" s="221">
        <f t="shared" si="287"/>
        <v>1.5503334667734407</v>
      </c>
      <c r="DK106" s="221">
        <f t="shared" si="287"/>
        <v>3.2071796769724461</v>
      </c>
      <c r="DL106" s="221">
        <f t="shared" si="287"/>
        <v>1.283974431934257</v>
      </c>
      <c r="DM106" s="221">
        <f t="shared" si="287"/>
        <v>1.3633443709819493</v>
      </c>
      <c r="DN106" s="221">
        <f t="shared" si="287"/>
        <v>1.1354248688935407</v>
      </c>
      <c r="DO106" s="230"/>
      <c r="DP106" s="231"/>
      <c r="DQ106" s="231"/>
      <c r="DR106" s="232"/>
      <c r="DS106" s="233">
        <f>DQ103-DS104</f>
        <v>1.4006918879881167</v>
      </c>
      <c r="DT106" s="231"/>
      <c r="DU106" s="233"/>
      <c r="DV106" s="73"/>
      <c r="DW106" s="75" t="s">
        <v>72</v>
      </c>
      <c r="DX106" s="221">
        <f>DX103-DX104</f>
        <v>1.2686291501015245</v>
      </c>
      <c r="DY106" s="221">
        <f t="shared" ref="DY106:EI106" si="288">DY103-DY104</f>
        <v>1.5136038969321062</v>
      </c>
      <c r="DZ106" s="221">
        <f t="shared" si="288"/>
        <v>4.1757359312880711</v>
      </c>
      <c r="EA106" s="221">
        <f t="shared" si="288"/>
        <v>2.1867254049578464</v>
      </c>
      <c r="EB106" s="221">
        <f t="shared" si="288"/>
        <v>1.0906523060568916</v>
      </c>
      <c r="EC106" s="221">
        <f t="shared" si="288"/>
        <v>2.3962218537501299</v>
      </c>
      <c r="ED106" s="221">
        <f t="shared" si="288"/>
        <v>1.4159096119380563</v>
      </c>
      <c r="EE106" s="221">
        <f t="shared" si="288"/>
        <v>1.5503334667734407</v>
      </c>
      <c r="EF106" s="221">
        <f t="shared" si="288"/>
        <v>3.2071796769724461</v>
      </c>
      <c r="EG106" s="221">
        <f t="shared" si="288"/>
        <v>1.283974431934257</v>
      </c>
      <c r="EH106" s="221">
        <f t="shared" si="288"/>
        <v>1.3633443709819493</v>
      </c>
      <c r="EI106" s="221">
        <f t="shared" si="288"/>
        <v>1.1354248688935407</v>
      </c>
      <c r="EJ106" s="230"/>
      <c r="EK106" s="231"/>
      <c r="EL106" s="231"/>
      <c r="EM106" s="232"/>
      <c r="EN106" s="233">
        <f>EL103-EN104</f>
        <v>1.4006918879881167</v>
      </c>
      <c r="EO106" s="231"/>
      <c r="EP106" s="233"/>
      <c r="EQ106" s="73"/>
      <c r="ER106" s="75" t="s">
        <v>72</v>
      </c>
      <c r="ES106" s="221">
        <f>ES103-ES104</f>
        <v>4.1860204487601393</v>
      </c>
      <c r="ET106" s="221">
        <f t="shared" ref="ET106:FD106" si="289">ET103-ET104</f>
        <v>21.553725253064819</v>
      </c>
      <c r="EU106" s="221">
        <f t="shared" si="289"/>
        <v>48.528418639956492</v>
      </c>
      <c r="EV106" s="221">
        <f t="shared" si="289"/>
        <v>35.986754258566918</v>
      </c>
      <c r="EW106" s="221">
        <f t="shared" si="289"/>
        <v>72.792323804267809</v>
      </c>
      <c r="EX106" s="221">
        <f t="shared" si="289"/>
        <v>73.02959604860223</v>
      </c>
      <c r="EY106" s="221">
        <f t="shared" si="289"/>
        <v>73.236689407182581</v>
      </c>
      <c r="EZ106" s="221">
        <f t="shared" si="289"/>
        <v>41.898455869267522</v>
      </c>
      <c r="FA106" s="221">
        <f t="shared" si="289"/>
        <v>105.5370402583674</v>
      </c>
      <c r="FB106" s="221">
        <f t="shared" si="289"/>
        <v>40.046658197812874</v>
      </c>
      <c r="FC106" s="221">
        <f t="shared" si="289"/>
        <v>28.677833479166772</v>
      </c>
      <c r="FD106" s="221">
        <f t="shared" si="289"/>
        <v>15.686321223258432</v>
      </c>
      <c r="FE106" s="230"/>
      <c r="FF106" s="231"/>
      <c r="FG106" s="231"/>
      <c r="FH106" s="232"/>
      <c r="FI106" s="233">
        <f>FG103-FI104</f>
        <v>24.484020204128356</v>
      </c>
      <c r="FJ106" s="231"/>
      <c r="FK106" s="233"/>
      <c r="FL106" s="64"/>
      <c r="FM106" s="40" t="s">
        <v>26</v>
      </c>
      <c r="FN106" s="244">
        <f>FN103-FN104</f>
        <v>-16.350473133991393</v>
      </c>
      <c r="FO106" s="245">
        <f t="shared" ref="FO106:FY106" si="290">FO103-FO104</f>
        <v>-45.482580695818342</v>
      </c>
      <c r="FP106" s="245">
        <f t="shared" si="290"/>
        <v>8.5092290965262354</v>
      </c>
      <c r="FQ106" s="245">
        <f t="shared" si="290"/>
        <v>7.8031167891895201</v>
      </c>
      <c r="FR106" s="245">
        <f t="shared" si="290"/>
        <v>12.169173199481449</v>
      </c>
      <c r="FS106" s="245">
        <f t="shared" si="290"/>
        <v>9.6981723160954498</v>
      </c>
      <c r="FT106" s="245">
        <f t="shared" si="290"/>
        <v>-0.69666724870840646</v>
      </c>
      <c r="FU106" s="245">
        <f t="shared" si="290"/>
        <v>4.1033615816083113</v>
      </c>
      <c r="FV106" s="245">
        <f t="shared" si="290"/>
        <v>0.72637941092909486</v>
      </c>
      <c r="FW106" s="245">
        <f t="shared" si="290"/>
        <v>7.5192600503259204</v>
      </c>
      <c r="FX106" s="245">
        <f t="shared" si="290"/>
        <v>8.997305590857259</v>
      </c>
      <c r="FY106" s="246">
        <f t="shared" si="290"/>
        <v>3.9776824389068679</v>
      </c>
      <c r="FZ106" s="244"/>
      <c r="GA106" s="245"/>
      <c r="GB106" s="245"/>
      <c r="GC106" s="246">
        <f>GB103-GC104</f>
        <v>-12.524296731075307</v>
      </c>
      <c r="GD106" s="244"/>
      <c r="GE106" s="246"/>
      <c r="GF106" s="13"/>
      <c r="GG106" s="71" t="s">
        <v>66</v>
      </c>
      <c r="GH106" s="252">
        <v>60.375925925925927</v>
      </c>
      <c r="GI106" s="252">
        <v>83.438065843621402</v>
      </c>
      <c r="GJ106" s="252">
        <v>136.30823045267491</v>
      </c>
      <c r="GK106" s="252">
        <v>188.53965141612201</v>
      </c>
      <c r="GL106" s="252">
        <v>157.7380658436214</v>
      </c>
      <c r="GM106" s="252">
        <v>202.61111111111111</v>
      </c>
      <c r="GN106" s="252">
        <v>112.55761316872429</v>
      </c>
      <c r="GO106" s="252">
        <v>98.13374485596708</v>
      </c>
      <c r="GP106" s="252">
        <v>202.68744855967077</v>
      </c>
      <c r="GQ106" s="252">
        <v>151.71872427983539</v>
      </c>
      <c r="GR106" s="252">
        <v>98.859876543209879</v>
      </c>
      <c r="GS106" s="252">
        <v>51.556172839506175</v>
      </c>
      <c r="GT106" s="27"/>
      <c r="GU106" s="41"/>
      <c r="GV106" s="41"/>
      <c r="GW106" s="41"/>
      <c r="GX106" s="41"/>
      <c r="GY106" s="41"/>
      <c r="GZ106" s="38" t="s">
        <v>25</v>
      </c>
      <c r="HA106" s="238">
        <f t="shared" ref="HA106:HL106" si="291">HA104+HA105</f>
        <v>90.706478759821863</v>
      </c>
      <c r="HB106" s="239">
        <f t="shared" si="291"/>
        <v>122.1127666090363</v>
      </c>
      <c r="HC106" s="239">
        <f t="shared" si="291"/>
        <v>94.214420936088999</v>
      </c>
      <c r="HD106" s="239">
        <f t="shared" si="291"/>
        <v>39.299717111738843</v>
      </c>
      <c r="HE106" s="239">
        <f t="shared" si="291"/>
        <v>19.81843654843863</v>
      </c>
      <c r="HF106" s="239">
        <f t="shared" si="291"/>
        <v>13.521806250374453</v>
      </c>
      <c r="HG106" s="239">
        <f t="shared" si="291"/>
        <v>11.836995599784144</v>
      </c>
      <c r="HH106" s="239">
        <f t="shared" si="291"/>
        <v>10.802509188048132</v>
      </c>
      <c r="HI106" s="239">
        <f t="shared" si="291"/>
        <v>14.218527366252154</v>
      </c>
      <c r="HJ106" s="239">
        <f t="shared" si="291"/>
        <v>13.168809002109789</v>
      </c>
      <c r="HK106" s="239">
        <f t="shared" si="291"/>
        <v>15.232979540477166</v>
      </c>
      <c r="HL106" s="240">
        <f t="shared" si="291"/>
        <v>34.029697860773396</v>
      </c>
      <c r="HM106" s="238"/>
      <c r="HN106" s="239"/>
      <c r="HO106" s="239"/>
      <c r="HP106" s="240"/>
      <c r="HQ106" s="238">
        <f>HO104+HQ105</f>
        <v>54.504820253816604</v>
      </c>
      <c r="HR106" s="240"/>
      <c r="HS106" s="31"/>
      <c r="HT106" s="39"/>
    </row>
    <row r="107" spans="2:228" ht="13.5" customHeight="1" x14ac:dyDescent="0.2">
      <c r="B107" s="234" t="s">
        <v>113</v>
      </c>
      <c r="D107" s="4"/>
      <c r="G107" s="4" t="s">
        <v>102</v>
      </c>
      <c r="V107" s="234" t="s">
        <v>114</v>
      </c>
      <c r="X107" s="43"/>
      <c r="AA107" s="43"/>
      <c r="AQ107" s="234" t="s">
        <v>114</v>
      </c>
      <c r="AS107" s="43"/>
      <c r="AV107" s="43"/>
      <c r="BL107" s="234" t="s">
        <v>96</v>
      </c>
      <c r="BN107" s="43"/>
      <c r="BQ107" s="43"/>
      <c r="CG107" s="234" t="s">
        <v>96</v>
      </c>
      <c r="CI107" s="43"/>
      <c r="CL107" s="43"/>
      <c r="DB107" s="234" t="s">
        <v>97</v>
      </c>
      <c r="DD107" s="43"/>
      <c r="DG107" s="43"/>
      <c r="DW107" s="234" t="s">
        <v>97</v>
      </c>
      <c r="DY107" s="43"/>
      <c r="EB107" s="43"/>
      <c r="ER107" s="234" t="s">
        <v>96</v>
      </c>
      <c r="ET107" s="43"/>
      <c r="EW107" s="43"/>
      <c r="FM107" s="42"/>
      <c r="FN107" s="15"/>
      <c r="FO107" s="15"/>
      <c r="FP107" s="15"/>
      <c r="FQ107" s="15"/>
      <c r="FR107" s="15"/>
      <c r="FS107" s="15"/>
      <c r="FT107" s="15"/>
      <c r="FU107" s="15"/>
      <c r="FV107" s="15"/>
      <c r="FW107" s="15"/>
      <c r="FX107" s="15"/>
      <c r="FY107" s="15"/>
      <c r="FZ107" s="15"/>
      <c r="GA107" s="15"/>
      <c r="GB107" s="15"/>
      <c r="GC107" s="15"/>
      <c r="GD107" s="11"/>
      <c r="GE107" s="11"/>
      <c r="GF107" s="13"/>
      <c r="GG107" s="71" t="s">
        <v>68</v>
      </c>
      <c r="GH107" s="253">
        <v>31.666666666666668</v>
      </c>
      <c r="GI107" s="253">
        <v>55.194444444444443</v>
      </c>
      <c r="GJ107" s="253">
        <v>90.777777777777771</v>
      </c>
      <c r="GK107" s="253">
        <v>104.77777777777777</v>
      </c>
      <c r="GL107" s="253">
        <v>97.194444444444443</v>
      </c>
      <c r="GM107" s="253">
        <v>144.72222222222223</v>
      </c>
      <c r="GN107" s="253">
        <v>147.47222222222223</v>
      </c>
      <c r="GO107" s="253">
        <v>124.38888888888889</v>
      </c>
      <c r="GP107" s="253">
        <v>206.41666666666666</v>
      </c>
      <c r="GQ107" s="253">
        <v>134.16666666666666</v>
      </c>
      <c r="GR107" s="253">
        <v>77.833333333333329</v>
      </c>
      <c r="GS107" s="253">
        <v>24.75</v>
      </c>
      <c r="GT107" s="27"/>
      <c r="GZ107" s="40" t="s">
        <v>26</v>
      </c>
      <c r="HA107" s="244">
        <f>HA104-HA105</f>
        <v>12.07715760381452</v>
      </c>
      <c r="HB107" s="245">
        <f t="shared" ref="HB107:HL107" si="292">HB104-HB105</f>
        <v>13.576324300054608</v>
      </c>
      <c r="HC107" s="245">
        <f t="shared" si="292"/>
        <v>14.163579063911001</v>
      </c>
      <c r="HD107" s="245">
        <f t="shared" si="292"/>
        <v>11.020282888261161</v>
      </c>
      <c r="HE107" s="245">
        <f t="shared" si="292"/>
        <v>9.4361089061068313</v>
      </c>
      <c r="HF107" s="245">
        <f t="shared" si="292"/>
        <v>5.6254664768982749</v>
      </c>
      <c r="HG107" s="245">
        <f t="shared" si="292"/>
        <v>6.4484589456704011</v>
      </c>
      <c r="HH107" s="245">
        <f t="shared" si="292"/>
        <v>4.8265817210427784</v>
      </c>
      <c r="HI107" s="245">
        <f t="shared" si="292"/>
        <v>4.8905635428387564</v>
      </c>
      <c r="HJ107" s="245">
        <f t="shared" si="292"/>
        <v>7.4348273615265752</v>
      </c>
      <c r="HK107" s="245">
        <f t="shared" si="292"/>
        <v>8.2490204595228338</v>
      </c>
      <c r="HL107" s="246">
        <f t="shared" si="292"/>
        <v>14.037574866499337</v>
      </c>
      <c r="HM107" s="244"/>
      <c r="HN107" s="245"/>
      <c r="HO107" s="245"/>
      <c r="HP107" s="246"/>
      <c r="HQ107" s="244">
        <f>HO104-HQ105</f>
        <v>-5.5326664076627203</v>
      </c>
      <c r="HR107" s="246"/>
      <c r="HS107" s="34"/>
      <c r="HT107" s="39"/>
    </row>
    <row r="108" spans="2:228" ht="9.9499999999999993" customHeight="1" x14ac:dyDescent="0.2">
      <c r="B108" s="47"/>
      <c r="C108" s="48" t="s">
        <v>8</v>
      </c>
      <c r="D108" s="48" t="s">
        <v>9</v>
      </c>
      <c r="E108" s="48" t="s">
        <v>10</v>
      </c>
      <c r="F108" s="48" t="s">
        <v>11</v>
      </c>
      <c r="G108" s="48" t="s">
        <v>12</v>
      </c>
      <c r="H108" s="48" t="s">
        <v>13</v>
      </c>
      <c r="I108" s="48" t="s">
        <v>14</v>
      </c>
      <c r="J108" s="48" t="s">
        <v>15</v>
      </c>
      <c r="K108" s="48" t="s">
        <v>16</v>
      </c>
      <c r="L108" s="48" t="s">
        <v>69</v>
      </c>
      <c r="M108" s="48" t="s">
        <v>70</v>
      </c>
      <c r="N108" s="48" t="s">
        <v>71</v>
      </c>
      <c r="O108" s="49" t="s">
        <v>20</v>
      </c>
      <c r="P108" s="50" t="s">
        <v>21</v>
      </c>
      <c r="Q108" s="50" t="s">
        <v>22</v>
      </c>
      <c r="R108" s="51" t="s">
        <v>24</v>
      </c>
      <c r="S108" s="52" t="s">
        <v>25</v>
      </c>
      <c r="T108" s="53" t="s">
        <v>72</v>
      </c>
      <c r="V108" s="47"/>
      <c r="W108" s="54" t="s">
        <v>8</v>
      </c>
      <c r="X108" s="54" t="s">
        <v>9</v>
      </c>
      <c r="Y108" s="54" t="s">
        <v>10</v>
      </c>
      <c r="Z108" s="54" t="s">
        <v>11</v>
      </c>
      <c r="AA108" s="54" t="s">
        <v>12</v>
      </c>
      <c r="AB108" s="54" t="s">
        <v>13</v>
      </c>
      <c r="AC108" s="54" t="s">
        <v>14</v>
      </c>
      <c r="AD108" s="54" t="s">
        <v>15</v>
      </c>
      <c r="AE108" s="54" t="s">
        <v>16</v>
      </c>
      <c r="AF108" s="54" t="s">
        <v>69</v>
      </c>
      <c r="AG108" s="54" t="s">
        <v>70</v>
      </c>
      <c r="AH108" s="54" t="s">
        <v>71</v>
      </c>
      <c r="AI108" s="55" t="s">
        <v>20</v>
      </c>
      <c r="AJ108" s="56" t="s">
        <v>21</v>
      </c>
      <c r="AK108" s="56" t="s">
        <v>22</v>
      </c>
      <c r="AL108" s="57"/>
      <c r="AM108" s="58" t="s">
        <v>24</v>
      </c>
      <c r="AN108" s="52" t="s">
        <v>25</v>
      </c>
      <c r="AO108" s="53" t="s">
        <v>72</v>
      </c>
      <c r="AQ108" s="47"/>
      <c r="AR108" s="54" t="s">
        <v>8</v>
      </c>
      <c r="AS108" s="54" t="s">
        <v>9</v>
      </c>
      <c r="AT108" s="54" t="s">
        <v>10</v>
      </c>
      <c r="AU108" s="54" t="s">
        <v>11</v>
      </c>
      <c r="AV108" s="54" t="s">
        <v>12</v>
      </c>
      <c r="AW108" s="54" t="s">
        <v>13</v>
      </c>
      <c r="AX108" s="54" t="s">
        <v>14</v>
      </c>
      <c r="AY108" s="54" t="s">
        <v>15</v>
      </c>
      <c r="AZ108" s="54" t="s">
        <v>16</v>
      </c>
      <c r="BA108" s="54" t="s">
        <v>69</v>
      </c>
      <c r="BB108" s="54" t="s">
        <v>70</v>
      </c>
      <c r="BC108" s="54" t="s">
        <v>71</v>
      </c>
      <c r="BD108" s="55" t="s">
        <v>20</v>
      </c>
      <c r="BE108" s="56" t="s">
        <v>21</v>
      </c>
      <c r="BF108" s="56" t="s">
        <v>22</v>
      </c>
      <c r="BG108" s="57"/>
      <c r="BH108" s="58" t="s">
        <v>24</v>
      </c>
      <c r="BI108" s="52" t="s">
        <v>25</v>
      </c>
      <c r="BJ108" s="53" t="s">
        <v>72</v>
      </c>
      <c r="BL108" s="47"/>
      <c r="BM108" s="54" t="s">
        <v>8</v>
      </c>
      <c r="BN108" s="54" t="s">
        <v>9</v>
      </c>
      <c r="BO108" s="54" t="s">
        <v>10</v>
      </c>
      <c r="BP108" s="54" t="s">
        <v>11</v>
      </c>
      <c r="BQ108" s="54" t="s">
        <v>12</v>
      </c>
      <c r="BR108" s="54" t="s">
        <v>13</v>
      </c>
      <c r="BS108" s="54" t="s">
        <v>14</v>
      </c>
      <c r="BT108" s="54" t="s">
        <v>15</v>
      </c>
      <c r="BU108" s="54" t="s">
        <v>16</v>
      </c>
      <c r="BV108" s="54" t="s">
        <v>69</v>
      </c>
      <c r="BW108" s="54" t="s">
        <v>70</v>
      </c>
      <c r="BX108" s="54" t="s">
        <v>71</v>
      </c>
      <c r="BY108" s="55" t="s">
        <v>20</v>
      </c>
      <c r="BZ108" s="56" t="s">
        <v>21</v>
      </c>
      <c r="CA108" s="56" t="s">
        <v>22</v>
      </c>
      <c r="CB108" s="57"/>
      <c r="CC108" s="58" t="s">
        <v>24</v>
      </c>
      <c r="CD108" s="52" t="s">
        <v>25</v>
      </c>
      <c r="CE108" s="53" t="s">
        <v>72</v>
      </c>
      <c r="CG108" s="47"/>
      <c r="CH108" s="54" t="s">
        <v>8</v>
      </c>
      <c r="CI108" s="54" t="s">
        <v>9</v>
      </c>
      <c r="CJ108" s="54" t="s">
        <v>10</v>
      </c>
      <c r="CK108" s="54" t="s">
        <v>11</v>
      </c>
      <c r="CL108" s="54" t="s">
        <v>12</v>
      </c>
      <c r="CM108" s="54" t="s">
        <v>13</v>
      </c>
      <c r="CN108" s="54" t="s">
        <v>14</v>
      </c>
      <c r="CO108" s="54" t="s">
        <v>15</v>
      </c>
      <c r="CP108" s="54" t="s">
        <v>16</v>
      </c>
      <c r="CQ108" s="54" t="s">
        <v>69</v>
      </c>
      <c r="CR108" s="54" t="s">
        <v>70</v>
      </c>
      <c r="CS108" s="54" t="s">
        <v>71</v>
      </c>
      <c r="CT108" s="55" t="s">
        <v>20</v>
      </c>
      <c r="CU108" s="56" t="s">
        <v>21</v>
      </c>
      <c r="CV108" s="56" t="s">
        <v>22</v>
      </c>
      <c r="CW108" s="57"/>
      <c r="CX108" s="58" t="s">
        <v>24</v>
      </c>
      <c r="CY108" s="52" t="s">
        <v>25</v>
      </c>
      <c r="CZ108" s="53" t="s">
        <v>72</v>
      </c>
      <c r="DB108" s="47"/>
      <c r="DC108" s="54" t="s">
        <v>8</v>
      </c>
      <c r="DD108" s="54" t="s">
        <v>9</v>
      </c>
      <c r="DE108" s="54" t="s">
        <v>10</v>
      </c>
      <c r="DF108" s="54" t="s">
        <v>11</v>
      </c>
      <c r="DG108" s="54" t="s">
        <v>12</v>
      </c>
      <c r="DH108" s="54" t="s">
        <v>13</v>
      </c>
      <c r="DI108" s="54" t="s">
        <v>14</v>
      </c>
      <c r="DJ108" s="54" t="s">
        <v>15</v>
      </c>
      <c r="DK108" s="54" t="s">
        <v>16</v>
      </c>
      <c r="DL108" s="54" t="s">
        <v>69</v>
      </c>
      <c r="DM108" s="54" t="s">
        <v>70</v>
      </c>
      <c r="DN108" s="54" t="s">
        <v>71</v>
      </c>
      <c r="DO108" s="55" t="s">
        <v>20</v>
      </c>
      <c r="DP108" s="56" t="s">
        <v>21</v>
      </c>
      <c r="DQ108" s="56" t="s">
        <v>22</v>
      </c>
      <c r="DR108" s="57"/>
      <c r="DS108" s="58" t="s">
        <v>24</v>
      </c>
      <c r="DT108" s="52" t="s">
        <v>25</v>
      </c>
      <c r="DU108" s="53" t="s">
        <v>72</v>
      </c>
      <c r="DW108" s="47"/>
      <c r="DX108" s="54" t="s">
        <v>8</v>
      </c>
      <c r="DY108" s="54" t="s">
        <v>9</v>
      </c>
      <c r="DZ108" s="54" t="s">
        <v>10</v>
      </c>
      <c r="EA108" s="54" t="s">
        <v>11</v>
      </c>
      <c r="EB108" s="54" t="s">
        <v>12</v>
      </c>
      <c r="EC108" s="54" t="s">
        <v>13</v>
      </c>
      <c r="ED108" s="54" t="s">
        <v>14</v>
      </c>
      <c r="EE108" s="54" t="s">
        <v>15</v>
      </c>
      <c r="EF108" s="54" t="s">
        <v>16</v>
      </c>
      <c r="EG108" s="54" t="s">
        <v>69</v>
      </c>
      <c r="EH108" s="54" t="s">
        <v>70</v>
      </c>
      <c r="EI108" s="54" t="s">
        <v>71</v>
      </c>
      <c r="EJ108" s="55" t="s">
        <v>20</v>
      </c>
      <c r="EK108" s="56" t="s">
        <v>21</v>
      </c>
      <c r="EL108" s="56" t="s">
        <v>22</v>
      </c>
      <c r="EM108" s="57"/>
      <c r="EN108" s="58" t="s">
        <v>24</v>
      </c>
      <c r="EO108" s="52" t="s">
        <v>25</v>
      </c>
      <c r="EP108" s="53" t="s">
        <v>72</v>
      </c>
      <c r="ER108" s="47"/>
      <c r="ES108" s="54" t="s">
        <v>8</v>
      </c>
      <c r="ET108" s="54" t="s">
        <v>9</v>
      </c>
      <c r="EU108" s="54" t="s">
        <v>10</v>
      </c>
      <c r="EV108" s="54" t="s">
        <v>11</v>
      </c>
      <c r="EW108" s="54" t="s">
        <v>12</v>
      </c>
      <c r="EX108" s="54" t="s">
        <v>13</v>
      </c>
      <c r="EY108" s="54" t="s">
        <v>14</v>
      </c>
      <c r="EZ108" s="54" t="s">
        <v>15</v>
      </c>
      <c r="FA108" s="54" t="s">
        <v>16</v>
      </c>
      <c r="FB108" s="54" t="s">
        <v>69</v>
      </c>
      <c r="FC108" s="54" t="s">
        <v>70</v>
      </c>
      <c r="FD108" s="54" t="s">
        <v>71</v>
      </c>
      <c r="FE108" s="55" t="s">
        <v>20</v>
      </c>
      <c r="FF108" s="56" t="s">
        <v>21</v>
      </c>
      <c r="FG108" s="56" t="s">
        <v>22</v>
      </c>
      <c r="FH108" s="57"/>
      <c r="FI108" s="58" t="s">
        <v>24</v>
      </c>
      <c r="FJ108" s="52" t="s">
        <v>25</v>
      </c>
      <c r="FK108" s="53" t="s">
        <v>72</v>
      </c>
      <c r="FL108" s="59"/>
      <c r="FM108" s="42"/>
      <c r="FN108" s="15"/>
      <c r="FO108" s="15"/>
      <c r="FP108" s="15"/>
      <c r="FQ108" s="15"/>
      <c r="FR108" s="15"/>
      <c r="FS108" s="15"/>
      <c r="FT108" s="15"/>
      <c r="FU108" s="15"/>
      <c r="FV108" s="15"/>
      <c r="FW108" s="15"/>
      <c r="FX108" s="15"/>
      <c r="FY108" s="15"/>
      <c r="FZ108" s="15"/>
      <c r="GA108" s="15"/>
      <c r="GB108" s="15"/>
      <c r="GC108" s="15"/>
      <c r="GD108" s="11"/>
      <c r="GE108" s="11"/>
      <c r="GF108" s="13"/>
      <c r="GG108" s="76" t="s">
        <v>30</v>
      </c>
      <c r="GH108" s="254">
        <v>68.047058823529426</v>
      </c>
      <c r="GI108" s="254">
        <v>71.435294117647047</v>
      </c>
      <c r="GJ108" s="254">
        <v>67.8</v>
      </c>
      <c r="GK108" s="254">
        <v>65.376470588235293</v>
      </c>
      <c r="GL108" s="254">
        <v>60.688235294117639</v>
      </c>
      <c r="GM108" s="254">
        <v>65.71764705882353</v>
      </c>
      <c r="GN108" s="254">
        <v>67.605882352941194</v>
      </c>
      <c r="GO108" s="254">
        <v>70.2</v>
      </c>
      <c r="GP108" s="254">
        <v>61.358823529411758</v>
      </c>
      <c r="GQ108" s="254">
        <v>67.818749999999994</v>
      </c>
      <c r="GR108" s="254">
        <v>60.90625</v>
      </c>
      <c r="GS108" s="254">
        <v>66.956249999999997</v>
      </c>
      <c r="GT108" s="27"/>
      <c r="GZ108" s="39"/>
      <c r="HA108" s="39"/>
      <c r="HB108" s="39"/>
      <c r="HC108" s="39"/>
      <c r="HD108" s="39"/>
      <c r="HE108" s="39"/>
      <c r="HF108" s="39"/>
      <c r="HG108" s="39"/>
      <c r="HH108" s="39"/>
      <c r="HI108" s="39"/>
      <c r="HJ108" s="39"/>
      <c r="HK108" s="39"/>
      <c r="HL108" s="39"/>
      <c r="HM108" s="39"/>
      <c r="HN108" s="39"/>
      <c r="HO108" s="39"/>
      <c r="HP108" s="39"/>
      <c r="HQ108" s="39"/>
      <c r="HR108" s="39"/>
      <c r="HS108" s="39"/>
      <c r="HT108" s="39"/>
    </row>
    <row r="109" spans="2:228" ht="9.9499999999999993" customHeight="1" x14ac:dyDescent="0.2">
      <c r="B109" s="63" t="s">
        <v>76</v>
      </c>
      <c r="C109" s="189">
        <v>2.592592592592593</v>
      </c>
      <c r="D109" s="189">
        <v>2.9629629629629628</v>
      </c>
      <c r="E109" s="189">
        <v>3.333333333333333</v>
      </c>
      <c r="F109" s="189">
        <v>4.0740740740740735</v>
      </c>
      <c r="G109" s="189">
        <v>2.9629629629629628</v>
      </c>
      <c r="H109" s="189">
        <v>2.592592592592593</v>
      </c>
      <c r="I109" s="189">
        <v>1.8518518518518519</v>
      </c>
      <c r="J109" s="189">
        <v>1.1111111111111112</v>
      </c>
      <c r="K109" s="189">
        <v>2.592592592592593</v>
      </c>
      <c r="L109" s="189">
        <v>5.5555555555555554</v>
      </c>
      <c r="M109" s="189">
        <v>2.9629629629629628</v>
      </c>
      <c r="N109" s="189">
        <v>2.592592592592593</v>
      </c>
      <c r="O109" s="190">
        <f>MAX(C109:N109)</f>
        <v>5.5555555555555554</v>
      </c>
      <c r="P109" s="190">
        <f>MIN(C109:N109)</f>
        <v>1.1111111111111112</v>
      </c>
      <c r="Q109" s="190">
        <f>AVERAGE(C109:N109)</f>
        <v>2.9320987654320985</v>
      </c>
      <c r="R109" s="190">
        <f>STDEV(C109:N109)</f>
        <v>1.0993579658068602</v>
      </c>
      <c r="S109" s="190">
        <f t="shared" ref="S109:S120" si="293">Q109+R109</f>
        <v>4.0314567312389586</v>
      </c>
      <c r="T109" s="190">
        <f t="shared" ref="T109:T120" si="294">Q109-R109</f>
        <v>1.8327407996252383</v>
      </c>
      <c r="U109" s="10"/>
      <c r="V109" s="63" t="s">
        <v>76</v>
      </c>
      <c r="W109" s="214">
        <v>62.962962962962962</v>
      </c>
      <c r="X109" s="214">
        <v>40</v>
      </c>
      <c r="Y109" s="214">
        <v>133.33333333333334</v>
      </c>
      <c r="Z109" s="214">
        <v>603.7037037037037</v>
      </c>
      <c r="AA109" s="214">
        <v>217.77777777777777</v>
      </c>
      <c r="AB109" s="214">
        <v>110.37037037037037</v>
      </c>
      <c r="AC109" s="214">
        <v>153.33333333333334</v>
      </c>
      <c r="AD109" s="214">
        <v>99.629629629629633</v>
      </c>
      <c r="AE109" s="214">
        <v>134.81481481481481</v>
      </c>
      <c r="AF109" s="214">
        <v>110</v>
      </c>
      <c r="AG109" s="214">
        <v>80</v>
      </c>
      <c r="AH109" s="214">
        <v>26.666666666666668</v>
      </c>
      <c r="AI109" s="215">
        <f>MAX(W109:AH109)</f>
        <v>603.7037037037037</v>
      </c>
      <c r="AJ109" s="215">
        <f>MIN(W109:AH109)</f>
        <v>26.666666666666668</v>
      </c>
      <c r="AK109" s="215">
        <f>AVERAGE(W109:AH109)</f>
        <v>147.71604938271605</v>
      </c>
      <c r="AL109" s="215"/>
      <c r="AM109" s="215">
        <f>STDEV(W109:AH109)</f>
        <v>152.67076822395262</v>
      </c>
      <c r="AN109" s="215">
        <f t="shared" ref="AN109:AN120" si="295">AK109+AM109</f>
        <v>300.38681760666867</v>
      </c>
      <c r="AO109" s="215">
        <f t="shared" ref="AO109:AO120" si="296">AK109-AM109</f>
        <v>-4.9547188412365699</v>
      </c>
      <c r="AP109" s="10"/>
      <c r="AQ109" s="63" t="s">
        <v>76</v>
      </c>
      <c r="AR109" s="214">
        <v>62.962962962962962</v>
      </c>
      <c r="AS109" s="214">
        <v>40</v>
      </c>
      <c r="AT109" s="214">
        <v>133.33333333333334</v>
      </c>
      <c r="AU109" s="214">
        <v>603.7037037037037</v>
      </c>
      <c r="AV109" s="214">
        <v>217.77777777777777</v>
      </c>
      <c r="AW109" s="214">
        <v>110.37037037037037</v>
      </c>
      <c r="AX109" s="214">
        <v>153.33333333333334</v>
      </c>
      <c r="AY109" s="214">
        <v>99.629629629629633</v>
      </c>
      <c r="AZ109" s="214">
        <v>134.81481481481481</v>
      </c>
      <c r="BA109" s="214">
        <v>110</v>
      </c>
      <c r="BB109" s="214">
        <v>80</v>
      </c>
      <c r="BC109" s="214">
        <v>26.666666666666668</v>
      </c>
      <c r="BD109" s="215">
        <f>MAX(AR109:BC109)</f>
        <v>603.7037037037037</v>
      </c>
      <c r="BE109" s="215">
        <f>MIN(AR109:BC109)</f>
        <v>26.666666666666668</v>
      </c>
      <c r="BF109" s="215">
        <f>AVERAGE(AR109:BC109)</f>
        <v>147.71604938271605</v>
      </c>
      <c r="BG109" s="215"/>
      <c r="BH109" s="215">
        <f>STDEV(AR109:BC109)</f>
        <v>152.67076822395262</v>
      </c>
      <c r="BI109" s="215">
        <f t="shared" ref="BI109:BI126" si="297">BF109+BH109</f>
        <v>300.38681760666867</v>
      </c>
      <c r="BJ109" s="215">
        <f t="shared" ref="BJ109:BJ126" si="298">BF109-BH109</f>
        <v>-4.9547188412365699</v>
      </c>
      <c r="BK109" s="10"/>
      <c r="BL109" s="63" t="s">
        <v>76</v>
      </c>
      <c r="BM109" s="214">
        <v>31</v>
      </c>
      <c r="BN109" s="214">
        <v>12</v>
      </c>
      <c r="BO109" s="214">
        <v>79</v>
      </c>
      <c r="BP109" s="214">
        <v>176</v>
      </c>
      <c r="BQ109" s="214">
        <v>184</v>
      </c>
      <c r="BR109" s="214">
        <v>115</v>
      </c>
      <c r="BS109" s="214">
        <v>121</v>
      </c>
      <c r="BT109" s="214">
        <v>106</v>
      </c>
      <c r="BU109" s="214">
        <v>235</v>
      </c>
      <c r="BV109" s="214">
        <v>86</v>
      </c>
      <c r="BW109" s="214">
        <v>59</v>
      </c>
      <c r="BX109" s="214">
        <v>13</v>
      </c>
      <c r="BY109" s="215">
        <f>MAX(BM109:BX109)</f>
        <v>235</v>
      </c>
      <c r="BZ109" s="215">
        <f>MIN(BM109:BX109)</f>
        <v>12</v>
      </c>
      <c r="CA109" s="215">
        <f>AVERAGE(BM109:BX109)</f>
        <v>101.41666666666667</v>
      </c>
      <c r="CB109" s="215"/>
      <c r="CC109" s="215">
        <f>STDEV(BM109:BX109)</f>
        <v>70.147193727752125</v>
      </c>
      <c r="CD109" s="215">
        <f t="shared" ref="CD109:CD126" si="299">CA109+CC109</f>
        <v>171.56386039441878</v>
      </c>
      <c r="CE109" s="215">
        <f t="shared" ref="CE109:CE126" si="300">CA109-CC109</f>
        <v>31.269472938914546</v>
      </c>
      <c r="CF109" s="10"/>
      <c r="CG109" s="63" t="s">
        <v>76</v>
      </c>
      <c r="CH109" s="214">
        <v>31</v>
      </c>
      <c r="CI109" s="214">
        <v>12</v>
      </c>
      <c r="CJ109" s="214">
        <v>79</v>
      </c>
      <c r="CK109" s="214">
        <v>176</v>
      </c>
      <c r="CL109" s="214">
        <v>184</v>
      </c>
      <c r="CM109" s="214">
        <v>115</v>
      </c>
      <c r="CN109" s="214">
        <v>121</v>
      </c>
      <c r="CO109" s="214">
        <v>106</v>
      </c>
      <c r="CP109" s="214">
        <v>235</v>
      </c>
      <c r="CQ109" s="214">
        <v>86</v>
      </c>
      <c r="CR109" s="214">
        <v>59</v>
      </c>
      <c r="CS109" s="214">
        <v>13</v>
      </c>
      <c r="CT109" s="215">
        <f>MAX(CH109:CS109)</f>
        <v>235</v>
      </c>
      <c r="CU109" s="215">
        <f>MIN(CH109:CS109)</f>
        <v>12</v>
      </c>
      <c r="CV109" s="215">
        <f>AVERAGE(CH109:CS109)</f>
        <v>101.41666666666667</v>
      </c>
      <c r="CW109" s="215"/>
      <c r="CX109" s="215">
        <f>STDEV(CH109:CS109)</f>
        <v>70.147193727752125</v>
      </c>
      <c r="CY109" s="215">
        <f t="shared" ref="CY109:CY126" si="301">CV109+CX109</f>
        <v>171.56386039441878</v>
      </c>
      <c r="CZ109" s="215">
        <f t="shared" ref="CZ109:CZ126" si="302">CV109-CX109</f>
        <v>31.269472938914546</v>
      </c>
      <c r="DA109" s="10"/>
      <c r="DB109" s="63" t="s">
        <v>76</v>
      </c>
      <c r="DC109" s="214"/>
      <c r="DD109" s="214"/>
      <c r="DE109" s="214"/>
      <c r="DF109" s="214"/>
      <c r="DG109" s="214"/>
      <c r="DH109" s="214"/>
      <c r="DI109" s="214"/>
      <c r="DJ109" s="214"/>
      <c r="DK109" s="214"/>
      <c r="DL109" s="214"/>
      <c r="DM109" s="214"/>
      <c r="DN109" s="214"/>
      <c r="DO109" s="215">
        <f>MAX(DC109:DN109)</f>
        <v>0</v>
      </c>
      <c r="DP109" s="215">
        <f>MIN(DC109:DN109)</f>
        <v>0</v>
      </c>
      <c r="DQ109" s="215" t="e">
        <f>AVERAGE(DC109:DN109)</f>
        <v>#DIV/0!</v>
      </c>
      <c r="DR109" s="215"/>
      <c r="DS109" s="215" t="e">
        <f>STDEV(DC109:DN109)</f>
        <v>#DIV/0!</v>
      </c>
      <c r="DT109" s="215" t="e">
        <f t="shared" ref="DT109:DT120" si="303">DQ109+DS109</f>
        <v>#DIV/0!</v>
      </c>
      <c r="DU109" s="215" t="e">
        <f t="shared" ref="DU109:DU120" si="304">DQ109-DS109</f>
        <v>#DIV/0!</v>
      </c>
      <c r="DV109" s="10"/>
      <c r="DW109" s="63" t="s">
        <v>76</v>
      </c>
      <c r="DX109" s="214"/>
      <c r="DY109" s="214"/>
      <c r="DZ109" s="214"/>
      <c r="EA109" s="214"/>
      <c r="EB109" s="214"/>
      <c r="EC109" s="214"/>
      <c r="ED109" s="214"/>
      <c r="EE109" s="214"/>
      <c r="EF109" s="214"/>
      <c r="EG109" s="214"/>
      <c r="EH109" s="214"/>
      <c r="EI109" s="214"/>
      <c r="EJ109" s="215">
        <f>MAX(DX109:EI109)</f>
        <v>0</v>
      </c>
      <c r="EK109" s="215">
        <f>MIN(DX109:EI109)</f>
        <v>0</v>
      </c>
      <c r="EL109" s="215" t="e">
        <f>AVERAGE(DX109:EI109)</f>
        <v>#DIV/0!</v>
      </c>
      <c r="EM109" s="215"/>
      <c r="EN109" s="215" t="e">
        <f>STDEV(DX109:EI109)</f>
        <v>#DIV/0!</v>
      </c>
      <c r="EO109" s="215" t="e">
        <f t="shared" ref="EO109:EO126" si="305">EL109+EN109</f>
        <v>#DIV/0!</v>
      </c>
      <c r="EP109" s="215" t="e">
        <f t="shared" ref="EP109:EP126" si="306">EL109-EN109</f>
        <v>#DIV/0!</v>
      </c>
      <c r="EQ109" s="10"/>
      <c r="ER109" s="63" t="s">
        <v>76</v>
      </c>
      <c r="ES109" s="214">
        <v>31</v>
      </c>
      <c r="ET109" s="214">
        <v>12</v>
      </c>
      <c r="EU109" s="214">
        <v>79</v>
      </c>
      <c r="EV109" s="214">
        <v>176</v>
      </c>
      <c r="EW109" s="214">
        <v>184</v>
      </c>
      <c r="EX109" s="214">
        <v>115</v>
      </c>
      <c r="EY109" s="214">
        <v>121</v>
      </c>
      <c r="EZ109" s="214">
        <v>106</v>
      </c>
      <c r="FA109" s="214">
        <v>235</v>
      </c>
      <c r="FB109" s="214">
        <v>86</v>
      </c>
      <c r="FC109" s="214">
        <v>59</v>
      </c>
      <c r="FD109" s="214">
        <v>13</v>
      </c>
      <c r="FE109" s="215">
        <f>MAX(ES109:FD109)</f>
        <v>235</v>
      </c>
      <c r="FF109" s="215">
        <f>MIN(ES109:FD109)</f>
        <v>12</v>
      </c>
      <c r="FG109" s="215">
        <f>AVERAGE(ES109:FD109)</f>
        <v>101.41666666666667</v>
      </c>
      <c r="FH109" s="215"/>
      <c r="FI109" s="215">
        <f>STDEV(ES109:FD109)</f>
        <v>70.147193727752125</v>
      </c>
      <c r="FJ109" s="215">
        <f t="shared" ref="FJ109:FJ120" si="307">FG109+FI109</f>
        <v>171.56386039441878</v>
      </c>
      <c r="FK109" s="215">
        <f t="shared" ref="FK109:FK120" si="308">FG109-FI109</f>
        <v>31.269472938914546</v>
      </c>
      <c r="FL109" s="64"/>
      <c r="FM109" s="42"/>
      <c r="FN109" s="15"/>
      <c r="FO109" s="15"/>
      <c r="FP109" s="15"/>
      <c r="FQ109" s="15"/>
      <c r="FR109" s="15"/>
      <c r="FS109" s="15"/>
      <c r="FT109" s="15"/>
      <c r="FU109" s="15"/>
      <c r="FV109" s="15"/>
      <c r="FW109" s="15"/>
      <c r="FX109" s="15"/>
      <c r="FY109" s="15"/>
      <c r="FZ109" s="15"/>
      <c r="GA109" s="15"/>
      <c r="GB109" s="15"/>
      <c r="GC109" s="15"/>
      <c r="GD109" s="11"/>
      <c r="GE109" s="11"/>
      <c r="GF109" s="13"/>
      <c r="GG109" s="27"/>
      <c r="GH109" s="27"/>
      <c r="GI109" s="27"/>
      <c r="GJ109" s="27"/>
      <c r="GK109" s="27"/>
      <c r="GL109" s="27"/>
      <c r="GM109" s="27"/>
      <c r="GN109" s="27"/>
      <c r="GO109" s="27"/>
      <c r="GP109" s="27"/>
      <c r="GQ109" s="27"/>
      <c r="GR109" s="27"/>
      <c r="GS109" s="27"/>
      <c r="GT109" s="27"/>
      <c r="GZ109" s="39"/>
      <c r="HA109" s="39"/>
      <c r="HB109" s="39"/>
      <c r="HC109" s="39"/>
      <c r="HD109" s="39"/>
      <c r="HE109" s="39"/>
      <c r="HF109" s="39"/>
      <c r="HG109" s="39"/>
      <c r="HH109" s="39"/>
      <c r="HI109" s="39"/>
      <c r="HJ109" s="39"/>
      <c r="HK109" s="39"/>
      <c r="HL109" s="39"/>
      <c r="HM109" s="39"/>
      <c r="HN109" s="39"/>
      <c r="HO109" s="39"/>
      <c r="HP109" s="39"/>
      <c r="HQ109" s="39"/>
      <c r="HR109" s="39"/>
      <c r="HS109" s="39"/>
      <c r="HT109" s="39"/>
    </row>
    <row r="110" spans="2:228" ht="9.9499999999999993" customHeight="1" x14ac:dyDescent="0.2">
      <c r="B110" s="65" t="s">
        <v>77</v>
      </c>
      <c r="C110" s="191">
        <v>2.2222222222222223</v>
      </c>
      <c r="D110" s="191">
        <v>2.592592592592593</v>
      </c>
      <c r="E110" s="191">
        <v>2.9629629629629628</v>
      </c>
      <c r="F110" s="191">
        <v>3.333333333333333</v>
      </c>
      <c r="G110" s="191">
        <v>2.9629629629629628</v>
      </c>
      <c r="H110" s="191">
        <v>1.1111111111111112</v>
      </c>
      <c r="I110" s="191">
        <v>1.1111111111111112</v>
      </c>
      <c r="J110" s="191">
        <v>1.1111111111111112</v>
      </c>
      <c r="K110" s="191">
        <v>1.8518518518518519</v>
      </c>
      <c r="L110" s="191">
        <v>2.9629629629629628</v>
      </c>
      <c r="M110" s="191">
        <v>2.592592592592593</v>
      </c>
      <c r="N110" s="191">
        <v>2.9629629629629628</v>
      </c>
      <c r="O110" s="192">
        <f t="shared" ref="O110:O126" si="309">MAX(C110:N110)</f>
        <v>3.333333333333333</v>
      </c>
      <c r="P110" s="192">
        <f t="shared" ref="P110:P126" si="310">MIN(C110:N110)</f>
        <v>1.1111111111111112</v>
      </c>
      <c r="Q110" s="192">
        <f t="shared" ref="Q110:Q126" si="311">AVERAGE(C110:N110)</f>
        <v>2.3148148148148144</v>
      </c>
      <c r="R110" s="192">
        <f t="shared" ref="R110:R126" si="312">STDEV(C110:N110)</f>
        <v>0.82250730641792125</v>
      </c>
      <c r="S110" s="192">
        <f t="shared" si="293"/>
        <v>3.1373221212327356</v>
      </c>
      <c r="T110" s="192">
        <f t="shared" si="294"/>
        <v>1.4923075083968933</v>
      </c>
      <c r="U110" s="10"/>
      <c r="V110" s="65" t="s">
        <v>77</v>
      </c>
      <c r="W110" s="216">
        <v>20.37037037037037</v>
      </c>
      <c r="X110" s="216">
        <v>35.555555555555557</v>
      </c>
      <c r="Y110" s="216">
        <v>94.074074074074076</v>
      </c>
      <c r="Z110" s="216">
        <v>90</v>
      </c>
      <c r="AA110" s="216">
        <v>100.74074074074075</v>
      </c>
      <c r="AB110" s="216">
        <v>174.07407407407408</v>
      </c>
      <c r="AC110" s="216">
        <v>179.25925925925927</v>
      </c>
      <c r="AD110" s="216">
        <v>82.962962962962962</v>
      </c>
      <c r="AE110" s="216">
        <v>248.5185185185185</v>
      </c>
      <c r="AF110" s="216">
        <v>125.92592592592592</v>
      </c>
      <c r="AG110" s="216">
        <v>63.333333333333336</v>
      </c>
      <c r="AH110" s="216">
        <v>11.851851851851851</v>
      </c>
      <c r="AI110" s="217">
        <f t="shared" ref="AI110:AI126" si="313">MAX(W110:AH110)</f>
        <v>248.5185185185185</v>
      </c>
      <c r="AJ110" s="217">
        <f t="shared" ref="AJ110:AJ126" si="314">MIN(W110:AH110)</f>
        <v>11.851851851851851</v>
      </c>
      <c r="AK110" s="217">
        <f t="shared" ref="AK110:AK126" si="315">AVERAGE(W110:AH110)</f>
        <v>102.22222222222221</v>
      </c>
      <c r="AL110" s="217"/>
      <c r="AM110" s="217">
        <f t="shared" ref="AM110:AM126" si="316">STDEV(W110:AH110)</f>
        <v>70.371788041718503</v>
      </c>
      <c r="AN110" s="217">
        <f t="shared" si="295"/>
        <v>172.59401026394073</v>
      </c>
      <c r="AO110" s="217">
        <f t="shared" si="296"/>
        <v>31.850434180503711</v>
      </c>
      <c r="AP110" s="10"/>
      <c r="AQ110" s="65" t="s">
        <v>77</v>
      </c>
      <c r="AR110" s="216">
        <v>20.37037037037037</v>
      </c>
      <c r="AS110" s="216">
        <v>35.555555555555557</v>
      </c>
      <c r="AT110" s="216">
        <v>94.074074074074076</v>
      </c>
      <c r="AU110" s="216">
        <v>90</v>
      </c>
      <c r="AV110" s="216">
        <v>100.74074074074075</v>
      </c>
      <c r="AW110" s="216">
        <v>174.07407407407408</v>
      </c>
      <c r="AX110" s="216">
        <v>179.25925925925927</v>
      </c>
      <c r="AY110" s="216">
        <v>82.962962962962962</v>
      </c>
      <c r="AZ110" s="216">
        <v>248.5185185185185</v>
      </c>
      <c r="BA110" s="216">
        <v>125.92592592592592</v>
      </c>
      <c r="BB110" s="216">
        <v>63.333333333333336</v>
      </c>
      <c r="BC110" s="216">
        <v>11.851851851851851</v>
      </c>
      <c r="BD110" s="217">
        <f t="shared" ref="BD110:BD126" si="317">MAX(AR110:BC110)</f>
        <v>248.5185185185185</v>
      </c>
      <c r="BE110" s="217">
        <f t="shared" ref="BE110:BE126" si="318">MIN(AR110:BC110)</f>
        <v>11.851851851851851</v>
      </c>
      <c r="BF110" s="217">
        <f t="shared" ref="BF110:BF126" si="319">AVERAGE(AR110:BC110)</f>
        <v>102.22222222222221</v>
      </c>
      <c r="BG110" s="217"/>
      <c r="BH110" s="217">
        <f t="shared" ref="BH110:BH126" si="320">STDEV(AR110:BC110)</f>
        <v>70.371788041718503</v>
      </c>
      <c r="BI110" s="217">
        <f t="shared" si="297"/>
        <v>172.59401026394073</v>
      </c>
      <c r="BJ110" s="217">
        <f t="shared" si="298"/>
        <v>31.850434180503711</v>
      </c>
      <c r="BK110" s="10"/>
      <c r="BL110" s="65" t="s">
        <v>77</v>
      </c>
      <c r="BM110" s="216">
        <v>8</v>
      </c>
      <c r="BN110" s="216">
        <v>71</v>
      </c>
      <c r="BO110" s="216">
        <v>128</v>
      </c>
      <c r="BP110" s="216">
        <v>81</v>
      </c>
      <c r="BQ110" s="216">
        <v>108</v>
      </c>
      <c r="BR110" s="216">
        <v>137</v>
      </c>
      <c r="BS110" s="216">
        <v>299</v>
      </c>
      <c r="BT110" s="216">
        <v>145</v>
      </c>
      <c r="BU110" s="216">
        <v>250</v>
      </c>
      <c r="BV110" s="216">
        <v>52</v>
      </c>
      <c r="BW110" s="216">
        <v>48</v>
      </c>
      <c r="BX110" s="216">
        <v>3</v>
      </c>
      <c r="BY110" s="217">
        <f t="shared" ref="BY110:BY126" si="321">MAX(BM110:BX110)</f>
        <v>299</v>
      </c>
      <c r="BZ110" s="217">
        <f t="shared" ref="BZ110:BZ126" si="322">MIN(BM110:BX110)</f>
        <v>3</v>
      </c>
      <c r="CA110" s="217">
        <f t="shared" ref="CA110:CA126" si="323">AVERAGE(BM110:BX110)</f>
        <v>110.83333333333333</v>
      </c>
      <c r="CB110" s="217"/>
      <c r="CC110" s="217">
        <f t="shared" ref="CC110:CC126" si="324">STDEV(BM110:BX110)</f>
        <v>89.95840789784549</v>
      </c>
      <c r="CD110" s="217">
        <f t="shared" si="299"/>
        <v>200.79174123117883</v>
      </c>
      <c r="CE110" s="217">
        <f t="shared" si="300"/>
        <v>20.874925435487839</v>
      </c>
      <c r="CF110" s="10"/>
      <c r="CG110" s="65" t="s">
        <v>77</v>
      </c>
      <c r="CH110" s="216">
        <v>8</v>
      </c>
      <c r="CI110" s="216">
        <v>71</v>
      </c>
      <c r="CJ110" s="216">
        <v>128</v>
      </c>
      <c r="CK110" s="216">
        <v>81</v>
      </c>
      <c r="CL110" s="216">
        <v>108</v>
      </c>
      <c r="CM110" s="216">
        <v>137</v>
      </c>
      <c r="CN110" s="216">
        <v>299</v>
      </c>
      <c r="CO110" s="216">
        <v>145</v>
      </c>
      <c r="CP110" s="216">
        <v>250</v>
      </c>
      <c r="CQ110" s="216">
        <v>52</v>
      </c>
      <c r="CR110" s="216">
        <v>48</v>
      </c>
      <c r="CS110" s="216">
        <v>3</v>
      </c>
      <c r="CT110" s="217">
        <f t="shared" ref="CT110:CT126" si="325">MAX(CH110:CS110)</f>
        <v>299</v>
      </c>
      <c r="CU110" s="217">
        <f t="shared" ref="CU110:CU126" si="326">MIN(CH110:CS110)</f>
        <v>3</v>
      </c>
      <c r="CV110" s="217">
        <f t="shared" ref="CV110:CV126" si="327">AVERAGE(CH110:CS110)</f>
        <v>110.83333333333333</v>
      </c>
      <c r="CW110" s="217"/>
      <c r="CX110" s="217">
        <f t="shared" ref="CX110:CX126" si="328">STDEV(CH110:CS110)</f>
        <v>89.95840789784549</v>
      </c>
      <c r="CY110" s="217">
        <f t="shared" si="301"/>
        <v>200.79174123117883</v>
      </c>
      <c r="CZ110" s="217">
        <f t="shared" si="302"/>
        <v>20.874925435487839</v>
      </c>
      <c r="DA110" s="10"/>
      <c r="DB110" s="65" t="s">
        <v>77</v>
      </c>
      <c r="DC110" s="216"/>
      <c r="DD110" s="216"/>
      <c r="DE110" s="216"/>
      <c r="DF110" s="216"/>
      <c r="DG110" s="216"/>
      <c r="DH110" s="216"/>
      <c r="DI110" s="216"/>
      <c r="DJ110" s="216"/>
      <c r="DK110" s="216"/>
      <c r="DL110" s="216"/>
      <c r="DM110" s="216"/>
      <c r="DN110" s="216"/>
      <c r="DO110" s="217">
        <f t="shared" ref="DO110:DO126" si="329">MAX(DC110:DN110)</f>
        <v>0</v>
      </c>
      <c r="DP110" s="217">
        <f t="shared" ref="DP110:DP126" si="330">MIN(DC110:DN110)</f>
        <v>0</v>
      </c>
      <c r="DQ110" s="217" t="e">
        <f t="shared" ref="DQ110:DQ126" si="331">AVERAGE(DC110:DN110)</f>
        <v>#DIV/0!</v>
      </c>
      <c r="DR110" s="217"/>
      <c r="DS110" s="217" t="e">
        <f t="shared" ref="DS110:DS126" si="332">STDEV(DC110:DN110)</f>
        <v>#DIV/0!</v>
      </c>
      <c r="DT110" s="217" t="e">
        <f t="shared" si="303"/>
        <v>#DIV/0!</v>
      </c>
      <c r="DU110" s="217" t="e">
        <f t="shared" si="304"/>
        <v>#DIV/0!</v>
      </c>
      <c r="DV110" s="10"/>
      <c r="DW110" s="65" t="s">
        <v>77</v>
      </c>
      <c r="DX110" s="216"/>
      <c r="DY110" s="216"/>
      <c r="DZ110" s="216"/>
      <c r="EA110" s="216"/>
      <c r="EB110" s="216"/>
      <c r="EC110" s="216"/>
      <c r="ED110" s="216"/>
      <c r="EE110" s="216"/>
      <c r="EF110" s="216"/>
      <c r="EG110" s="216"/>
      <c r="EH110" s="216"/>
      <c r="EI110" s="216"/>
      <c r="EJ110" s="217">
        <f t="shared" ref="EJ110:EJ126" si="333">MAX(DX110:EI110)</f>
        <v>0</v>
      </c>
      <c r="EK110" s="217">
        <f t="shared" ref="EK110:EK126" si="334">MIN(DX110:EI110)</f>
        <v>0</v>
      </c>
      <c r="EL110" s="217" t="e">
        <f t="shared" ref="EL110:EL126" si="335">AVERAGE(DX110:EI110)</f>
        <v>#DIV/0!</v>
      </c>
      <c r="EM110" s="217"/>
      <c r="EN110" s="217" t="e">
        <f t="shared" ref="EN110:EN126" si="336">STDEV(DX110:EI110)</f>
        <v>#DIV/0!</v>
      </c>
      <c r="EO110" s="217" t="e">
        <f t="shared" si="305"/>
        <v>#DIV/0!</v>
      </c>
      <c r="EP110" s="217" t="e">
        <f t="shared" si="306"/>
        <v>#DIV/0!</v>
      </c>
      <c r="EQ110" s="10"/>
      <c r="ER110" s="65" t="s">
        <v>77</v>
      </c>
      <c r="ES110" s="216">
        <v>8</v>
      </c>
      <c r="ET110" s="216">
        <v>71</v>
      </c>
      <c r="EU110" s="216">
        <v>128</v>
      </c>
      <c r="EV110" s="216">
        <v>81</v>
      </c>
      <c r="EW110" s="216">
        <v>108</v>
      </c>
      <c r="EX110" s="216">
        <v>137</v>
      </c>
      <c r="EY110" s="216">
        <v>299</v>
      </c>
      <c r="EZ110" s="216">
        <v>145</v>
      </c>
      <c r="FA110" s="216">
        <v>250</v>
      </c>
      <c r="FB110" s="216">
        <v>52</v>
      </c>
      <c r="FC110" s="216">
        <v>48</v>
      </c>
      <c r="FD110" s="216">
        <v>3</v>
      </c>
      <c r="FE110" s="217">
        <f t="shared" ref="FE110:FE126" si="337">MAX(ES110:FD110)</f>
        <v>299</v>
      </c>
      <c r="FF110" s="217">
        <f t="shared" ref="FF110:FF126" si="338">MIN(ES110:FD110)</f>
        <v>3</v>
      </c>
      <c r="FG110" s="217">
        <f t="shared" ref="FG110:FG126" si="339">AVERAGE(ES110:FD110)</f>
        <v>110.83333333333333</v>
      </c>
      <c r="FH110" s="217"/>
      <c r="FI110" s="217">
        <f t="shared" ref="FI110:FI126" si="340">STDEV(ES110:FD110)</f>
        <v>89.95840789784549</v>
      </c>
      <c r="FJ110" s="217">
        <f t="shared" si="307"/>
        <v>200.79174123117883</v>
      </c>
      <c r="FK110" s="217">
        <f t="shared" si="308"/>
        <v>20.874925435487839</v>
      </c>
      <c r="FL110" s="64"/>
      <c r="FM110" s="42"/>
      <c r="FN110" s="15"/>
      <c r="FO110" s="15"/>
      <c r="FP110" s="15"/>
      <c r="FQ110" s="15"/>
      <c r="FR110" s="15"/>
      <c r="FS110" s="15"/>
      <c r="FT110" s="15"/>
      <c r="FU110" s="15"/>
      <c r="FV110" s="15"/>
      <c r="FW110" s="15"/>
      <c r="FX110" s="15"/>
      <c r="FY110" s="15"/>
      <c r="FZ110" s="15"/>
      <c r="GA110" s="15"/>
      <c r="GB110" s="15"/>
      <c r="GC110" s="15"/>
      <c r="GD110" s="11"/>
      <c r="GE110" s="11"/>
      <c r="GF110" s="13"/>
      <c r="GZ110" s="39"/>
      <c r="HA110" s="39"/>
      <c r="HB110" s="39"/>
      <c r="HC110" s="39"/>
      <c r="HD110" s="39"/>
      <c r="HE110" s="39"/>
      <c r="HF110" s="39"/>
      <c r="HG110" s="39"/>
      <c r="HH110" s="39"/>
      <c r="HI110" s="39"/>
      <c r="HJ110" s="39"/>
      <c r="HK110" s="39"/>
      <c r="HL110" s="39"/>
      <c r="HM110" s="39"/>
      <c r="HN110" s="39"/>
      <c r="HO110" s="39"/>
      <c r="HP110" s="39"/>
      <c r="HQ110" s="39"/>
      <c r="HR110" s="39"/>
      <c r="HS110" s="39"/>
      <c r="HT110" s="39"/>
    </row>
    <row r="111" spans="2:228" ht="9.9499999999999993" customHeight="1" x14ac:dyDescent="0.2">
      <c r="B111" s="66" t="s">
        <v>78</v>
      </c>
      <c r="C111" s="191">
        <v>1.8518518518518519</v>
      </c>
      <c r="D111" s="191">
        <v>2.2222222222222223</v>
      </c>
      <c r="E111" s="191">
        <v>2.592592592592593</v>
      </c>
      <c r="F111" s="191">
        <v>2.592592592592593</v>
      </c>
      <c r="G111" s="191">
        <v>2.2222222222222223</v>
      </c>
      <c r="H111" s="191">
        <v>1.4814814814814814</v>
      </c>
      <c r="I111" s="191">
        <v>0.7407407407407407</v>
      </c>
      <c r="J111" s="191">
        <v>1.4814814814814814</v>
      </c>
      <c r="K111" s="191">
        <v>2.2222222222222223</v>
      </c>
      <c r="L111" s="191">
        <v>3.333333333333333</v>
      </c>
      <c r="M111" s="191">
        <v>3.7037037037037037</v>
      </c>
      <c r="N111" s="191">
        <v>2.592592592592593</v>
      </c>
      <c r="O111" s="192">
        <f t="shared" si="309"/>
        <v>3.7037037037037037</v>
      </c>
      <c r="P111" s="192">
        <f t="shared" si="310"/>
        <v>0.7407407407407407</v>
      </c>
      <c r="Q111" s="192">
        <f t="shared" si="311"/>
        <v>2.2530864197530862</v>
      </c>
      <c r="R111" s="192">
        <f t="shared" si="312"/>
        <v>0.8123368094515101</v>
      </c>
      <c r="S111" s="192">
        <f t="shared" si="293"/>
        <v>3.0654232292045962</v>
      </c>
      <c r="T111" s="192">
        <f t="shared" si="294"/>
        <v>1.4407496103015762</v>
      </c>
      <c r="U111" s="10"/>
      <c r="V111" s="66" t="s">
        <v>78</v>
      </c>
      <c r="W111" s="216">
        <v>25.925925925925927</v>
      </c>
      <c r="X111" s="216">
        <v>101.85185185185185</v>
      </c>
      <c r="Y111" s="216">
        <v>81.851851851851848</v>
      </c>
      <c r="Z111" s="216">
        <v>168.88888888888889</v>
      </c>
      <c r="AA111" s="216">
        <v>161.85185185185185</v>
      </c>
      <c r="AB111" s="216">
        <v>125.18518518518519</v>
      </c>
      <c r="AC111" s="216">
        <v>74.444444444444443</v>
      </c>
      <c r="AD111" s="216">
        <v>25.555555555555557</v>
      </c>
      <c r="AE111" s="216">
        <v>137.77777777777777</v>
      </c>
      <c r="AF111" s="216">
        <v>203.7037037037037</v>
      </c>
      <c r="AG111" s="216">
        <v>44.444444444444443</v>
      </c>
      <c r="AH111" s="216">
        <v>35.555555555555557</v>
      </c>
      <c r="AI111" s="217">
        <f t="shared" si="313"/>
        <v>203.7037037037037</v>
      </c>
      <c r="AJ111" s="217">
        <f t="shared" si="314"/>
        <v>25.555555555555557</v>
      </c>
      <c r="AK111" s="217">
        <f t="shared" si="315"/>
        <v>98.919753086419746</v>
      </c>
      <c r="AL111" s="217"/>
      <c r="AM111" s="217">
        <f t="shared" si="316"/>
        <v>60.773469529569503</v>
      </c>
      <c r="AN111" s="217">
        <f t="shared" si="295"/>
        <v>159.69322261598924</v>
      </c>
      <c r="AO111" s="217">
        <f t="shared" si="296"/>
        <v>38.146283556850243</v>
      </c>
      <c r="AP111" s="10"/>
      <c r="AQ111" s="66" t="s">
        <v>78</v>
      </c>
      <c r="AR111" s="216">
        <v>25.925925925925927</v>
      </c>
      <c r="AS111" s="216">
        <v>101.85185185185185</v>
      </c>
      <c r="AT111" s="216">
        <v>81.851851851851848</v>
      </c>
      <c r="AU111" s="216">
        <v>168.88888888888889</v>
      </c>
      <c r="AV111" s="216">
        <v>161.85185185185185</v>
      </c>
      <c r="AW111" s="216">
        <v>125.18518518518519</v>
      </c>
      <c r="AX111" s="216">
        <v>74.444444444444443</v>
      </c>
      <c r="AY111" s="216">
        <v>25.555555555555557</v>
      </c>
      <c r="AZ111" s="216">
        <v>137.77777777777777</v>
      </c>
      <c r="BA111" s="216">
        <v>203.7037037037037</v>
      </c>
      <c r="BB111" s="216">
        <v>44.444444444444443</v>
      </c>
      <c r="BC111" s="216">
        <v>35.555555555555557</v>
      </c>
      <c r="BD111" s="217">
        <f t="shared" si="317"/>
        <v>203.7037037037037</v>
      </c>
      <c r="BE111" s="217">
        <f t="shared" si="318"/>
        <v>25.555555555555557</v>
      </c>
      <c r="BF111" s="217">
        <f t="shared" si="319"/>
        <v>98.919753086419746</v>
      </c>
      <c r="BG111" s="217"/>
      <c r="BH111" s="217">
        <f t="shared" si="320"/>
        <v>60.773469529569503</v>
      </c>
      <c r="BI111" s="217">
        <f t="shared" si="297"/>
        <v>159.69322261598924</v>
      </c>
      <c r="BJ111" s="217">
        <f t="shared" si="298"/>
        <v>38.146283556850243</v>
      </c>
      <c r="BK111" s="10"/>
      <c r="BL111" s="66" t="s">
        <v>78</v>
      </c>
      <c r="BM111" s="216">
        <v>21</v>
      </c>
      <c r="BN111" s="216">
        <v>56</v>
      </c>
      <c r="BO111" s="216">
        <v>33</v>
      </c>
      <c r="BP111" s="216">
        <v>130</v>
      </c>
      <c r="BQ111" s="216">
        <v>98</v>
      </c>
      <c r="BR111" s="216">
        <v>64</v>
      </c>
      <c r="BS111" s="216">
        <v>110</v>
      </c>
      <c r="BT111" s="216">
        <v>16</v>
      </c>
      <c r="BU111" s="216">
        <v>139</v>
      </c>
      <c r="BV111" s="216">
        <v>98</v>
      </c>
      <c r="BW111" s="216">
        <v>31</v>
      </c>
      <c r="BX111" s="216">
        <v>24</v>
      </c>
      <c r="BY111" s="217">
        <f t="shared" si="321"/>
        <v>139</v>
      </c>
      <c r="BZ111" s="217">
        <f t="shared" si="322"/>
        <v>16</v>
      </c>
      <c r="CA111" s="217">
        <f t="shared" si="323"/>
        <v>68.333333333333329</v>
      </c>
      <c r="CB111" s="217"/>
      <c r="CC111" s="217">
        <f t="shared" si="324"/>
        <v>44.772827257233381</v>
      </c>
      <c r="CD111" s="217">
        <f t="shared" si="299"/>
        <v>113.1061605905667</v>
      </c>
      <c r="CE111" s="217">
        <f t="shared" si="300"/>
        <v>23.560506076099948</v>
      </c>
      <c r="CF111" s="10"/>
      <c r="CG111" s="66" t="s">
        <v>78</v>
      </c>
      <c r="CH111" s="216">
        <v>21</v>
      </c>
      <c r="CI111" s="216">
        <v>56</v>
      </c>
      <c r="CJ111" s="216">
        <v>33</v>
      </c>
      <c r="CK111" s="216">
        <v>130</v>
      </c>
      <c r="CL111" s="216">
        <v>98</v>
      </c>
      <c r="CM111" s="216">
        <v>64</v>
      </c>
      <c r="CN111" s="216">
        <v>110</v>
      </c>
      <c r="CO111" s="216">
        <v>16</v>
      </c>
      <c r="CP111" s="216">
        <v>139</v>
      </c>
      <c r="CQ111" s="216">
        <v>98</v>
      </c>
      <c r="CR111" s="216">
        <v>31</v>
      </c>
      <c r="CS111" s="216">
        <v>24</v>
      </c>
      <c r="CT111" s="217">
        <f t="shared" si="325"/>
        <v>139</v>
      </c>
      <c r="CU111" s="217">
        <f t="shared" si="326"/>
        <v>16</v>
      </c>
      <c r="CV111" s="217">
        <f t="shared" si="327"/>
        <v>68.333333333333329</v>
      </c>
      <c r="CW111" s="217"/>
      <c r="CX111" s="217">
        <f t="shared" si="328"/>
        <v>44.772827257233381</v>
      </c>
      <c r="CY111" s="217">
        <f t="shared" si="301"/>
        <v>113.1061605905667</v>
      </c>
      <c r="CZ111" s="217">
        <f t="shared" si="302"/>
        <v>23.560506076099948</v>
      </c>
      <c r="DA111" s="10"/>
      <c r="DB111" s="66" t="s">
        <v>78</v>
      </c>
      <c r="DC111" s="216"/>
      <c r="DD111" s="216"/>
      <c r="DE111" s="216"/>
      <c r="DF111" s="216"/>
      <c r="DG111" s="216"/>
      <c r="DH111" s="216"/>
      <c r="DI111" s="216"/>
      <c r="DJ111" s="216"/>
      <c r="DK111" s="216"/>
      <c r="DL111" s="216"/>
      <c r="DM111" s="216"/>
      <c r="DN111" s="216"/>
      <c r="DO111" s="217">
        <f t="shared" si="329"/>
        <v>0</v>
      </c>
      <c r="DP111" s="217">
        <f t="shared" si="330"/>
        <v>0</v>
      </c>
      <c r="DQ111" s="217" t="e">
        <f t="shared" si="331"/>
        <v>#DIV/0!</v>
      </c>
      <c r="DR111" s="217"/>
      <c r="DS111" s="217" t="e">
        <f t="shared" si="332"/>
        <v>#DIV/0!</v>
      </c>
      <c r="DT111" s="217" t="e">
        <f t="shared" si="303"/>
        <v>#DIV/0!</v>
      </c>
      <c r="DU111" s="217" t="e">
        <f t="shared" si="304"/>
        <v>#DIV/0!</v>
      </c>
      <c r="DV111" s="10"/>
      <c r="DW111" s="66" t="s">
        <v>78</v>
      </c>
      <c r="DX111" s="216"/>
      <c r="DY111" s="216"/>
      <c r="DZ111" s="216"/>
      <c r="EA111" s="216"/>
      <c r="EB111" s="216"/>
      <c r="EC111" s="216"/>
      <c r="ED111" s="216"/>
      <c r="EE111" s="216"/>
      <c r="EF111" s="216"/>
      <c r="EG111" s="216"/>
      <c r="EH111" s="216"/>
      <c r="EI111" s="216"/>
      <c r="EJ111" s="217">
        <f t="shared" si="333"/>
        <v>0</v>
      </c>
      <c r="EK111" s="217">
        <f t="shared" si="334"/>
        <v>0</v>
      </c>
      <c r="EL111" s="217" t="e">
        <f t="shared" si="335"/>
        <v>#DIV/0!</v>
      </c>
      <c r="EM111" s="217"/>
      <c r="EN111" s="217" t="e">
        <f t="shared" si="336"/>
        <v>#DIV/0!</v>
      </c>
      <c r="EO111" s="217" t="e">
        <f t="shared" si="305"/>
        <v>#DIV/0!</v>
      </c>
      <c r="EP111" s="217" t="e">
        <f t="shared" si="306"/>
        <v>#DIV/0!</v>
      </c>
      <c r="EQ111" s="10"/>
      <c r="ER111" s="66" t="s">
        <v>78</v>
      </c>
      <c r="ES111" s="216">
        <v>21</v>
      </c>
      <c r="ET111" s="216">
        <v>56</v>
      </c>
      <c r="EU111" s="216">
        <v>33</v>
      </c>
      <c r="EV111" s="216">
        <v>130</v>
      </c>
      <c r="EW111" s="216">
        <v>98</v>
      </c>
      <c r="EX111" s="216">
        <v>64</v>
      </c>
      <c r="EY111" s="216">
        <v>110</v>
      </c>
      <c r="EZ111" s="216">
        <v>16</v>
      </c>
      <c r="FA111" s="216">
        <v>139</v>
      </c>
      <c r="FB111" s="216">
        <v>98</v>
      </c>
      <c r="FC111" s="216">
        <v>31</v>
      </c>
      <c r="FD111" s="216">
        <v>24</v>
      </c>
      <c r="FE111" s="217">
        <f t="shared" si="337"/>
        <v>139</v>
      </c>
      <c r="FF111" s="217">
        <f t="shared" si="338"/>
        <v>16</v>
      </c>
      <c r="FG111" s="217">
        <f t="shared" si="339"/>
        <v>68.333333333333329</v>
      </c>
      <c r="FH111" s="217"/>
      <c r="FI111" s="217">
        <f t="shared" si="340"/>
        <v>44.772827257233381</v>
      </c>
      <c r="FJ111" s="217">
        <f t="shared" si="307"/>
        <v>113.1061605905667</v>
      </c>
      <c r="FK111" s="217">
        <f t="shared" si="308"/>
        <v>23.560506076099948</v>
      </c>
      <c r="FL111" s="64"/>
      <c r="FM111" s="42"/>
      <c r="FN111" s="15"/>
      <c r="FO111" s="15"/>
      <c r="FP111" s="15"/>
      <c r="FQ111" s="15"/>
      <c r="FR111" s="15"/>
      <c r="FS111" s="15"/>
      <c r="FT111" s="15"/>
      <c r="FU111" s="15"/>
      <c r="FV111" s="15"/>
      <c r="FW111" s="15"/>
      <c r="FX111" s="15"/>
      <c r="FY111" s="15"/>
      <c r="FZ111" s="15"/>
      <c r="GA111" s="15"/>
      <c r="GB111" s="15"/>
      <c r="GC111" s="15"/>
      <c r="GD111" s="11"/>
      <c r="GE111" s="11"/>
      <c r="GF111" s="13"/>
      <c r="GZ111" s="39"/>
      <c r="HA111" s="39"/>
      <c r="HB111" s="39"/>
      <c r="HC111" s="39"/>
      <c r="HD111" s="39"/>
      <c r="HE111" s="39"/>
      <c r="HF111" s="39"/>
      <c r="HG111" s="39"/>
      <c r="HH111" s="39"/>
      <c r="HI111" s="39"/>
      <c r="HJ111" s="39"/>
      <c r="HK111" s="39"/>
      <c r="HL111" s="39"/>
      <c r="HM111" s="39"/>
      <c r="HN111" s="39"/>
      <c r="HO111" s="39"/>
      <c r="HP111" s="39"/>
      <c r="HQ111" s="39"/>
      <c r="HR111" s="39"/>
      <c r="HS111" s="39"/>
      <c r="HT111" s="39"/>
    </row>
    <row r="112" spans="2:228" ht="9.9499999999999993" customHeight="1" x14ac:dyDescent="0.2">
      <c r="B112" s="66" t="s">
        <v>79</v>
      </c>
      <c r="C112" s="191">
        <v>2.9629629629629628</v>
      </c>
      <c r="D112" s="191">
        <v>2.9629629629629628</v>
      </c>
      <c r="E112" s="191">
        <v>4.0740740740740735</v>
      </c>
      <c r="F112" s="191">
        <v>2.9629629629629628</v>
      </c>
      <c r="G112" s="191">
        <v>3.7037037037037037</v>
      </c>
      <c r="H112" s="191">
        <v>2.9629629629629628</v>
      </c>
      <c r="I112" s="191">
        <v>1.8518518518518519</v>
      </c>
      <c r="J112" s="191">
        <v>2.592592592592593</v>
      </c>
      <c r="K112" s="191">
        <v>3.333333333333333</v>
      </c>
      <c r="L112" s="191">
        <v>3.7037037037037037</v>
      </c>
      <c r="M112" s="191">
        <v>2.592592592592593</v>
      </c>
      <c r="N112" s="191">
        <v>2.592592592592593</v>
      </c>
      <c r="O112" s="192">
        <f t="shared" si="309"/>
        <v>4.0740740740740735</v>
      </c>
      <c r="P112" s="192">
        <f t="shared" si="310"/>
        <v>1.8518518518518519</v>
      </c>
      <c r="Q112" s="192">
        <f t="shared" si="311"/>
        <v>3.024691358024691</v>
      </c>
      <c r="R112" s="192">
        <f t="shared" si="312"/>
        <v>0.60823900807359255</v>
      </c>
      <c r="S112" s="192">
        <f t="shared" si="293"/>
        <v>3.6329303660982837</v>
      </c>
      <c r="T112" s="192">
        <f t="shared" si="294"/>
        <v>2.4164523499510984</v>
      </c>
      <c r="U112" s="10"/>
      <c r="V112" s="66" t="s">
        <v>79</v>
      </c>
      <c r="W112" s="216">
        <v>17.407407407407408</v>
      </c>
      <c r="X112" s="216">
        <v>145.55555555555554</v>
      </c>
      <c r="Y112" s="216">
        <v>124.44444444444444</v>
      </c>
      <c r="Z112" s="216">
        <v>197.77777777777777</v>
      </c>
      <c r="AA112" s="216">
        <v>158.5185185185185</v>
      </c>
      <c r="AB112" s="216">
        <v>297.40740740740739</v>
      </c>
      <c r="AC112" s="216">
        <v>123.70370370370371</v>
      </c>
      <c r="AD112" s="216">
        <v>6.3703703703703702</v>
      </c>
      <c r="AE112" s="216">
        <v>248.14814814814815</v>
      </c>
      <c r="AF112" s="216">
        <v>104.44444444444444</v>
      </c>
      <c r="AG112" s="216">
        <v>179.25925925925927</v>
      </c>
      <c r="AH112" s="216">
        <v>24.074074074074073</v>
      </c>
      <c r="AI112" s="217">
        <f t="shared" si="313"/>
        <v>297.40740740740739</v>
      </c>
      <c r="AJ112" s="217">
        <f t="shared" si="314"/>
        <v>6.3703703703703702</v>
      </c>
      <c r="AK112" s="217">
        <f t="shared" si="315"/>
        <v>135.59259259259261</v>
      </c>
      <c r="AL112" s="217"/>
      <c r="AM112" s="217">
        <f t="shared" si="316"/>
        <v>90.247012456169401</v>
      </c>
      <c r="AN112" s="217">
        <f t="shared" si="295"/>
        <v>225.839605048762</v>
      </c>
      <c r="AO112" s="217">
        <f t="shared" si="296"/>
        <v>45.345580136423209</v>
      </c>
      <c r="AP112" s="10"/>
      <c r="AQ112" s="66" t="s">
        <v>79</v>
      </c>
      <c r="AR112" s="216">
        <v>17.407407407407408</v>
      </c>
      <c r="AS112" s="216">
        <v>145.55555555555554</v>
      </c>
      <c r="AT112" s="216">
        <v>124.44444444444444</v>
      </c>
      <c r="AU112" s="216">
        <v>197.77777777777777</v>
      </c>
      <c r="AV112" s="216">
        <v>158.5185185185185</v>
      </c>
      <c r="AW112" s="216">
        <v>297.40740740740739</v>
      </c>
      <c r="AX112" s="216">
        <v>123.70370370370371</v>
      </c>
      <c r="AY112" s="216">
        <v>6.3703703703703702</v>
      </c>
      <c r="AZ112" s="216">
        <v>248.14814814814815</v>
      </c>
      <c r="BA112" s="216">
        <v>104.44444444444444</v>
      </c>
      <c r="BB112" s="216">
        <v>179.25925925925927</v>
      </c>
      <c r="BC112" s="216">
        <v>24.074074074074073</v>
      </c>
      <c r="BD112" s="217">
        <f t="shared" si="317"/>
        <v>297.40740740740739</v>
      </c>
      <c r="BE112" s="217">
        <f t="shared" si="318"/>
        <v>6.3703703703703702</v>
      </c>
      <c r="BF112" s="217">
        <f t="shared" si="319"/>
        <v>135.59259259259261</v>
      </c>
      <c r="BG112" s="217"/>
      <c r="BH112" s="217">
        <f t="shared" si="320"/>
        <v>90.247012456169401</v>
      </c>
      <c r="BI112" s="217">
        <f t="shared" si="297"/>
        <v>225.839605048762</v>
      </c>
      <c r="BJ112" s="217">
        <f t="shared" si="298"/>
        <v>45.345580136423209</v>
      </c>
      <c r="BK112" s="10"/>
      <c r="BL112" s="66" t="s">
        <v>79</v>
      </c>
      <c r="BM112" s="216">
        <v>1</v>
      </c>
      <c r="BN112" s="216">
        <v>103</v>
      </c>
      <c r="BO112" s="216">
        <v>68</v>
      </c>
      <c r="BP112" s="216">
        <v>116</v>
      </c>
      <c r="BQ112" s="216">
        <v>79</v>
      </c>
      <c r="BR112" s="216">
        <v>219</v>
      </c>
      <c r="BS112" s="216">
        <v>156</v>
      </c>
      <c r="BT112" s="216">
        <v>56</v>
      </c>
      <c r="BU112" s="216">
        <v>201</v>
      </c>
      <c r="BV112" s="216">
        <v>79</v>
      </c>
      <c r="BW112" s="216">
        <v>97</v>
      </c>
      <c r="BX112" s="216">
        <v>6</v>
      </c>
      <c r="BY112" s="217">
        <f t="shared" si="321"/>
        <v>219</v>
      </c>
      <c r="BZ112" s="217">
        <f t="shared" si="322"/>
        <v>1</v>
      </c>
      <c r="CA112" s="217">
        <f t="shared" si="323"/>
        <v>98.416666666666671</v>
      </c>
      <c r="CB112" s="217"/>
      <c r="CC112" s="217">
        <f t="shared" si="324"/>
        <v>67.568764076220006</v>
      </c>
      <c r="CD112" s="217">
        <f t="shared" si="299"/>
        <v>165.98543074288668</v>
      </c>
      <c r="CE112" s="217">
        <f t="shared" si="300"/>
        <v>30.847902590446665</v>
      </c>
      <c r="CF112" s="10"/>
      <c r="CG112" s="66" t="s">
        <v>79</v>
      </c>
      <c r="CH112" s="216">
        <v>1</v>
      </c>
      <c r="CI112" s="216">
        <v>103</v>
      </c>
      <c r="CJ112" s="216">
        <v>68</v>
      </c>
      <c r="CK112" s="216">
        <v>116</v>
      </c>
      <c r="CL112" s="216">
        <v>79</v>
      </c>
      <c r="CM112" s="216">
        <v>219</v>
      </c>
      <c r="CN112" s="216">
        <v>156</v>
      </c>
      <c r="CO112" s="216">
        <v>56</v>
      </c>
      <c r="CP112" s="216">
        <v>201</v>
      </c>
      <c r="CQ112" s="216">
        <v>79</v>
      </c>
      <c r="CR112" s="216">
        <v>97</v>
      </c>
      <c r="CS112" s="216">
        <v>6</v>
      </c>
      <c r="CT112" s="217">
        <f t="shared" si="325"/>
        <v>219</v>
      </c>
      <c r="CU112" s="217">
        <f t="shared" si="326"/>
        <v>1</v>
      </c>
      <c r="CV112" s="217">
        <f t="shared" si="327"/>
        <v>98.416666666666671</v>
      </c>
      <c r="CW112" s="217"/>
      <c r="CX112" s="217">
        <f t="shared" si="328"/>
        <v>67.568764076220006</v>
      </c>
      <c r="CY112" s="217">
        <f t="shared" si="301"/>
        <v>165.98543074288668</v>
      </c>
      <c r="CZ112" s="217">
        <f t="shared" si="302"/>
        <v>30.847902590446665</v>
      </c>
      <c r="DA112" s="10"/>
      <c r="DB112" s="66" t="s">
        <v>79</v>
      </c>
      <c r="DC112" s="216"/>
      <c r="DD112" s="216"/>
      <c r="DE112" s="216"/>
      <c r="DF112" s="216"/>
      <c r="DG112" s="216"/>
      <c r="DH112" s="216"/>
      <c r="DI112" s="216"/>
      <c r="DJ112" s="216"/>
      <c r="DK112" s="216"/>
      <c r="DL112" s="216"/>
      <c r="DM112" s="216"/>
      <c r="DN112" s="216"/>
      <c r="DO112" s="217">
        <f t="shared" si="329"/>
        <v>0</v>
      </c>
      <c r="DP112" s="217">
        <f t="shared" si="330"/>
        <v>0</v>
      </c>
      <c r="DQ112" s="217" t="e">
        <f t="shared" si="331"/>
        <v>#DIV/0!</v>
      </c>
      <c r="DR112" s="217"/>
      <c r="DS112" s="217" t="e">
        <f t="shared" si="332"/>
        <v>#DIV/0!</v>
      </c>
      <c r="DT112" s="217" t="e">
        <f t="shared" si="303"/>
        <v>#DIV/0!</v>
      </c>
      <c r="DU112" s="217" t="e">
        <f t="shared" si="304"/>
        <v>#DIV/0!</v>
      </c>
      <c r="DV112" s="10"/>
      <c r="DW112" s="66" t="s">
        <v>79</v>
      </c>
      <c r="DX112" s="216"/>
      <c r="DY112" s="216"/>
      <c r="DZ112" s="216"/>
      <c r="EA112" s="216"/>
      <c r="EB112" s="216"/>
      <c r="EC112" s="216"/>
      <c r="ED112" s="216"/>
      <c r="EE112" s="216"/>
      <c r="EF112" s="216"/>
      <c r="EG112" s="216"/>
      <c r="EH112" s="216"/>
      <c r="EI112" s="216"/>
      <c r="EJ112" s="217">
        <f t="shared" si="333"/>
        <v>0</v>
      </c>
      <c r="EK112" s="217">
        <f t="shared" si="334"/>
        <v>0</v>
      </c>
      <c r="EL112" s="217" t="e">
        <f t="shared" si="335"/>
        <v>#DIV/0!</v>
      </c>
      <c r="EM112" s="217"/>
      <c r="EN112" s="217" t="e">
        <f t="shared" si="336"/>
        <v>#DIV/0!</v>
      </c>
      <c r="EO112" s="217" t="e">
        <f t="shared" si="305"/>
        <v>#DIV/0!</v>
      </c>
      <c r="EP112" s="217" t="e">
        <f t="shared" si="306"/>
        <v>#DIV/0!</v>
      </c>
      <c r="EQ112" s="10"/>
      <c r="ER112" s="66" t="s">
        <v>79</v>
      </c>
      <c r="ES112" s="216">
        <v>1</v>
      </c>
      <c r="ET112" s="216">
        <v>103</v>
      </c>
      <c r="EU112" s="216">
        <v>68</v>
      </c>
      <c r="EV112" s="216">
        <v>116</v>
      </c>
      <c r="EW112" s="216">
        <v>79</v>
      </c>
      <c r="EX112" s="216">
        <v>219</v>
      </c>
      <c r="EY112" s="216">
        <v>156</v>
      </c>
      <c r="EZ112" s="216">
        <v>56</v>
      </c>
      <c r="FA112" s="216">
        <v>201</v>
      </c>
      <c r="FB112" s="216">
        <v>79</v>
      </c>
      <c r="FC112" s="216">
        <v>97</v>
      </c>
      <c r="FD112" s="216">
        <v>6</v>
      </c>
      <c r="FE112" s="217">
        <f t="shared" si="337"/>
        <v>219</v>
      </c>
      <c r="FF112" s="217">
        <f t="shared" si="338"/>
        <v>1</v>
      </c>
      <c r="FG112" s="217">
        <f t="shared" si="339"/>
        <v>98.416666666666671</v>
      </c>
      <c r="FH112" s="217"/>
      <c r="FI112" s="217">
        <f t="shared" si="340"/>
        <v>67.568764076220006</v>
      </c>
      <c r="FJ112" s="217">
        <f t="shared" si="307"/>
        <v>165.98543074288668</v>
      </c>
      <c r="FK112" s="217">
        <f t="shared" si="308"/>
        <v>30.847902590446665</v>
      </c>
      <c r="FL112" s="64"/>
      <c r="FM112" s="42"/>
      <c r="FN112" s="15"/>
      <c r="FO112" s="15"/>
      <c r="FP112" s="15"/>
      <c r="FQ112" s="15"/>
      <c r="FR112" s="15"/>
      <c r="FS112" s="15"/>
      <c r="FT112" s="15"/>
      <c r="FU112" s="15"/>
      <c r="FV112" s="15"/>
      <c r="FW112" s="15"/>
      <c r="FX112" s="15"/>
      <c r="FY112" s="15"/>
      <c r="FZ112" s="15"/>
      <c r="GA112" s="15"/>
      <c r="GB112" s="15"/>
      <c r="GC112" s="15"/>
      <c r="GD112" s="11"/>
      <c r="GE112" s="11"/>
      <c r="GF112" s="13"/>
      <c r="GZ112" s="39"/>
      <c r="HA112" s="39"/>
      <c r="HB112" s="39"/>
      <c r="HC112" s="39"/>
      <c r="HD112" s="39"/>
      <c r="HE112" s="39"/>
      <c r="HF112" s="39"/>
      <c r="HG112" s="39"/>
      <c r="HH112" s="39"/>
      <c r="HI112" s="39"/>
      <c r="HJ112" s="39"/>
      <c r="HK112" s="39"/>
      <c r="HL112" s="39"/>
      <c r="HM112" s="39"/>
      <c r="HN112" s="39"/>
      <c r="HO112" s="39"/>
      <c r="HP112" s="39"/>
      <c r="HQ112" s="39"/>
      <c r="HR112" s="39"/>
      <c r="HS112" s="39"/>
      <c r="HT112" s="39"/>
    </row>
    <row r="113" spans="2:228" ht="9.9499999999999993" customHeight="1" x14ac:dyDescent="0.2">
      <c r="B113" s="65" t="s">
        <v>80</v>
      </c>
      <c r="C113" s="191">
        <v>2.9629629629629628</v>
      </c>
      <c r="D113" s="191">
        <v>3.333333333333333</v>
      </c>
      <c r="E113" s="191">
        <v>3.333333333333333</v>
      </c>
      <c r="F113" s="191">
        <v>3.6444444444444444</v>
      </c>
      <c r="G113" s="191">
        <v>3.333333333333333</v>
      </c>
      <c r="H113" s="191">
        <v>2.088888888888889</v>
      </c>
      <c r="I113" s="191">
        <v>1.0037037037037038</v>
      </c>
      <c r="J113" s="191">
        <v>1.8481481481481483</v>
      </c>
      <c r="K113" s="191">
        <v>2.3888888888888888</v>
      </c>
      <c r="L113" s="191">
        <v>3.8148148148148149</v>
      </c>
      <c r="M113" s="191">
        <v>2.7777777777777777</v>
      </c>
      <c r="N113" s="191">
        <v>2.7407407407407405</v>
      </c>
      <c r="O113" s="192">
        <f t="shared" si="309"/>
        <v>3.8148148148148149</v>
      </c>
      <c r="P113" s="192">
        <f t="shared" si="310"/>
        <v>1.0037037037037038</v>
      </c>
      <c r="Q113" s="192">
        <f t="shared" si="311"/>
        <v>2.772530864197531</v>
      </c>
      <c r="R113" s="192">
        <f t="shared" si="312"/>
        <v>0.82159325950173878</v>
      </c>
      <c r="S113" s="192">
        <f t="shared" si="293"/>
        <v>3.5941241236992698</v>
      </c>
      <c r="T113" s="192">
        <f t="shared" si="294"/>
        <v>1.9509376046957922</v>
      </c>
      <c r="U113" s="10"/>
      <c r="V113" s="65" t="s">
        <v>80</v>
      </c>
      <c r="W113" s="216">
        <v>22.962962962962962</v>
      </c>
      <c r="X113" s="216">
        <v>62.962962962962962</v>
      </c>
      <c r="Y113" s="216">
        <v>151.11111111111111</v>
      </c>
      <c r="Z113" s="216"/>
      <c r="AA113" s="216">
        <v>161.11111111111111</v>
      </c>
      <c r="AB113" s="216">
        <v>161.11111111111111</v>
      </c>
      <c r="AC113" s="216">
        <v>234.07407407407408</v>
      </c>
      <c r="AD113" s="216">
        <v>115.92592592592592</v>
      </c>
      <c r="AE113" s="216">
        <v>78.518518518518519</v>
      </c>
      <c r="AF113" s="216">
        <v>177.03703703703704</v>
      </c>
      <c r="AG113" s="216">
        <v>48.888888888888886</v>
      </c>
      <c r="AH113" s="216">
        <v>94.81481481481481</v>
      </c>
      <c r="AI113" s="217">
        <f t="shared" si="313"/>
        <v>234.07407407407408</v>
      </c>
      <c r="AJ113" s="217">
        <f t="shared" si="314"/>
        <v>22.962962962962962</v>
      </c>
      <c r="AK113" s="217">
        <f t="shared" si="315"/>
        <v>118.95622895622893</v>
      </c>
      <c r="AL113" s="217"/>
      <c r="AM113" s="217">
        <f t="shared" si="316"/>
        <v>63.796620045798633</v>
      </c>
      <c r="AN113" s="217">
        <f t="shared" si="295"/>
        <v>182.75284900202757</v>
      </c>
      <c r="AO113" s="217">
        <f t="shared" si="296"/>
        <v>55.159608910430293</v>
      </c>
      <c r="AP113" s="10"/>
      <c r="AQ113" s="65" t="s">
        <v>80</v>
      </c>
      <c r="AR113" s="216">
        <v>22.962962962962962</v>
      </c>
      <c r="AS113" s="216">
        <v>62.962962962962962</v>
      </c>
      <c r="AT113" s="216">
        <v>151.11111111111111</v>
      </c>
      <c r="AU113" s="216"/>
      <c r="AV113" s="216">
        <v>161.11111111111111</v>
      </c>
      <c r="AW113" s="216">
        <v>161.11111111111111</v>
      </c>
      <c r="AX113" s="216">
        <v>234.07407407407408</v>
      </c>
      <c r="AY113" s="216">
        <v>115.92592592592592</v>
      </c>
      <c r="AZ113" s="216">
        <v>78.518518518518519</v>
      </c>
      <c r="BA113" s="216">
        <v>177.03703703703704</v>
      </c>
      <c r="BB113" s="216">
        <v>48.888888888888886</v>
      </c>
      <c r="BC113" s="216">
        <v>94.81481481481481</v>
      </c>
      <c r="BD113" s="217">
        <f t="shared" si="317"/>
        <v>234.07407407407408</v>
      </c>
      <c r="BE113" s="217">
        <f t="shared" si="318"/>
        <v>22.962962962962962</v>
      </c>
      <c r="BF113" s="217">
        <f t="shared" si="319"/>
        <v>118.95622895622893</v>
      </c>
      <c r="BG113" s="217"/>
      <c r="BH113" s="217">
        <f t="shared" si="320"/>
        <v>63.796620045798633</v>
      </c>
      <c r="BI113" s="217">
        <f t="shared" si="297"/>
        <v>182.75284900202757</v>
      </c>
      <c r="BJ113" s="217">
        <f t="shared" si="298"/>
        <v>55.159608910430293</v>
      </c>
      <c r="BK113" s="10"/>
      <c r="BL113" s="65" t="s">
        <v>80</v>
      </c>
      <c r="BM113" s="216">
        <v>11</v>
      </c>
      <c r="BN113" s="216">
        <v>20</v>
      </c>
      <c r="BO113" s="216">
        <v>83</v>
      </c>
      <c r="BP113" s="216">
        <v>69</v>
      </c>
      <c r="BQ113" s="216">
        <v>145</v>
      </c>
      <c r="BR113" s="216">
        <v>125</v>
      </c>
      <c r="BS113" s="216">
        <v>192</v>
      </c>
      <c r="BT113" s="216">
        <v>422</v>
      </c>
      <c r="BU113" s="216">
        <v>64</v>
      </c>
      <c r="BV113" s="216">
        <v>99</v>
      </c>
      <c r="BW113" s="216">
        <v>36</v>
      </c>
      <c r="BX113" s="216">
        <v>25</v>
      </c>
      <c r="BY113" s="217">
        <f t="shared" si="321"/>
        <v>422</v>
      </c>
      <c r="BZ113" s="217">
        <f t="shared" si="322"/>
        <v>11</v>
      </c>
      <c r="CA113" s="217">
        <f t="shared" si="323"/>
        <v>107.58333333333333</v>
      </c>
      <c r="CB113" s="217"/>
      <c r="CC113" s="217">
        <f t="shared" si="324"/>
        <v>113.09566210902514</v>
      </c>
      <c r="CD113" s="217">
        <f t="shared" si="299"/>
        <v>220.67899544235848</v>
      </c>
      <c r="CE113" s="217">
        <f t="shared" si="300"/>
        <v>-5.5123287756918131</v>
      </c>
      <c r="CF113" s="10"/>
      <c r="CG113" s="65" t="s">
        <v>80</v>
      </c>
      <c r="CH113" s="216">
        <v>11</v>
      </c>
      <c r="CI113" s="216">
        <v>20</v>
      </c>
      <c r="CJ113" s="216">
        <v>83</v>
      </c>
      <c r="CK113" s="216">
        <v>69</v>
      </c>
      <c r="CL113" s="216">
        <v>145</v>
      </c>
      <c r="CM113" s="216">
        <v>125</v>
      </c>
      <c r="CN113" s="216">
        <v>192</v>
      </c>
      <c r="CO113" s="216">
        <v>422</v>
      </c>
      <c r="CP113" s="216">
        <v>64</v>
      </c>
      <c r="CQ113" s="216">
        <v>99</v>
      </c>
      <c r="CR113" s="216">
        <v>36</v>
      </c>
      <c r="CS113" s="216">
        <v>25</v>
      </c>
      <c r="CT113" s="217">
        <f t="shared" si="325"/>
        <v>422</v>
      </c>
      <c r="CU113" s="217">
        <f t="shared" si="326"/>
        <v>11</v>
      </c>
      <c r="CV113" s="217">
        <f t="shared" si="327"/>
        <v>107.58333333333333</v>
      </c>
      <c r="CW113" s="217"/>
      <c r="CX113" s="217">
        <f t="shared" si="328"/>
        <v>113.09566210902514</v>
      </c>
      <c r="CY113" s="217">
        <f t="shared" si="301"/>
        <v>220.67899544235848</v>
      </c>
      <c r="CZ113" s="217">
        <f t="shared" si="302"/>
        <v>-5.5123287756918131</v>
      </c>
      <c r="DA113" s="10"/>
      <c r="DB113" s="65" t="s">
        <v>80</v>
      </c>
      <c r="DC113" s="216"/>
      <c r="DD113" s="216"/>
      <c r="DE113" s="216"/>
      <c r="DF113" s="216"/>
      <c r="DG113" s="216"/>
      <c r="DH113" s="216"/>
      <c r="DI113" s="216"/>
      <c r="DJ113" s="216"/>
      <c r="DK113" s="216"/>
      <c r="DL113" s="216"/>
      <c r="DM113" s="216"/>
      <c r="DN113" s="216"/>
      <c r="DO113" s="217">
        <f t="shared" si="329"/>
        <v>0</v>
      </c>
      <c r="DP113" s="217">
        <f t="shared" si="330"/>
        <v>0</v>
      </c>
      <c r="DQ113" s="217" t="e">
        <f t="shared" si="331"/>
        <v>#DIV/0!</v>
      </c>
      <c r="DR113" s="217"/>
      <c r="DS113" s="217" t="e">
        <f t="shared" si="332"/>
        <v>#DIV/0!</v>
      </c>
      <c r="DT113" s="217" t="e">
        <f t="shared" si="303"/>
        <v>#DIV/0!</v>
      </c>
      <c r="DU113" s="217" t="e">
        <f t="shared" si="304"/>
        <v>#DIV/0!</v>
      </c>
      <c r="DV113" s="10"/>
      <c r="DW113" s="65" t="s">
        <v>80</v>
      </c>
      <c r="DX113" s="216"/>
      <c r="DY113" s="216"/>
      <c r="DZ113" s="216"/>
      <c r="EA113" s="216"/>
      <c r="EB113" s="216"/>
      <c r="EC113" s="216"/>
      <c r="ED113" s="216"/>
      <c r="EE113" s="216"/>
      <c r="EF113" s="216"/>
      <c r="EG113" s="216"/>
      <c r="EH113" s="216"/>
      <c r="EI113" s="216"/>
      <c r="EJ113" s="217">
        <f t="shared" si="333"/>
        <v>0</v>
      </c>
      <c r="EK113" s="217">
        <f t="shared" si="334"/>
        <v>0</v>
      </c>
      <c r="EL113" s="217" t="e">
        <f t="shared" si="335"/>
        <v>#DIV/0!</v>
      </c>
      <c r="EM113" s="217"/>
      <c r="EN113" s="217" t="e">
        <f t="shared" si="336"/>
        <v>#DIV/0!</v>
      </c>
      <c r="EO113" s="217" t="e">
        <f t="shared" si="305"/>
        <v>#DIV/0!</v>
      </c>
      <c r="EP113" s="217" t="e">
        <f t="shared" si="306"/>
        <v>#DIV/0!</v>
      </c>
      <c r="EQ113" s="10"/>
      <c r="ER113" s="65" t="s">
        <v>80</v>
      </c>
      <c r="ES113" s="216">
        <v>11</v>
      </c>
      <c r="ET113" s="216">
        <v>20</v>
      </c>
      <c r="EU113" s="216">
        <v>83</v>
      </c>
      <c r="EV113" s="216">
        <v>69</v>
      </c>
      <c r="EW113" s="216">
        <v>145</v>
      </c>
      <c r="EX113" s="216">
        <v>125</v>
      </c>
      <c r="EY113" s="216">
        <v>192</v>
      </c>
      <c r="EZ113" s="216">
        <v>422</v>
      </c>
      <c r="FA113" s="216">
        <v>64</v>
      </c>
      <c r="FB113" s="216">
        <v>99</v>
      </c>
      <c r="FC113" s="216">
        <v>36</v>
      </c>
      <c r="FD113" s="216">
        <v>25</v>
      </c>
      <c r="FE113" s="217">
        <f t="shared" si="337"/>
        <v>422</v>
      </c>
      <c r="FF113" s="217">
        <f t="shared" si="338"/>
        <v>11</v>
      </c>
      <c r="FG113" s="217">
        <f t="shared" si="339"/>
        <v>107.58333333333333</v>
      </c>
      <c r="FH113" s="217"/>
      <c r="FI113" s="217">
        <f t="shared" si="340"/>
        <v>113.09566210902514</v>
      </c>
      <c r="FJ113" s="217">
        <f t="shared" si="307"/>
        <v>220.67899544235848</v>
      </c>
      <c r="FK113" s="217">
        <f t="shared" si="308"/>
        <v>-5.5123287756918131</v>
      </c>
      <c r="FL113" s="64"/>
      <c r="FM113" s="42"/>
      <c r="FN113" s="15"/>
      <c r="FO113" s="15"/>
      <c r="FP113" s="15"/>
      <c r="FQ113" s="15"/>
      <c r="FR113" s="15"/>
      <c r="FS113" s="15"/>
      <c r="FT113" s="15"/>
      <c r="FU113" s="15"/>
      <c r="FV113" s="15"/>
      <c r="FW113" s="15"/>
      <c r="FX113" s="15"/>
      <c r="FY113" s="15"/>
      <c r="FZ113" s="15"/>
      <c r="GA113" s="15"/>
      <c r="GB113" s="15"/>
      <c r="GC113" s="15"/>
      <c r="GD113" s="11"/>
      <c r="GE113" s="11"/>
      <c r="GF113" s="13"/>
      <c r="GZ113" s="39"/>
      <c r="HA113" s="39"/>
      <c r="HB113" s="39"/>
      <c r="HC113" s="39"/>
      <c r="HD113" s="39"/>
      <c r="HE113" s="39"/>
      <c r="HF113" s="39"/>
      <c r="HG113" s="39"/>
      <c r="HH113" s="39"/>
      <c r="HI113" s="39"/>
      <c r="HJ113" s="39"/>
      <c r="HK113" s="39"/>
      <c r="HL113" s="39"/>
      <c r="HM113" s="39"/>
      <c r="HN113" s="39"/>
      <c r="HO113" s="39"/>
      <c r="HP113" s="39"/>
      <c r="HQ113" s="39"/>
      <c r="HR113" s="39"/>
      <c r="HS113" s="39"/>
      <c r="HT113" s="39"/>
    </row>
    <row r="114" spans="2:228" ht="9.9499999999999993" customHeight="1" x14ac:dyDescent="0.2">
      <c r="B114" s="66" t="s">
        <v>81</v>
      </c>
      <c r="C114" s="191">
        <v>2.5555555555555558</v>
      </c>
      <c r="D114" s="191">
        <v>3.2222222222222219</v>
      </c>
      <c r="E114" s="191">
        <v>3.1111111111111112</v>
      </c>
      <c r="F114" s="191">
        <v>4.1111111111111116</v>
      </c>
      <c r="G114" s="191">
        <v>4.1111111111111116</v>
      </c>
      <c r="H114" s="191">
        <v>3.1481481481481484</v>
      </c>
      <c r="I114" s="191">
        <v>1.5481481481481481</v>
      </c>
      <c r="J114" s="191">
        <v>1.462962962962963</v>
      </c>
      <c r="K114" s="191">
        <v>1.9481481481481482</v>
      </c>
      <c r="L114" s="191">
        <v>2.925925925925926</v>
      </c>
      <c r="M114" s="191">
        <v>4.7037037037037042</v>
      </c>
      <c r="N114" s="191">
        <v>2.6925925925925926</v>
      </c>
      <c r="O114" s="192">
        <f t="shared" si="309"/>
        <v>4.7037037037037042</v>
      </c>
      <c r="P114" s="192">
        <f t="shared" si="310"/>
        <v>1.462962962962963</v>
      </c>
      <c r="Q114" s="192">
        <f t="shared" si="311"/>
        <v>2.9617283950617281</v>
      </c>
      <c r="R114" s="192">
        <f t="shared" si="312"/>
        <v>1.0140874944491425</v>
      </c>
      <c r="S114" s="192">
        <f t="shared" si="293"/>
        <v>3.9758158895108706</v>
      </c>
      <c r="T114" s="192">
        <f t="shared" si="294"/>
        <v>1.9476409006125857</v>
      </c>
      <c r="U114" s="10"/>
      <c r="V114" s="66" t="s">
        <v>81</v>
      </c>
      <c r="W114" s="216">
        <v>47.777777777777779</v>
      </c>
      <c r="X114" s="216">
        <v>40.370370370370374</v>
      </c>
      <c r="Y114" s="216">
        <v>177.77777777777777</v>
      </c>
      <c r="Z114" s="216">
        <v>81.111111111111114</v>
      </c>
      <c r="AA114" s="216">
        <v>113.70370370370371</v>
      </c>
      <c r="AB114" s="216">
        <v>90.740740740740748</v>
      </c>
      <c r="AC114" s="216">
        <v>182.22222222222223</v>
      </c>
      <c r="AD114" s="216">
        <v>135.18518518518519</v>
      </c>
      <c r="AE114" s="216">
        <v>145.92592592592592</v>
      </c>
      <c r="AF114" s="216">
        <v>84.444444444444443</v>
      </c>
      <c r="AG114" s="216">
        <v>71.111111111111114</v>
      </c>
      <c r="AH114" s="216">
        <v>22.592592592592592</v>
      </c>
      <c r="AI114" s="217">
        <f t="shared" si="313"/>
        <v>182.22222222222223</v>
      </c>
      <c r="AJ114" s="217">
        <f t="shared" si="314"/>
        <v>22.592592592592592</v>
      </c>
      <c r="AK114" s="217">
        <f t="shared" si="315"/>
        <v>99.413580246913568</v>
      </c>
      <c r="AL114" s="217"/>
      <c r="AM114" s="217">
        <f t="shared" si="316"/>
        <v>52.340282131843175</v>
      </c>
      <c r="AN114" s="217">
        <f t="shared" si="295"/>
        <v>151.75386237875674</v>
      </c>
      <c r="AO114" s="217">
        <f t="shared" si="296"/>
        <v>47.073298115070394</v>
      </c>
      <c r="AP114" s="10"/>
      <c r="AQ114" s="66" t="s">
        <v>81</v>
      </c>
      <c r="AR114" s="216">
        <v>47.777777777777779</v>
      </c>
      <c r="AS114" s="216">
        <v>40.370370370370374</v>
      </c>
      <c r="AT114" s="216">
        <v>177.77777777777777</v>
      </c>
      <c r="AU114" s="216">
        <v>81.111111111111114</v>
      </c>
      <c r="AV114" s="216">
        <v>113.70370370370371</v>
      </c>
      <c r="AW114" s="216">
        <v>90.740740740740748</v>
      </c>
      <c r="AX114" s="216">
        <v>182.22222222222223</v>
      </c>
      <c r="AY114" s="216">
        <v>135.18518518518519</v>
      </c>
      <c r="AZ114" s="216">
        <v>145.92592592592592</v>
      </c>
      <c r="BA114" s="216">
        <v>84.444444444444443</v>
      </c>
      <c r="BB114" s="216">
        <v>71.111111111111114</v>
      </c>
      <c r="BC114" s="216">
        <v>22.592592592592592</v>
      </c>
      <c r="BD114" s="217">
        <f t="shared" si="317"/>
        <v>182.22222222222223</v>
      </c>
      <c r="BE114" s="217">
        <f t="shared" si="318"/>
        <v>22.592592592592592</v>
      </c>
      <c r="BF114" s="217">
        <f t="shared" si="319"/>
        <v>99.413580246913568</v>
      </c>
      <c r="BG114" s="217"/>
      <c r="BH114" s="217">
        <f t="shared" si="320"/>
        <v>52.340282131843175</v>
      </c>
      <c r="BI114" s="217">
        <f t="shared" si="297"/>
        <v>151.75386237875674</v>
      </c>
      <c r="BJ114" s="217">
        <f t="shared" si="298"/>
        <v>47.073298115070394</v>
      </c>
      <c r="BK114" s="10"/>
      <c r="BL114" s="66" t="s">
        <v>81</v>
      </c>
      <c r="BM114" s="216">
        <v>23</v>
      </c>
      <c r="BN114" s="216">
        <v>30</v>
      </c>
      <c r="BO114" s="216">
        <v>74</v>
      </c>
      <c r="BP114" s="216">
        <v>8</v>
      </c>
      <c r="BQ114" s="216">
        <v>100</v>
      </c>
      <c r="BR114" s="216">
        <v>69</v>
      </c>
      <c r="BS114" s="216">
        <v>151</v>
      </c>
      <c r="BT114" s="216">
        <v>165</v>
      </c>
      <c r="BU114" s="216">
        <v>141</v>
      </c>
      <c r="BV114" s="216">
        <v>21</v>
      </c>
      <c r="BW114" s="216">
        <v>40</v>
      </c>
      <c r="BX114" s="216">
        <v>16</v>
      </c>
      <c r="BY114" s="217">
        <f t="shared" si="321"/>
        <v>165</v>
      </c>
      <c r="BZ114" s="217">
        <f t="shared" si="322"/>
        <v>8</v>
      </c>
      <c r="CA114" s="217">
        <f t="shared" si="323"/>
        <v>69.833333333333329</v>
      </c>
      <c r="CB114" s="217"/>
      <c r="CC114" s="217">
        <f t="shared" si="324"/>
        <v>56.739970412613381</v>
      </c>
      <c r="CD114" s="217">
        <f t="shared" si="299"/>
        <v>126.5733037459467</v>
      </c>
      <c r="CE114" s="217">
        <f t="shared" si="300"/>
        <v>13.093362920719947</v>
      </c>
      <c r="CF114" s="10"/>
      <c r="CG114" s="66" t="s">
        <v>81</v>
      </c>
      <c r="CH114" s="216">
        <v>23</v>
      </c>
      <c r="CI114" s="216">
        <v>30</v>
      </c>
      <c r="CJ114" s="216">
        <v>74</v>
      </c>
      <c r="CK114" s="216">
        <v>8</v>
      </c>
      <c r="CL114" s="216">
        <v>100</v>
      </c>
      <c r="CM114" s="216">
        <v>69</v>
      </c>
      <c r="CN114" s="216">
        <v>151</v>
      </c>
      <c r="CO114" s="216">
        <v>165</v>
      </c>
      <c r="CP114" s="216">
        <v>141</v>
      </c>
      <c r="CQ114" s="216">
        <v>21</v>
      </c>
      <c r="CR114" s="216">
        <v>40</v>
      </c>
      <c r="CS114" s="216">
        <v>16</v>
      </c>
      <c r="CT114" s="217">
        <f t="shared" si="325"/>
        <v>165</v>
      </c>
      <c r="CU114" s="217">
        <f t="shared" si="326"/>
        <v>8</v>
      </c>
      <c r="CV114" s="217">
        <f t="shared" si="327"/>
        <v>69.833333333333329</v>
      </c>
      <c r="CW114" s="217"/>
      <c r="CX114" s="217">
        <f t="shared" si="328"/>
        <v>56.739970412613381</v>
      </c>
      <c r="CY114" s="217">
        <f t="shared" si="301"/>
        <v>126.5733037459467</v>
      </c>
      <c r="CZ114" s="217">
        <f t="shared" si="302"/>
        <v>13.093362920719947</v>
      </c>
      <c r="DA114" s="10"/>
      <c r="DB114" s="66" t="s">
        <v>81</v>
      </c>
      <c r="DC114" s="216"/>
      <c r="DD114" s="216"/>
      <c r="DE114" s="216"/>
      <c r="DF114" s="216"/>
      <c r="DG114" s="216"/>
      <c r="DH114" s="216"/>
      <c r="DI114" s="216"/>
      <c r="DJ114" s="216"/>
      <c r="DK114" s="216"/>
      <c r="DL114" s="216"/>
      <c r="DM114" s="216"/>
      <c r="DN114" s="216"/>
      <c r="DO114" s="217">
        <f t="shared" si="329"/>
        <v>0</v>
      </c>
      <c r="DP114" s="217">
        <f t="shared" si="330"/>
        <v>0</v>
      </c>
      <c r="DQ114" s="217" t="e">
        <f t="shared" si="331"/>
        <v>#DIV/0!</v>
      </c>
      <c r="DR114" s="217"/>
      <c r="DS114" s="217" t="e">
        <f t="shared" si="332"/>
        <v>#DIV/0!</v>
      </c>
      <c r="DT114" s="217" t="e">
        <f t="shared" si="303"/>
        <v>#DIV/0!</v>
      </c>
      <c r="DU114" s="217" t="e">
        <f t="shared" si="304"/>
        <v>#DIV/0!</v>
      </c>
      <c r="DV114" s="10"/>
      <c r="DW114" s="66" t="s">
        <v>81</v>
      </c>
      <c r="DX114" s="216"/>
      <c r="DY114" s="216"/>
      <c r="DZ114" s="216"/>
      <c r="EA114" s="216"/>
      <c r="EB114" s="216"/>
      <c r="EC114" s="216"/>
      <c r="ED114" s="216"/>
      <c r="EE114" s="216"/>
      <c r="EF114" s="216"/>
      <c r="EG114" s="216"/>
      <c r="EH114" s="216"/>
      <c r="EI114" s="216"/>
      <c r="EJ114" s="217">
        <f t="shared" si="333"/>
        <v>0</v>
      </c>
      <c r="EK114" s="217">
        <f t="shared" si="334"/>
        <v>0</v>
      </c>
      <c r="EL114" s="217" t="e">
        <f t="shared" si="335"/>
        <v>#DIV/0!</v>
      </c>
      <c r="EM114" s="217"/>
      <c r="EN114" s="217" t="e">
        <f t="shared" si="336"/>
        <v>#DIV/0!</v>
      </c>
      <c r="EO114" s="217" t="e">
        <f t="shared" si="305"/>
        <v>#DIV/0!</v>
      </c>
      <c r="EP114" s="217" t="e">
        <f t="shared" si="306"/>
        <v>#DIV/0!</v>
      </c>
      <c r="EQ114" s="10"/>
      <c r="ER114" s="66" t="s">
        <v>81</v>
      </c>
      <c r="ES114" s="216">
        <v>23</v>
      </c>
      <c r="ET114" s="216">
        <v>30</v>
      </c>
      <c r="EU114" s="216">
        <v>74</v>
      </c>
      <c r="EV114" s="216">
        <v>8</v>
      </c>
      <c r="EW114" s="216">
        <v>100</v>
      </c>
      <c r="EX114" s="216">
        <v>69</v>
      </c>
      <c r="EY114" s="216">
        <v>151</v>
      </c>
      <c r="EZ114" s="216">
        <v>165</v>
      </c>
      <c r="FA114" s="216">
        <v>141</v>
      </c>
      <c r="FB114" s="216">
        <v>21</v>
      </c>
      <c r="FC114" s="216">
        <v>40</v>
      </c>
      <c r="FD114" s="216">
        <v>16</v>
      </c>
      <c r="FE114" s="217">
        <f t="shared" si="337"/>
        <v>165</v>
      </c>
      <c r="FF114" s="217">
        <f t="shared" si="338"/>
        <v>8</v>
      </c>
      <c r="FG114" s="217">
        <f t="shared" si="339"/>
        <v>69.833333333333329</v>
      </c>
      <c r="FH114" s="217"/>
      <c r="FI114" s="217">
        <f t="shared" si="340"/>
        <v>56.739970412613381</v>
      </c>
      <c r="FJ114" s="217">
        <f t="shared" si="307"/>
        <v>126.5733037459467</v>
      </c>
      <c r="FK114" s="217">
        <f t="shared" si="308"/>
        <v>13.093362920719947</v>
      </c>
      <c r="FL114" s="64"/>
      <c r="FM114" s="42"/>
      <c r="FN114" s="15"/>
      <c r="FO114" s="15"/>
      <c r="FP114" s="15"/>
      <c r="FQ114" s="15"/>
      <c r="FR114" s="15"/>
      <c r="FS114" s="15"/>
      <c r="FT114" s="15"/>
      <c r="FU114" s="15"/>
      <c r="FV114" s="15"/>
      <c r="FW114" s="15"/>
      <c r="FX114" s="15"/>
      <c r="FY114" s="15"/>
      <c r="FZ114" s="15"/>
      <c r="GA114" s="15"/>
      <c r="GB114" s="15"/>
      <c r="GC114" s="15"/>
      <c r="GD114" s="11"/>
      <c r="GE114" s="11"/>
      <c r="GF114" s="13"/>
      <c r="GZ114" s="39"/>
      <c r="HA114" s="39"/>
      <c r="HB114" s="39"/>
      <c r="HC114" s="39"/>
      <c r="HD114" s="39"/>
      <c r="HE114" s="39"/>
      <c r="HF114" s="39"/>
      <c r="HG114" s="39"/>
      <c r="HH114" s="39"/>
      <c r="HI114" s="39"/>
      <c r="HJ114" s="39"/>
      <c r="HK114" s="39"/>
      <c r="HL114" s="39"/>
      <c r="HM114" s="39"/>
      <c r="HN114" s="39"/>
      <c r="HO114" s="39"/>
      <c r="HP114" s="39"/>
      <c r="HQ114" s="39"/>
      <c r="HR114" s="39"/>
      <c r="HS114" s="39"/>
      <c r="HT114" s="39"/>
    </row>
    <row r="115" spans="2:228" ht="9.9499999999999993" customHeight="1" x14ac:dyDescent="0.2">
      <c r="B115" s="66" t="s">
        <v>83</v>
      </c>
      <c r="C115" s="191">
        <v>3.092592592592593</v>
      </c>
      <c r="D115" s="191">
        <v>2.7777777777777777</v>
      </c>
      <c r="E115" s="191">
        <v>4.1481481481481479</v>
      </c>
      <c r="F115" s="193">
        <v>2.98</v>
      </c>
      <c r="G115" s="193">
        <v>3.2</v>
      </c>
      <c r="H115" s="193">
        <v>1.98</v>
      </c>
      <c r="I115" s="193">
        <v>0.89</v>
      </c>
      <c r="J115" s="193">
        <v>1.5</v>
      </c>
      <c r="K115" s="193">
        <v>2.08</v>
      </c>
      <c r="L115" s="193">
        <v>3.58</v>
      </c>
      <c r="M115" s="193">
        <v>2.7</v>
      </c>
      <c r="N115" s="193">
        <v>2.65</v>
      </c>
      <c r="O115" s="192">
        <f t="shared" si="309"/>
        <v>4.1481481481481479</v>
      </c>
      <c r="P115" s="192">
        <f t="shared" si="310"/>
        <v>0.89</v>
      </c>
      <c r="Q115" s="192">
        <f t="shared" si="311"/>
        <v>2.631543209876543</v>
      </c>
      <c r="R115" s="192">
        <f t="shared" si="312"/>
        <v>0.90077115447575606</v>
      </c>
      <c r="S115" s="192">
        <f t="shared" si="293"/>
        <v>3.532314364352299</v>
      </c>
      <c r="T115" s="192">
        <f t="shared" si="294"/>
        <v>1.730772055400787</v>
      </c>
      <c r="U115" s="10"/>
      <c r="V115" s="66" t="s">
        <v>83</v>
      </c>
      <c r="W115" s="216">
        <v>35.185185185185183</v>
      </c>
      <c r="X115" s="216">
        <v>14.037037037037036</v>
      </c>
      <c r="Y115" s="216"/>
      <c r="Z115" s="218">
        <v>230</v>
      </c>
      <c r="AA115" s="218">
        <v>105</v>
      </c>
      <c r="AB115" s="218">
        <v>216</v>
      </c>
      <c r="AC115" s="218">
        <v>207</v>
      </c>
      <c r="AD115" s="218">
        <v>121</v>
      </c>
      <c r="AE115" s="218">
        <v>204</v>
      </c>
      <c r="AF115" s="218">
        <v>34.799999999999997</v>
      </c>
      <c r="AG115" s="218">
        <v>59.4</v>
      </c>
      <c r="AH115" s="218">
        <v>9.6999999999999993</v>
      </c>
      <c r="AI115" s="217">
        <f t="shared" si="313"/>
        <v>230</v>
      </c>
      <c r="AJ115" s="217">
        <f t="shared" si="314"/>
        <v>9.6999999999999993</v>
      </c>
      <c r="AK115" s="217">
        <f t="shared" si="315"/>
        <v>112.37474747474748</v>
      </c>
      <c r="AL115" s="217"/>
      <c r="AM115" s="217">
        <f t="shared" si="316"/>
        <v>87.77619443513656</v>
      </c>
      <c r="AN115" s="217">
        <f t="shared" si="295"/>
        <v>200.15094190988404</v>
      </c>
      <c r="AO115" s="217">
        <f t="shared" si="296"/>
        <v>24.59855303961092</v>
      </c>
      <c r="AP115" s="10"/>
      <c r="AQ115" s="66" t="s">
        <v>83</v>
      </c>
      <c r="AR115" s="216">
        <v>35.185185185185183</v>
      </c>
      <c r="AS115" s="216">
        <v>14.037037037037036</v>
      </c>
      <c r="AT115" s="216"/>
      <c r="AU115" s="218">
        <v>230</v>
      </c>
      <c r="AV115" s="218">
        <v>105</v>
      </c>
      <c r="AW115" s="218">
        <v>216</v>
      </c>
      <c r="AX115" s="218">
        <v>207</v>
      </c>
      <c r="AY115" s="218">
        <v>121</v>
      </c>
      <c r="AZ115" s="218">
        <v>204</v>
      </c>
      <c r="BA115" s="218">
        <v>34.799999999999997</v>
      </c>
      <c r="BB115" s="218">
        <v>59.4</v>
      </c>
      <c r="BC115" s="218">
        <v>9.6999999999999993</v>
      </c>
      <c r="BD115" s="217">
        <f t="shared" si="317"/>
        <v>230</v>
      </c>
      <c r="BE115" s="217">
        <f t="shared" si="318"/>
        <v>9.6999999999999993</v>
      </c>
      <c r="BF115" s="217">
        <f t="shared" si="319"/>
        <v>112.37474747474748</v>
      </c>
      <c r="BG115" s="217"/>
      <c r="BH115" s="217">
        <f t="shared" si="320"/>
        <v>87.77619443513656</v>
      </c>
      <c r="BI115" s="217">
        <f t="shared" si="297"/>
        <v>200.15094190988404</v>
      </c>
      <c r="BJ115" s="217">
        <f t="shared" si="298"/>
        <v>24.59855303961092</v>
      </c>
      <c r="BK115" s="10"/>
      <c r="BL115" s="66" t="s">
        <v>83</v>
      </c>
      <c r="BM115" s="216">
        <v>36</v>
      </c>
      <c r="BN115" s="216">
        <v>6</v>
      </c>
      <c r="BO115" s="216">
        <v>94</v>
      </c>
      <c r="BP115" s="218">
        <v>102</v>
      </c>
      <c r="BQ115" s="218">
        <v>90</v>
      </c>
      <c r="BR115" s="218">
        <v>184</v>
      </c>
      <c r="BS115" s="218">
        <v>237</v>
      </c>
      <c r="BT115" s="218">
        <v>281</v>
      </c>
      <c r="BU115" s="218">
        <v>284</v>
      </c>
      <c r="BV115" s="218">
        <v>80</v>
      </c>
      <c r="BW115" s="218">
        <v>17</v>
      </c>
      <c r="BX115" s="218">
        <v>3</v>
      </c>
      <c r="BY115" s="217">
        <f t="shared" si="321"/>
        <v>284</v>
      </c>
      <c r="BZ115" s="217">
        <f t="shared" si="322"/>
        <v>3</v>
      </c>
      <c r="CA115" s="217">
        <f t="shared" si="323"/>
        <v>117.83333333333333</v>
      </c>
      <c r="CB115" s="217"/>
      <c r="CC115" s="217">
        <f t="shared" si="324"/>
        <v>103.74604775239597</v>
      </c>
      <c r="CD115" s="217">
        <f t="shared" si="299"/>
        <v>221.5793810857293</v>
      </c>
      <c r="CE115" s="217">
        <f t="shared" si="300"/>
        <v>14.087285580937362</v>
      </c>
      <c r="CF115" s="10"/>
      <c r="CG115" s="66" t="s">
        <v>83</v>
      </c>
      <c r="CH115" s="216">
        <v>36</v>
      </c>
      <c r="CI115" s="216">
        <v>6</v>
      </c>
      <c r="CJ115" s="216">
        <v>94</v>
      </c>
      <c r="CK115" s="218">
        <v>102</v>
      </c>
      <c r="CL115" s="218">
        <v>90</v>
      </c>
      <c r="CM115" s="218">
        <v>184</v>
      </c>
      <c r="CN115" s="218">
        <v>237</v>
      </c>
      <c r="CO115" s="218">
        <v>281</v>
      </c>
      <c r="CP115" s="218">
        <v>284</v>
      </c>
      <c r="CQ115" s="218">
        <v>80</v>
      </c>
      <c r="CR115" s="218">
        <v>17</v>
      </c>
      <c r="CS115" s="218">
        <v>3</v>
      </c>
      <c r="CT115" s="217">
        <f t="shared" si="325"/>
        <v>284</v>
      </c>
      <c r="CU115" s="217">
        <f t="shared" si="326"/>
        <v>3</v>
      </c>
      <c r="CV115" s="217">
        <f t="shared" si="327"/>
        <v>117.83333333333333</v>
      </c>
      <c r="CW115" s="217"/>
      <c r="CX115" s="217">
        <f t="shared" si="328"/>
        <v>103.74604775239597</v>
      </c>
      <c r="CY115" s="217">
        <f t="shared" si="301"/>
        <v>221.5793810857293</v>
      </c>
      <c r="CZ115" s="217">
        <f t="shared" si="302"/>
        <v>14.087285580937362</v>
      </c>
      <c r="DA115" s="10"/>
      <c r="DB115" s="66" t="s">
        <v>83</v>
      </c>
      <c r="DC115" s="216"/>
      <c r="DD115" s="216"/>
      <c r="DE115" s="216"/>
      <c r="DF115" s="218"/>
      <c r="DG115" s="218"/>
      <c r="DH115" s="218"/>
      <c r="DI115" s="218"/>
      <c r="DJ115" s="218"/>
      <c r="DK115" s="218"/>
      <c r="DL115" s="218"/>
      <c r="DM115" s="218"/>
      <c r="DN115" s="218"/>
      <c r="DO115" s="217">
        <f t="shared" si="329"/>
        <v>0</v>
      </c>
      <c r="DP115" s="217">
        <f t="shared" si="330"/>
        <v>0</v>
      </c>
      <c r="DQ115" s="217" t="e">
        <f t="shared" si="331"/>
        <v>#DIV/0!</v>
      </c>
      <c r="DR115" s="217"/>
      <c r="DS115" s="217" t="e">
        <f t="shared" si="332"/>
        <v>#DIV/0!</v>
      </c>
      <c r="DT115" s="217" t="e">
        <f t="shared" si="303"/>
        <v>#DIV/0!</v>
      </c>
      <c r="DU115" s="217" t="e">
        <f t="shared" si="304"/>
        <v>#DIV/0!</v>
      </c>
      <c r="DV115" s="10"/>
      <c r="DW115" s="66" t="s">
        <v>83</v>
      </c>
      <c r="DX115" s="216"/>
      <c r="DY115" s="216"/>
      <c r="DZ115" s="216"/>
      <c r="EA115" s="218"/>
      <c r="EB115" s="218"/>
      <c r="EC115" s="218"/>
      <c r="ED115" s="218"/>
      <c r="EE115" s="218"/>
      <c r="EF115" s="218"/>
      <c r="EG115" s="218"/>
      <c r="EH115" s="218"/>
      <c r="EI115" s="218"/>
      <c r="EJ115" s="217">
        <f t="shared" si="333"/>
        <v>0</v>
      </c>
      <c r="EK115" s="217">
        <f t="shared" si="334"/>
        <v>0</v>
      </c>
      <c r="EL115" s="217" t="e">
        <f t="shared" si="335"/>
        <v>#DIV/0!</v>
      </c>
      <c r="EM115" s="217"/>
      <c r="EN115" s="217" t="e">
        <f t="shared" si="336"/>
        <v>#DIV/0!</v>
      </c>
      <c r="EO115" s="217" t="e">
        <f t="shared" si="305"/>
        <v>#DIV/0!</v>
      </c>
      <c r="EP115" s="217" t="e">
        <f t="shared" si="306"/>
        <v>#DIV/0!</v>
      </c>
      <c r="EQ115" s="10"/>
      <c r="ER115" s="66" t="s">
        <v>83</v>
      </c>
      <c r="ES115" s="216">
        <v>36</v>
      </c>
      <c r="ET115" s="216">
        <v>6</v>
      </c>
      <c r="EU115" s="216">
        <v>94</v>
      </c>
      <c r="EV115" s="218">
        <v>102</v>
      </c>
      <c r="EW115" s="218">
        <v>90</v>
      </c>
      <c r="EX115" s="218">
        <v>184</v>
      </c>
      <c r="EY115" s="218">
        <v>237</v>
      </c>
      <c r="EZ115" s="218">
        <v>281</v>
      </c>
      <c r="FA115" s="218">
        <v>284</v>
      </c>
      <c r="FB115" s="218">
        <v>80</v>
      </c>
      <c r="FC115" s="218">
        <v>17</v>
      </c>
      <c r="FD115" s="218">
        <v>3</v>
      </c>
      <c r="FE115" s="217">
        <f t="shared" si="337"/>
        <v>284</v>
      </c>
      <c r="FF115" s="217">
        <f t="shared" si="338"/>
        <v>3</v>
      </c>
      <c r="FG115" s="217">
        <f t="shared" si="339"/>
        <v>117.83333333333333</v>
      </c>
      <c r="FH115" s="217"/>
      <c r="FI115" s="217">
        <f t="shared" si="340"/>
        <v>103.74604775239597</v>
      </c>
      <c r="FJ115" s="217">
        <f t="shared" si="307"/>
        <v>221.5793810857293</v>
      </c>
      <c r="FK115" s="217">
        <f t="shared" si="308"/>
        <v>14.087285580937362</v>
      </c>
      <c r="FL115" s="64"/>
      <c r="FM115" s="42"/>
      <c r="FN115" s="15"/>
      <c r="FO115" s="15"/>
      <c r="FP115" s="15"/>
      <c r="FQ115" s="15"/>
      <c r="FR115" s="15"/>
      <c r="FS115" s="15"/>
      <c r="FT115" s="15"/>
      <c r="FU115" s="15"/>
      <c r="FV115" s="15"/>
      <c r="FW115" s="15"/>
      <c r="FX115" s="15"/>
      <c r="FY115" s="15"/>
      <c r="FZ115" s="15"/>
      <c r="GA115" s="15"/>
      <c r="GB115" s="15"/>
      <c r="GC115" s="15"/>
      <c r="GD115" s="11"/>
      <c r="GE115" s="11"/>
      <c r="GF115" s="13"/>
      <c r="GZ115" s="39"/>
      <c r="HA115" s="39"/>
      <c r="HB115" s="39"/>
      <c r="HC115" s="39"/>
      <c r="HD115" s="39"/>
      <c r="HE115" s="39"/>
      <c r="HF115" s="39"/>
      <c r="HG115" s="39"/>
      <c r="HH115" s="39"/>
      <c r="HI115" s="39"/>
      <c r="HJ115" s="39"/>
      <c r="HK115" s="39"/>
      <c r="HL115" s="39"/>
      <c r="HM115" s="39"/>
      <c r="HN115" s="39"/>
      <c r="HO115" s="39"/>
      <c r="HP115" s="39"/>
      <c r="HQ115" s="39"/>
      <c r="HR115" s="39"/>
      <c r="HS115" s="39"/>
      <c r="HT115" s="39"/>
    </row>
    <row r="116" spans="2:228" ht="9.9499999999999993" customHeight="1" x14ac:dyDescent="0.2">
      <c r="B116" s="65" t="s">
        <v>84</v>
      </c>
      <c r="C116" s="193">
        <v>2.67</v>
      </c>
      <c r="D116" s="193">
        <v>2.92</v>
      </c>
      <c r="E116" s="191">
        <v>2.71</v>
      </c>
      <c r="F116" s="193">
        <v>3.13</v>
      </c>
      <c r="G116" s="193">
        <v>2.84</v>
      </c>
      <c r="H116" s="193">
        <v>2.1</v>
      </c>
      <c r="I116" s="193">
        <v>1.06</v>
      </c>
      <c r="J116" s="193">
        <v>1.63</v>
      </c>
      <c r="K116" s="193">
        <v>1.75</v>
      </c>
      <c r="L116" s="193">
        <v>3.08</v>
      </c>
      <c r="M116" s="193">
        <v>3.06</v>
      </c>
      <c r="N116" s="193">
        <v>2.92</v>
      </c>
      <c r="O116" s="192">
        <f t="shared" si="309"/>
        <v>3.13</v>
      </c>
      <c r="P116" s="192">
        <f t="shared" si="310"/>
        <v>1.06</v>
      </c>
      <c r="Q116" s="192">
        <f t="shared" si="311"/>
        <v>2.4891666666666663</v>
      </c>
      <c r="R116" s="192">
        <f t="shared" si="312"/>
        <v>0.68356629436206051</v>
      </c>
      <c r="S116" s="192">
        <f t="shared" si="293"/>
        <v>3.1727329610287267</v>
      </c>
      <c r="T116" s="192">
        <f t="shared" si="294"/>
        <v>1.8056003723046059</v>
      </c>
      <c r="U116" s="10"/>
      <c r="V116" s="65" t="s">
        <v>84</v>
      </c>
      <c r="W116" s="218">
        <v>120</v>
      </c>
      <c r="X116" s="218">
        <v>71</v>
      </c>
      <c r="Y116" s="216">
        <v>82</v>
      </c>
      <c r="Z116" s="218">
        <v>304</v>
      </c>
      <c r="AA116" s="218">
        <v>152</v>
      </c>
      <c r="AB116" s="218">
        <v>135</v>
      </c>
      <c r="AC116" s="218">
        <v>92</v>
      </c>
      <c r="AD116" s="218">
        <v>61.5</v>
      </c>
      <c r="AE116" s="218">
        <v>150</v>
      </c>
      <c r="AF116" s="218">
        <v>122</v>
      </c>
      <c r="AG116" s="218">
        <v>35.700000000000003</v>
      </c>
      <c r="AH116" s="218">
        <v>51.9</v>
      </c>
      <c r="AI116" s="217">
        <f t="shared" si="313"/>
        <v>304</v>
      </c>
      <c r="AJ116" s="217">
        <f t="shared" si="314"/>
        <v>35.700000000000003</v>
      </c>
      <c r="AK116" s="217">
        <f t="shared" si="315"/>
        <v>114.75833333333334</v>
      </c>
      <c r="AL116" s="217"/>
      <c r="AM116" s="217">
        <f t="shared" si="316"/>
        <v>71.015138697621495</v>
      </c>
      <c r="AN116" s="217">
        <f t="shared" si="295"/>
        <v>185.77347203095485</v>
      </c>
      <c r="AO116" s="217">
        <f t="shared" si="296"/>
        <v>43.743194635711845</v>
      </c>
      <c r="AP116" s="10"/>
      <c r="AQ116" s="65" t="s">
        <v>84</v>
      </c>
      <c r="AR116" s="218">
        <v>120</v>
      </c>
      <c r="AS116" s="218">
        <v>71</v>
      </c>
      <c r="AT116" s="216">
        <v>82</v>
      </c>
      <c r="AU116" s="218">
        <v>304</v>
      </c>
      <c r="AV116" s="218">
        <v>152</v>
      </c>
      <c r="AW116" s="218">
        <v>135</v>
      </c>
      <c r="AX116" s="218">
        <v>92</v>
      </c>
      <c r="AY116" s="218">
        <v>61.5</v>
      </c>
      <c r="AZ116" s="218">
        <v>150</v>
      </c>
      <c r="BA116" s="218">
        <v>122</v>
      </c>
      <c r="BB116" s="218">
        <v>35.700000000000003</v>
      </c>
      <c r="BC116" s="218">
        <v>51.9</v>
      </c>
      <c r="BD116" s="217">
        <f t="shared" si="317"/>
        <v>304</v>
      </c>
      <c r="BE116" s="217">
        <f t="shared" si="318"/>
        <v>35.700000000000003</v>
      </c>
      <c r="BF116" s="217">
        <f t="shared" si="319"/>
        <v>114.75833333333334</v>
      </c>
      <c r="BG116" s="217"/>
      <c r="BH116" s="217">
        <f t="shared" si="320"/>
        <v>71.015138697621495</v>
      </c>
      <c r="BI116" s="217">
        <f t="shared" si="297"/>
        <v>185.77347203095485</v>
      </c>
      <c r="BJ116" s="217">
        <f t="shared" si="298"/>
        <v>43.743194635711845</v>
      </c>
      <c r="BK116" s="10"/>
      <c r="BL116" s="65" t="s">
        <v>84</v>
      </c>
      <c r="BM116" s="218">
        <v>67</v>
      </c>
      <c r="BN116" s="218">
        <v>56</v>
      </c>
      <c r="BO116" s="216">
        <v>33</v>
      </c>
      <c r="BP116" s="218">
        <v>217</v>
      </c>
      <c r="BQ116" s="218">
        <v>100</v>
      </c>
      <c r="BR116" s="218">
        <v>130</v>
      </c>
      <c r="BS116" s="218">
        <v>106</v>
      </c>
      <c r="BT116" s="218">
        <v>251</v>
      </c>
      <c r="BU116" s="218">
        <v>261</v>
      </c>
      <c r="BV116" s="218">
        <v>84</v>
      </c>
      <c r="BW116" s="218">
        <v>56</v>
      </c>
      <c r="BX116" s="218">
        <v>33</v>
      </c>
      <c r="BY116" s="217">
        <f t="shared" si="321"/>
        <v>261</v>
      </c>
      <c r="BZ116" s="217">
        <f t="shared" si="322"/>
        <v>33</v>
      </c>
      <c r="CA116" s="217">
        <f t="shared" si="323"/>
        <v>116.16666666666667</v>
      </c>
      <c r="CB116" s="217"/>
      <c r="CC116" s="217">
        <f t="shared" si="324"/>
        <v>82.244461911739165</v>
      </c>
      <c r="CD116" s="217">
        <f t="shared" si="299"/>
        <v>198.41112857840585</v>
      </c>
      <c r="CE116" s="217">
        <f t="shared" si="300"/>
        <v>33.922204754927506</v>
      </c>
      <c r="CF116" s="10"/>
      <c r="CG116" s="65" t="s">
        <v>84</v>
      </c>
      <c r="CH116" s="218">
        <v>67</v>
      </c>
      <c r="CI116" s="218">
        <v>56</v>
      </c>
      <c r="CJ116" s="216">
        <v>33</v>
      </c>
      <c r="CK116" s="218">
        <v>217</v>
      </c>
      <c r="CL116" s="218">
        <v>100</v>
      </c>
      <c r="CM116" s="218">
        <v>130</v>
      </c>
      <c r="CN116" s="218">
        <v>106</v>
      </c>
      <c r="CO116" s="218">
        <v>251</v>
      </c>
      <c r="CP116" s="218">
        <v>261</v>
      </c>
      <c r="CQ116" s="218">
        <v>84</v>
      </c>
      <c r="CR116" s="218">
        <v>56</v>
      </c>
      <c r="CS116" s="218">
        <v>33</v>
      </c>
      <c r="CT116" s="217">
        <f t="shared" si="325"/>
        <v>261</v>
      </c>
      <c r="CU116" s="217">
        <f t="shared" si="326"/>
        <v>33</v>
      </c>
      <c r="CV116" s="217">
        <f t="shared" si="327"/>
        <v>116.16666666666667</v>
      </c>
      <c r="CW116" s="217"/>
      <c r="CX116" s="217">
        <f t="shared" si="328"/>
        <v>82.244461911739165</v>
      </c>
      <c r="CY116" s="217">
        <f t="shared" si="301"/>
        <v>198.41112857840585</v>
      </c>
      <c r="CZ116" s="217">
        <f t="shared" si="302"/>
        <v>33.922204754927506</v>
      </c>
      <c r="DA116" s="10"/>
      <c r="DB116" s="65" t="s">
        <v>84</v>
      </c>
      <c r="DC116" s="218"/>
      <c r="DD116" s="218"/>
      <c r="DE116" s="216"/>
      <c r="DF116" s="218"/>
      <c r="DG116" s="218"/>
      <c r="DH116" s="218"/>
      <c r="DI116" s="218"/>
      <c r="DJ116" s="218"/>
      <c r="DK116" s="218"/>
      <c r="DL116" s="218"/>
      <c r="DM116" s="218"/>
      <c r="DN116" s="218"/>
      <c r="DO116" s="217">
        <f t="shared" si="329"/>
        <v>0</v>
      </c>
      <c r="DP116" s="217">
        <f t="shared" si="330"/>
        <v>0</v>
      </c>
      <c r="DQ116" s="217" t="e">
        <f t="shared" si="331"/>
        <v>#DIV/0!</v>
      </c>
      <c r="DR116" s="217"/>
      <c r="DS116" s="217" t="e">
        <f t="shared" si="332"/>
        <v>#DIV/0!</v>
      </c>
      <c r="DT116" s="217" t="e">
        <f t="shared" si="303"/>
        <v>#DIV/0!</v>
      </c>
      <c r="DU116" s="217" t="e">
        <f t="shared" si="304"/>
        <v>#DIV/0!</v>
      </c>
      <c r="DV116" s="10"/>
      <c r="DW116" s="65" t="s">
        <v>84</v>
      </c>
      <c r="DX116" s="218"/>
      <c r="DY116" s="218"/>
      <c r="DZ116" s="216"/>
      <c r="EA116" s="218"/>
      <c r="EB116" s="218"/>
      <c r="EC116" s="218"/>
      <c r="ED116" s="218"/>
      <c r="EE116" s="218"/>
      <c r="EF116" s="218"/>
      <c r="EG116" s="218"/>
      <c r="EH116" s="218"/>
      <c r="EI116" s="218"/>
      <c r="EJ116" s="217">
        <f t="shared" si="333"/>
        <v>0</v>
      </c>
      <c r="EK116" s="217">
        <f t="shared" si="334"/>
        <v>0</v>
      </c>
      <c r="EL116" s="217" t="e">
        <f t="shared" si="335"/>
        <v>#DIV/0!</v>
      </c>
      <c r="EM116" s="217"/>
      <c r="EN116" s="217" t="e">
        <f t="shared" si="336"/>
        <v>#DIV/0!</v>
      </c>
      <c r="EO116" s="217" t="e">
        <f t="shared" si="305"/>
        <v>#DIV/0!</v>
      </c>
      <c r="EP116" s="217" t="e">
        <f t="shared" si="306"/>
        <v>#DIV/0!</v>
      </c>
      <c r="EQ116" s="10"/>
      <c r="ER116" s="65" t="s">
        <v>84</v>
      </c>
      <c r="ES116" s="218">
        <v>67</v>
      </c>
      <c r="ET116" s="218">
        <v>56</v>
      </c>
      <c r="EU116" s="216">
        <v>33</v>
      </c>
      <c r="EV116" s="218">
        <v>217</v>
      </c>
      <c r="EW116" s="218">
        <v>100</v>
      </c>
      <c r="EX116" s="218">
        <v>130</v>
      </c>
      <c r="EY116" s="218">
        <v>106</v>
      </c>
      <c r="EZ116" s="218">
        <v>251</v>
      </c>
      <c r="FA116" s="218">
        <v>261</v>
      </c>
      <c r="FB116" s="218">
        <v>84</v>
      </c>
      <c r="FC116" s="218">
        <v>56</v>
      </c>
      <c r="FD116" s="218">
        <v>33</v>
      </c>
      <c r="FE116" s="217">
        <f t="shared" si="337"/>
        <v>261</v>
      </c>
      <c r="FF116" s="217">
        <f t="shared" si="338"/>
        <v>33</v>
      </c>
      <c r="FG116" s="217">
        <f t="shared" si="339"/>
        <v>116.16666666666667</v>
      </c>
      <c r="FH116" s="217"/>
      <c r="FI116" s="217">
        <f t="shared" si="340"/>
        <v>82.244461911739165</v>
      </c>
      <c r="FJ116" s="217">
        <f t="shared" si="307"/>
        <v>198.41112857840585</v>
      </c>
      <c r="FK116" s="217">
        <f t="shared" si="308"/>
        <v>33.922204754927506</v>
      </c>
      <c r="FL116" s="64"/>
      <c r="FM116" s="42"/>
      <c r="FN116" s="15"/>
      <c r="FO116" s="15"/>
      <c r="FP116" s="15"/>
      <c r="FQ116" s="15"/>
      <c r="FR116" s="15"/>
      <c r="FS116" s="15"/>
      <c r="FT116" s="15"/>
      <c r="FU116" s="15"/>
      <c r="FV116" s="15"/>
      <c r="FW116" s="15"/>
      <c r="FX116" s="15"/>
      <c r="FY116" s="15"/>
      <c r="FZ116" s="15"/>
      <c r="GA116" s="15"/>
      <c r="GB116" s="15"/>
      <c r="GC116" s="15"/>
      <c r="GD116" s="11"/>
      <c r="GE116" s="11"/>
      <c r="GF116" s="13"/>
      <c r="GZ116" s="39"/>
      <c r="HA116" s="39"/>
      <c r="HB116" s="39"/>
      <c r="HC116" s="39"/>
      <c r="HD116" s="39"/>
      <c r="HE116" s="39"/>
      <c r="HF116" s="39"/>
      <c r="HG116" s="39"/>
      <c r="HH116" s="39"/>
      <c r="HI116" s="39"/>
      <c r="HJ116" s="39"/>
      <c r="HK116" s="39"/>
      <c r="HL116" s="39"/>
      <c r="HM116" s="39"/>
      <c r="HN116" s="39"/>
      <c r="HO116" s="39"/>
      <c r="HP116" s="39"/>
      <c r="HQ116" s="39"/>
      <c r="HR116" s="39"/>
      <c r="HS116" s="39"/>
      <c r="HT116" s="39"/>
    </row>
    <row r="117" spans="2:228" ht="9.9499999999999993" customHeight="1" x14ac:dyDescent="0.2">
      <c r="B117" s="66" t="s">
        <v>85</v>
      </c>
      <c r="C117" s="193">
        <v>2.08</v>
      </c>
      <c r="D117" s="193">
        <v>2.81</v>
      </c>
      <c r="E117" s="191">
        <v>3.5</v>
      </c>
      <c r="F117" s="193">
        <v>2.73</v>
      </c>
      <c r="G117" s="193">
        <v>2.23</v>
      </c>
      <c r="H117" s="193">
        <v>2.13</v>
      </c>
      <c r="I117" s="193">
        <v>1.04</v>
      </c>
      <c r="J117" s="193">
        <v>1.64</v>
      </c>
      <c r="K117" s="193">
        <v>2.08</v>
      </c>
      <c r="L117" s="193">
        <v>1.21</v>
      </c>
      <c r="M117" s="193">
        <v>2.93</v>
      </c>
      <c r="N117" s="193">
        <v>2.36</v>
      </c>
      <c r="O117" s="192">
        <f t="shared" si="309"/>
        <v>3.5</v>
      </c>
      <c r="P117" s="192">
        <f t="shared" si="310"/>
        <v>1.04</v>
      </c>
      <c r="Q117" s="192">
        <f t="shared" si="311"/>
        <v>2.2283333333333335</v>
      </c>
      <c r="R117" s="192">
        <f t="shared" si="312"/>
        <v>0.71132185955359672</v>
      </c>
      <c r="S117" s="192">
        <f t="shared" si="293"/>
        <v>2.9396551928869301</v>
      </c>
      <c r="T117" s="192">
        <f t="shared" si="294"/>
        <v>1.5170114737797369</v>
      </c>
      <c r="U117" s="10"/>
      <c r="V117" s="66" t="s">
        <v>85</v>
      </c>
      <c r="W117" s="218">
        <v>40.200000000000003</v>
      </c>
      <c r="X117" s="218">
        <v>82.5</v>
      </c>
      <c r="Y117" s="216">
        <v>42</v>
      </c>
      <c r="Z117" s="218">
        <v>256</v>
      </c>
      <c r="AA117" s="218">
        <v>83</v>
      </c>
      <c r="AB117" s="218">
        <v>128</v>
      </c>
      <c r="AC117" s="218">
        <v>72.8</v>
      </c>
      <c r="AD117" s="218">
        <v>52.3</v>
      </c>
      <c r="AE117" s="218">
        <v>104</v>
      </c>
      <c r="AF117" s="218">
        <v>168</v>
      </c>
      <c r="AG117" s="218">
        <v>87.9</v>
      </c>
      <c r="AH117" s="218">
        <v>43</v>
      </c>
      <c r="AI117" s="217">
        <f t="shared" si="313"/>
        <v>256</v>
      </c>
      <c r="AJ117" s="217">
        <f t="shared" si="314"/>
        <v>40.200000000000003</v>
      </c>
      <c r="AK117" s="217">
        <f t="shared" si="315"/>
        <v>96.641666666666666</v>
      </c>
      <c r="AL117" s="217"/>
      <c r="AM117" s="217">
        <f t="shared" si="316"/>
        <v>62.93610697053051</v>
      </c>
      <c r="AN117" s="217">
        <f t="shared" si="295"/>
        <v>159.57777363719717</v>
      </c>
      <c r="AO117" s="217">
        <f t="shared" si="296"/>
        <v>33.705559696136156</v>
      </c>
      <c r="AP117" s="10"/>
      <c r="AQ117" s="66" t="s">
        <v>85</v>
      </c>
      <c r="AR117" s="218">
        <v>40.200000000000003</v>
      </c>
      <c r="AS117" s="218">
        <v>82.5</v>
      </c>
      <c r="AT117" s="216">
        <v>42</v>
      </c>
      <c r="AU117" s="218">
        <v>256</v>
      </c>
      <c r="AV117" s="218">
        <v>83</v>
      </c>
      <c r="AW117" s="218">
        <v>128</v>
      </c>
      <c r="AX117" s="218">
        <v>72.8</v>
      </c>
      <c r="AY117" s="218">
        <v>52.3</v>
      </c>
      <c r="AZ117" s="218">
        <v>104</v>
      </c>
      <c r="BA117" s="218">
        <v>168</v>
      </c>
      <c r="BB117" s="218">
        <v>87.9</v>
      </c>
      <c r="BC117" s="218">
        <v>43</v>
      </c>
      <c r="BD117" s="217">
        <f t="shared" si="317"/>
        <v>256</v>
      </c>
      <c r="BE117" s="217">
        <f t="shared" si="318"/>
        <v>40.200000000000003</v>
      </c>
      <c r="BF117" s="217">
        <f t="shared" si="319"/>
        <v>96.641666666666666</v>
      </c>
      <c r="BG117" s="217"/>
      <c r="BH117" s="217">
        <f t="shared" si="320"/>
        <v>62.93610697053051</v>
      </c>
      <c r="BI117" s="217">
        <f t="shared" si="297"/>
        <v>159.57777363719717</v>
      </c>
      <c r="BJ117" s="217">
        <f t="shared" si="298"/>
        <v>33.705559696136156</v>
      </c>
      <c r="BK117" s="10"/>
      <c r="BL117" s="66" t="s">
        <v>85</v>
      </c>
      <c r="BM117" s="218">
        <v>13</v>
      </c>
      <c r="BN117" s="218">
        <v>67</v>
      </c>
      <c r="BO117" s="216">
        <v>38</v>
      </c>
      <c r="BP117" s="218">
        <v>171</v>
      </c>
      <c r="BQ117" s="218">
        <v>52</v>
      </c>
      <c r="BR117" s="218">
        <v>132</v>
      </c>
      <c r="BS117" s="218">
        <v>102</v>
      </c>
      <c r="BT117" s="218">
        <v>117</v>
      </c>
      <c r="BU117" s="218">
        <v>261</v>
      </c>
      <c r="BV117" s="218">
        <v>209</v>
      </c>
      <c r="BW117" s="218">
        <v>162</v>
      </c>
      <c r="BX117" s="218">
        <v>13</v>
      </c>
      <c r="BY117" s="217">
        <f t="shared" si="321"/>
        <v>261</v>
      </c>
      <c r="BZ117" s="217">
        <f t="shared" si="322"/>
        <v>13</v>
      </c>
      <c r="CA117" s="217">
        <f t="shared" si="323"/>
        <v>111.41666666666667</v>
      </c>
      <c r="CB117" s="217"/>
      <c r="CC117" s="217">
        <f t="shared" si="324"/>
        <v>79.094257156581946</v>
      </c>
      <c r="CD117" s="217">
        <f t="shared" si="299"/>
        <v>190.51092382324862</v>
      </c>
      <c r="CE117" s="217">
        <f t="shared" si="300"/>
        <v>32.322409510084725</v>
      </c>
      <c r="CF117" s="10"/>
      <c r="CG117" s="66" t="s">
        <v>85</v>
      </c>
      <c r="CH117" s="218">
        <v>13</v>
      </c>
      <c r="CI117" s="218">
        <v>67</v>
      </c>
      <c r="CJ117" s="216">
        <v>38</v>
      </c>
      <c r="CK117" s="218">
        <v>171</v>
      </c>
      <c r="CL117" s="218">
        <v>52</v>
      </c>
      <c r="CM117" s="218">
        <v>132</v>
      </c>
      <c r="CN117" s="218">
        <v>102</v>
      </c>
      <c r="CO117" s="218">
        <v>117</v>
      </c>
      <c r="CP117" s="218">
        <v>261</v>
      </c>
      <c r="CQ117" s="218">
        <v>209</v>
      </c>
      <c r="CR117" s="218">
        <v>162</v>
      </c>
      <c r="CS117" s="218">
        <v>13</v>
      </c>
      <c r="CT117" s="217">
        <f t="shared" si="325"/>
        <v>261</v>
      </c>
      <c r="CU117" s="217">
        <f t="shared" si="326"/>
        <v>13</v>
      </c>
      <c r="CV117" s="217">
        <f t="shared" si="327"/>
        <v>111.41666666666667</v>
      </c>
      <c r="CW117" s="217"/>
      <c r="CX117" s="217">
        <f t="shared" si="328"/>
        <v>79.094257156581946</v>
      </c>
      <c r="CY117" s="217">
        <f t="shared" si="301"/>
        <v>190.51092382324862</v>
      </c>
      <c r="CZ117" s="217">
        <f t="shared" si="302"/>
        <v>32.322409510084725</v>
      </c>
      <c r="DA117" s="10"/>
      <c r="DB117" s="66" t="s">
        <v>85</v>
      </c>
      <c r="DC117" s="218"/>
      <c r="DD117" s="218"/>
      <c r="DE117" s="216"/>
      <c r="DF117" s="218"/>
      <c r="DG117" s="218"/>
      <c r="DH117" s="218"/>
      <c r="DI117" s="218"/>
      <c r="DJ117" s="218"/>
      <c r="DK117" s="218"/>
      <c r="DL117" s="218"/>
      <c r="DM117" s="218"/>
      <c r="DN117" s="218"/>
      <c r="DO117" s="217">
        <f t="shared" si="329"/>
        <v>0</v>
      </c>
      <c r="DP117" s="217">
        <f t="shared" si="330"/>
        <v>0</v>
      </c>
      <c r="DQ117" s="217" t="e">
        <f t="shared" si="331"/>
        <v>#DIV/0!</v>
      </c>
      <c r="DR117" s="217"/>
      <c r="DS117" s="217" t="e">
        <f t="shared" si="332"/>
        <v>#DIV/0!</v>
      </c>
      <c r="DT117" s="217" t="e">
        <f t="shared" si="303"/>
        <v>#DIV/0!</v>
      </c>
      <c r="DU117" s="217" t="e">
        <f t="shared" si="304"/>
        <v>#DIV/0!</v>
      </c>
      <c r="DV117" s="10"/>
      <c r="DW117" s="66" t="s">
        <v>85</v>
      </c>
      <c r="DX117" s="218"/>
      <c r="DY117" s="218"/>
      <c r="DZ117" s="216"/>
      <c r="EA117" s="218"/>
      <c r="EB117" s="218"/>
      <c r="EC117" s="218"/>
      <c r="ED117" s="218"/>
      <c r="EE117" s="218"/>
      <c r="EF117" s="218"/>
      <c r="EG117" s="218"/>
      <c r="EH117" s="218"/>
      <c r="EI117" s="218"/>
      <c r="EJ117" s="217">
        <f t="shared" si="333"/>
        <v>0</v>
      </c>
      <c r="EK117" s="217">
        <f t="shared" si="334"/>
        <v>0</v>
      </c>
      <c r="EL117" s="217" t="e">
        <f t="shared" si="335"/>
        <v>#DIV/0!</v>
      </c>
      <c r="EM117" s="217"/>
      <c r="EN117" s="217" t="e">
        <f t="shared" si="336"/>
        <v>#DIV/0!</v>
      </c>
      <c r="EO117" s="217" t="e">
        <f t="shared" si="305"/>
        <v>#DIV/0!</v>
      </c>
      <c r="EP117" s="217" t="e">
        <f t="shared" si="306"/>
        <v>#DIV/0!</v>
      </c>
      <c r="EQ117" s="10"/>
      <c r="ER117" s="66" t="s">
        <v>85</v>
      </c>
      <c r="ES117" s="218">
        <v>13</v>
      </c>
      <c r="ET117" s="218">
        <v>67</v>
      </c>
      <c r="EU117" s="216">
        <v>38</v>
      </c>
      <c r="EV117" s="218">
        <v>171</v>
      </c>
      <c r="EW117" s="218">
        <v>52</v>
      </c>
      <c r="EX117" s="218">
        <v>132</v>
      </c>
      <c r="EY117" s="218">
        <v>102</v>
      </c>
      <c r="EZ117" s="218">
        <v>117</v>
      </c>
      <c r="FA117" s="218">
        <v>261</v>
      </c>
      <c r="FB117" s="218">
        <v>209</v>
      </c>
      <c r="FC117" s="218">
        <v>162</v>
      </c>
      <c r="FD117" s="218">
        <v>13</v>
      </c>
      <c r="FE117" s="217">
        <f t="shared" si="337"/>
        <v>261</v>
      </c>
      <c r="FF117" s="217">
        <f t="shared" si="338"/>
        <v>13</v>
      </c>
      <c r="FG117" s="217">
        <f t="shared" si="339"/>
        <v>111.41666666666667</v>
      </c>
      <c r="FH117" s="217"/>
      <c r="FI117" s="217">
        <f t="shared" si="340"/>
        <v>79.094257156581946</v>
      </c>
      <c r="FJ117" s="217">
        <f t="shared" si="307"/>
        <v>190.51092382324862</v>
      </c>
      <c r="FK117" s="217">
        <f t="shared" si="308"/>
        <v>32.322409510084725</v>
      </c>
      <c r="FL117" s="64"/>
      <c r="FM117" s="42"/>
      <c r="FN117" s="15"/>
      <c r="FO117" s="15"/>
      <c r="FP117" s="15"/>
      <c r="FQ117" s="15"/>
      <c r="FR117" s="15"/>
      <c r="FS117" s="15"/>
      <c r="FT117" s="15"/>
      <c r="FU117" s="15"/>
      <c r="FV117" s="15"/>
      <c r="FW117" s="15"/>
      <c r="FX117" s="15"/>
      <c r="FY117" s="15"/>
      <c r="FZ117" s="15"/>
      <c r="GA117" s="15"/>
      <c r="GB117" s="15"/>
      <c r="GC117" s="15"/>
      <c r="GD117" s="11"/>
      <c r="GE117" s="11"/>
      <c r="GF117" s="13"/>
      <c r="GZ117" s="39"/>
      <c r="HA117" s="39"/>
      <c r="HB117" s="39"/>
      <c r="HC117" s="39"/>
      <c r="HD117" s="39"/>
      <c r="HE117" s="39"/>
      <c r="HF117" s="39"/>
      <c r="HG117" s="39"/>
      <c r="HH117" s="39"/>
      <c r="HI117" s="39"/>
      <c r="HJ117" s="39"/>
      <c r="HK117" s="39"/>
      <c r="HL117" s="39"/>
      <c r="HM117" s="39"/>
      <c r="HN117" s="39"/>
      <c r="HO117" s="39"/>
      <c r="HP117" s="39"/>
      <c r="HQ117" s="39"/>
      <c r="HR117" s="39"/>
      <c r="HS117" s="39"/>
      <c r="HT117" s="39"/>
    </row>
    <row r="118" spans="2:228" ht="9.9499999999999993" customHeight="1" x14ac:dyDescent="0.2">
      <c r="B118" s="66" t="s">
        <v>86</v>
      </c>
      <c r="C118" s="193">
        <v>2.1800000000000002</v>
      </c>
      <c r="D118" s="193">
        <v>2.33</v>
      </c>
      <c r="E118" s="191">
        <v>3.92</v>
      </c>
      <c r="F118" s="193">
        <v>4.12</v>
      </c>
      <c r="G118" s="193">
        <v>4.09</v>
      </c>
      <c r="H118" s="193">
        <v>2.21</v>
      </c>
      <c r="I118" s="193">
        <v>1.56</v>
      </c>
      <c r="J118" s="193">
        <v>1.44</v>
      </c>
      <c r="K118" s="193">
        <v>2.73</v>
      </c>
      <c r="L118" s="193">
        <v>2.99</v>
      </c>
      <c r="M118" s="193">
        <v>3.89</v>
      </c>
      <c r="N118" s="193">
        <v>3.92</v>
      </c>
      <c r="O118" s="192">
        <f t="shared" si="309"/>
        <v>4.12</v>
      </c>
      <c r="P118" s="192">
        <f t="shared" si="310"/>
        <v>1.44</v>
      </c>
      <c r="Q118" s="192">
        <f t="shared" si="311"/>
        <v>2.9483333333333337</v>
      </c>
      <c r="R118" s="192">
        <f t="shared" si="312"/>
        <v>1.0099939993821128</v>
      </c>
      <c r="S118" s="192">
        <f t="shared" si="293"/>
        <v>3.9583273327154465</v>
      </c>
      <c r="T118" s="192">
        <f t="shared" si="294"/>
        <v>1.9383393339512209</v>
      </c>
      <c r="U118" s="10"/>
      <c r="V118" s="66" t="s">
        <v>86</v>
      </c>
      <c r="W118" s="218">
        <v>22.9</v>
      </c>
      <c r="X118" s="218">
        <v>60</v>
      </c>
      <c r="Y118" s="216">
        <v>69</v>
      </c>
      <c r="Z118" s="218">
        <v>43.8</v>
      </c>
      <c r="AA118" s="218">
        <v>92.8</v>
      </c>
      <c r="AB118" s="218">
        <v>57.2</v>
      </c>
      <c r="AC118" s="218">
        <v>227</v>
      </c>
      <c r="AD118" s="218">
        <v>60.6</v>
      </c>
      <c r="AE118" s="218">
        <v>106</v>
      </c>
      <c r="AF118" s="218">
        <v>172</v>
      </c>
      <c r="AG118" s="218">
        <v>59.3</v>
      </c>
      <c r="AH118" s="218">
        <v>21.3</v>
      </c>
      <c r="AI118" s="217">
        <f t="shared" si="313"/>
        <v>227</v>
      </c>
      <c r="AJ118" s="217">
        <f t="shared" si="314"/>
        <v>21.3</v>
      </c>
      <c r="AK118" s="217">
        <f t="shared" si="315"/>
        <v>82.658333333333331</v>
      </c>
      <c r="AL118" s="217"/>
      <c r="AM118" s="217">
        <f t="shared" si="316"/>
        <v>60.820353326726732</v>
      </c>
      <c r="AN118" s="217">
        <f t="shared" si="295"/>
        <v>143.47868666006008</v>
      </c>
      <c r="AO118" s="217">
        <f t="shared" si="296"/>
        <v>21.8379800066066</v>
      </c>
      <c r="AP118" s="10"/>
      <c r="AQ118" s="66" t="s">
        <v>86</v>
      </c>
      <c r="AR118" s="218">
        <v>22.9</v>
      </c>
      <c r="AS118" s="218">
        <v>60</v>
      </c>
      <c r="AT118" s="216">
        <v>69</v>
      </c>
      <c r="AU118" s="218">
        <v>43.8</v>
      </c>
      <c r="AV118" s="218">
        <v>92.8</v>
      </c>
      <c r="AW118" s="218">
        <v>57.2</v>
      </c>
      <c r="AX118" s="218">
        <v>227</v>
      </c>
      <c r="AY118" s="218">
        <v>60.6</v>
      </c>
      <c r="AZ118" s="218">
        <v>106</v>
      </c>
      <c r="BA118" s="218">
        <v>172</v>
      </c>
      <c r="BB118" s="218">
        <v>59.3</v>
      </c>
      <c r="BC118" s="218">
        <v>21.3</v>
      </c>
      <c r="BD118" s="217">
        <f t="shared" si="317"/>
        <v>227</v>
      </c>
      <c r="BE118" s="217">
        <f t="shared" si="318"/>
        <v>21.3</v>
      </c>
      <c r="BF118" s="217">
        <f t="shared" si="319"/>
        <v>82.658333333333331</v>
      </c>
      <c r="BG118" s="217"/>
      <c r="BH118" s="217">
        <f t="shared" si="320"/>
        <v>60.820353326726732</v>
      </c>
      <c r="BI118" s="217">
        <f t="shared" si="297"/>
        <v>143.47868666006008</v>
      </c>
      <c r="BJ118" s="217">
        <f t="shared" si="298"/>
        <v>21.8379800066066</v>
      </c>
      <c r="BK118" s="10"/>
      <c r="BL118" s="66" t="s">
        <v>86</v>
      </c>
      <c r="BM118" s="218">
        <v>6</v>
      </c>
      <c r="BN118" s="218">
        <v>106</v>
      </c>
      <c r="BO118" s="216">
        <v>68</v>
      </c>
      <c r="BP118" s="218">
        <v>48</v>
      </c>
      <c r="BQ118" s="218">
        <v>46</v>
      </c>
      <c r="BR118" s="218">
        <v>201</v>
      </c>
      <c r="BS118" s="218">
        <v>288</v>
      </c>
      <c r="BT118" s="218">
        <v>358</v>
      </c>
      <c r="BU118" s="218">
        <v>269</v>
      </c>
      <c r="BV118" s="218">
        <v>347</v>
      </c>
      <c r="BW118" s="218">
        <v>41</v>
      </c>
      <c r="BX118" s="218">
        <v>19</v>
      </c>
      <c r="BY118" s="217">
        <f t="shared" si="321"/>
        <v>358</v>
      </c>
      <c r="BZ118" s="217">
        <f t="shared" si="322"/>
        <v>6</v>
      </c>
      <c r="CA118" s="217">
        <f t="shared" si="323"/>
        <v>149.75</v>
      </c>
      <c r="CB118" s="217"/>
      <c r="CC118" s="217">
        <f t="shared" si="324"/>
        <v>134.00686888772123</v>
      </c>
      <c r="CD118" s="217">
        <f t="shared" si="299"/>
        <v>283.75686888772123</v>
      </c>
      <c r="CE118" s="217">
        <f t="shared" si="300"/>
        <v>15.743131112278775</v>
      </c>
      <c r="CF118" s="10"/>
      <c r="CG118" s="66" t="s">
        <v>86</v>
      </c>
      <c r="CH118" s="218">
        <v>6</v>
      </c>
      <c r="CI118" s="218">
        <v>106</v>
      </c>
      <c r="CJ118" s="216">
        <v>68</v>
      </c>
      <c r="CK118" s="218">
        <v>48</v>
      </c>
      <c r="CL118" s="218">
        <v>46</v>
      </c>
      <c r="CM118" s="218">
        <v>201</v>
      </c>
      <c r="CN118" s="218">
        <v>288</v>
      </c>
      <c r="CO118" s="218">
        <v>358</v>
      </c>
      <c r="CP118" s="218">
        <v>269</v>
      </c>
      <c r="CQ118" s="218">
        <v>347</v>
      </c>
      <c r="CR118" s="218">
        <v>41</v>
      </c>
      <c r="CS118" s="218">
        <v>19</v>
      </c>
      <c r="CT118" s="217">
        <f t="shared" si="325"/>
        <v>358</v>
      </c>
      <c r="CU118" s="217">
        <f t="shared" si="326"/>
        <v>6</v>
      </c>
      <c r="CV118" s="217">
        <f t="shared" si="327"/>
        <v>149.75</v>
      </c>
      <c r="CW118" s="217"/>
      <c r="CX118" s="217">
        <f t="shared" si="328"/>
        <v>134.00686888772123</v>
      </c>
      <c r="CY118" s="217">
        <f t="shared" si="301"/>
        <v>283.75686888772123</v>
      </c>
      <c r="CZ118" s="217">
        <f t="shared" si="302"/>
        <v>15.743131112278775</v>
      </c>
      <c r="DA118" s="10"/>
      <c r="DB118" s="66" t="s">
        <v>86</v>
      </c>
      <c r="DC118" s="218"/>
      <c r="DD118" s="218"/>
      <c r="DE118" s="216"/>
      <c r="DF118" s="218"/>
      <c r="DG118" s="218"/>
      <c r="DH118" s="218"/>
      <c r="DI118" s="218"/>
      <c r="DJ118" s="218"/>
      <c r="DK118" s="218"/>
      <c r="DL118" s="218"/>
      <c r="DM118" s="218"/>
      <c r="DN118" s="218"/>
      <c r="DO118" s="217">
        <f t="shared" si="329"/>
        <v>0</v>
      </c>
      <c r="DP118" s="217">
        <f t="shared" si="330"/>
        <v>0</v>
      </c>
      <c r="DQ118" s="217" t="e">
        <f t="shared" si="331"/>
        <v>#DIV/0!</v>
      </c>
      <c r="DR118" s="217"/>
      <c r="DS118" s="217" t="e">
        <f t="shared" si="332"/>
        <v>#DIV/0!</v>
      </c>
      <c r="DT118" s="217" t="e">
        <f t="shared" si="303"/>
        <v>#DIV/0!</v>
      </c>
      <c r="DU118" s="217" t="e">
        <f t="shared" si="304"/>
        <v>#DIV/0!</v>
      </c>
      <c r="DV118" s="10"/>
      <c r="DW118" s="66" t="s">
        <v>86</v>
      </c>
      <c r="DX118" s="218"/>
      <c r="DY118" s="218"/>
      <c r="DZ118" s="216"/>
      <c r="EA118" s="218"/>
      <c r="EB118" s="218"/>
      <c r="EC118" s="218"/>
      <c r="ED118" s="218"/>
      <c r="EE118" s="218"/>
      <c r="EF118" s="218"/>
      <c r="EG118" s="218"/>
      <c r="EH118" s="218"/>
      <c r="EI118" s="218"/>
      <c r="EJ118" s="217">
        <f t="shared" si="333"/>
        <v>0</v>
      </c>
      <c r="EK118" s="217">
        <f t="shared" si="334"/>
        <v>0</v>
      </c>
      <c r="EL118" s="217" t="e">
        <f t="shared" si="335"/>
        <v>#DIV/0!</v>
      </c>
      <c r="EM118" s="217"/>
      <c r="EN118" s="217" t="e">
        <f t="shared" si="336"/>
        <v>#DIV/0!</v>
      </c>
      <c r="EO118" s="217" t="e">
        <f t="shared" si="305"/>
        <v>#DIV/0!</v>
      </c>
      <c r="EP118" s="217" t="e">
        <f t="shared" si="306"/>
        <v>#DIV/0!</v>
      </c>
      <c r="EQ118" s="10"/>
      <c r="ER118" s="66" t="s">
        <v>86</v>
      </c>
      <c r="ES118" s="218">
        <v>6</v>
      </c>
      <c r="ET118" s="218">
        <v>106</v>
      </c>
      <c r="EU118" s="216">
        <v>68</v>
      </c>
      <c r="EV118" s="218">
        <v>48</v>
      </c>
      <c r="EW118" s="218">
        <v>46</v>
      </c>
      <c r="EX118" s="218">
        <v>201</v>
      </c>
      <c r="EY118" s="218">
        <v>288</v>
      </c>
      <c r="EZ118" s="218">
        <v>358</v>
      </c>
      <c r="FA118" s="218">
        <v>269</v>
      </c>
      <c r="FB118" s="218">
        <v>347</v>
      </c>
      <c r="FC118" s="218">
        <v>41</v>
      </c>
      <c r="FD118" s="218">
        <v>19</v>
      </c>
      <c r="FE118" s="217">
        <f t="shared" si="337"/>
        <v>358</v>
      </c>
      <c r="FF118" s="217">
        <f t="shared" si="338"/>
        <v>6</v>
      </c>
      <c r="FG118" s="217">
        <f t="shared" si="339"/>
        <v>149.75</v>
      </c>
      <c r="FH118" s="217"/>
      <c r="FI118" s="217">
        <f t="shared" si="340"/>
        <v>134.00686888772123</v>
      </c>
      <c r="FJ118" s="217">
        <f t="shared" si="307"/>
        <v>283.75686888772123</v>
      </c>
      <c r="FK118" s="217">
        <f t="shared" si="308"/>
        <v>15.743131112278775</v>
      </c>
      <c r="FL118" s="64"/>
      <c r="FM118" s="42"/>
      <c r="FN118" s="15"/>
      <c r="FO118" s="15"/>
      <c r="FP118" s="15"/>
      <c r="FQ118" s="15"/>
      <c r="FR118" s="15"/>
      <c r="FS118" s="15"/>
      <c r="FT118" s="15"/>
      <c r="FU118" s="15"/>
      <c r="FV118" s="15"/>
      <c r="FW118" s="15"/>
      <c r="FX118" s="15"/>
      <c r="FY118" s="15"/>
      <c r="FZ118" s="15"/>
      <c r="GA118" s="15"/>
      <c r="GB118" s="15"/>
      <c r="GC118" s="15"/>
      <c r="GD118" s="11"/>
      <c r="GE118" s="11"/>
      <c r="GF118" s="13"/>
      <c r="GZ118" s="39"/>
      <c r="HA118" s="39"/>
      <c r="HB118" s="39"/>
      <c r="HC118" s="39"/>
      <c r="HD118" s="39"/>
      <c r="HE118" s="39"/>
      <c r="HF118" s="39"/>
      <c r="HG118" s="39"/>
      <c r="HH118" s="39"/>
      <c r="HI118" s="39"/>
      <c r="HJ118" s="39"/>
      <c r="HK118" s="39"/>
      <c r="HL118" s="39"/>
      <c r="HM118" s="39"/>
      <c r="HN118" s="39"/>
      <c r="HO118" s="39"/>
      <c r="HP118" s="39"/>
      <c r="HQ118" s="39"/>
      <c r="HR118" s="39"/>
      <c r="HS118" s="39"/>
      <c r="HT118" s="39"/>
    </row>
    <row r="119" spans="2:228" s="67" customFormat="1" ht="9.9499999999999993" customHeight="1" x14ac:dyDescent="0.2">
      <c r="B119" s="65" t="s">
        <v>87</v>
      </c>
      <c r="C119" s="191">
        <v>1.52</v>
      </c>
      <c r="D119" s="191">
        <v>3.04</v>
      </c>
      <c r="E119" s="191">
        <v>4.1399999999999997</v>
      </c>
      <c r="F119" s="191">
        <v>3.08</v>
      </c>
      <c r="G119" s="191">
        <v>2.87</v>
      </c>
      <c r="H119" s="191">
        <v>1.95</v>
      </c>
      <c r="I119" s="191">
        <v>2.64</v>
      </c>
      <c r="J119" s="191">
        <v>1.74</v>
      </c>
      <c r="K119" s="191">
        <v>3.13</v>
      </c>
      <c r="L119" s="191">
        <v>4.46</v>
      </c>
      <c r="M119" s="191">
        <v>4.5</v>
      </c>
      <c r="N119" s="191">
        <v>3.43</v>
      </c>
      <c r="O119" s="192">
        <f t="shared" si="309"/>
        <v>4.5</v>
      </c>
      <c r="P119" s="192">
        <f t="shared" si="310"/>
        <v>1.52</v>
      </c>
      <c r="Q119" s="192">
        <f t="shared" si="311"/>
        <v>3.0416666666666661</v>
      </c>
      <c r="R119" s="192">
        <f t="shared" si="312"/>
        <v>0.99531478194163148</v>
      </c>
      <c r="S119" s="192">
        <f t="shared" si="293"/>
        <v>4.036981448608298</v>
      </c>
      <c r="T119" s="192">
        <f t="shared" si="294"/>
        <v>2.0463518847250346</v>
      </c>
      <c r="V119" s="65" t="s">
        <v>87</v>
      </c>
      <c r="W119" s="216">
        <v>36.5</v>
      </c>
      <c r="X119" s="216">
        <v>15.3</v>
      </c>
      <c r="Y119" s="216">
        <v>99.7</v>
      </c>
      <c r="Z119" s="216">
        <v>91.2</v>
      </c>
      <c r="AA119" s="216">
        <v>225</v>
      </c>
      <c r="AB119" s="216">
        <v>156</v>
      </c>
      <c r="AC119" s="216">
        <v>62.2</v>
      </c>
      <c r="AD119" s="216">
        <v>41</v>
      </c>
      <c r="AE119" s="216">
        <v>49.2</v>
      </c>
      <c r="AF119" s="216">
        <v>60.9</v>
      </c>
      <c r="AG119" s="216">
        <v>31</v>
      </c>
      <c r="AH119" s="216">
        <v>31.7</v>
      </c>
      <c r="AI119" s="217">
        <f t="shared" si="313"/>
        <v>225</v>
      </c>
      <c r="AJ119" s="217">
        <f t="shared" si="314"/>
        <v>15.3</v>
      </c>
      <c r="AK119" s="217">
        <f t="shared" si="315"/>
        <v>74.975000000000009</v>
      </c>
      <c r="AL119" s="217"/>
      <c r="AM119" s="217">
        <f t="shared" si="316"/>
        <v>61.032809730802668</v>
      </c>
      <c r="AN119" s="217">
        <f t="shared" si="295"/>
        <v>136.00780973080268</v>
      </c>
      <c r="AO119" s="217">
        <f t="shared" si="296"/>
        <v>13.94219026919734</v>
      </c>
      <c r="AQ119" s="65" t="s">
        <v>87</v>
      </c>
      <c r="AR119" s="216">
        <v>36.5</v>
      </c>
      <c r="AS119" s="216">
        <v>15.3</v>
      </c>
      <c r="AT119" s="216">
        <v>99.7</v>
      </c>
      <c r="AU119" s="216">
        <v>91.2</v>
      </c>
      <c r="AV119" s="216">
        <v>225</v>
      </c>
      <c r="AW119" s="216">
        <v>156</v>
      </c>
      <c r="AX119" s="216">
        <v>62.2</v>
      </c>
      <c r="AY119" s="216">
        <v>41</v>
      </c>
      <c r="AZ119" s="216">
        <v>49.2</v>
      </c>
      <c r="BA119" s="216">
        <v>60.9</v>
      </c>
      <c r="BB119" s="216">
        <v>31</v>
      </c>
      <c r="BC119" s="216">
        <v>31.7</v>
      </c>
      <c r="BD119" s="217">
        <f t="shared" si="317"/>
        <v>225</v>
      </c>
      <c r="BE119" s="217">
        <f t="shared" si="318"/>
        <v>15.3</v>
      </c>
      <c r="BF119" s="217">
        <f t="shared" si="319"/>
        <v>74.975000000000009</v>
      </c>
      <c r="BG119" s="217"/>
      <c r="BH119" s="217">
        <f t="shared" si="320"/>
        <v>61.032809730802668</v>
      </c>
      <c r="BI119" s="217">
        <f t="shared" si="297"/>
        <v>136.00780973080268</v>
      </c>
      <c r="BJ119" s="217">
        <f t="shared" si="298"/>
        <v>13.94219026919734</v>
      </c>
      <c r="BL119" s="65" t="s">
        <v>87</v>
      </c>
      <c r="BM119" s="216">
        <v>23</v>
      </c>
      <c r="BN119" s="216">
        <v>9</v>
      </c>
      <c r="BO119" s="216">
        <v>108</v>
      </c>
      <c r="BP119" s="216">
        <v>156</v>
      </c>
      <c r="BQ119" s="216">
        <v>120</v>
      </c>
      <c r="BR119" s="216">
        <v>135</v>
      </c>
      <c r="BS119" s="216">
        <v>103</v>
      </c>
      <c r="BT119" s="216">
        <v>83</v>
      </c>
      <c r="BU119" s="216">
        <v>48</v>
      </c>
      <c r="BV119" s="216">
        <v>145</v>
      </c>
      <c r="BW119" s="216">
        <v>19</v>
      </c>
      <c r="BX119" s="216">
        <v>28</v>
      </c>
      <c r="BY119" s="217">
        <f t="shared" si="321"/>
        <v>156</v>
      </c>
      <c r="BZ119" s="217">
        <f t="shared" si="322"/>
        <v>9</v>
      </c>
      <c r="CA119" s="217">
        <f t="shared" si="323"/>
        <v>81.416666666666671</v>
      </c>
      <c r="CB119" s="217"/>
      <c r="CC119" s="217">
        <f t="shared" si="324"/>
        <v>53.651160003274576</v>
      </c>
      <c r="CD119" s="217">
        <f t="shared" si="299"/>
        <v>135.06782666994124</v>
      </c>
      <c r="CE119" s="217">
        <f t="shared" si="300"/>
        <v>27.765506663392095</v>
      </c>
      <c r="CG119" s="65" t="s">
        <v>87</v>
      </c>
      <c r="CH119" s="216">
        <v>23</v>
      </c>
      <c r="CI119" s="216">
        <v>9</v>
      </c>
      <c r="CJ119" s="216">
        <v>108</v>
      </c>
      <c r="CK119" s="216">
        <v>156</v>
      </c>
      <c r="CL119" s="216">
        <v>120</v>
      </c>
      <c r="CM119" s="216">
        <v>135</v>
      </c>
      <c r="CN119" s="216">
        <v>103</v>
      </c>
      <c r="CO119" s="216">
        <v>83</v>
      </c>
      <c r="CP119" s="216">
        <v>48</v>
      </c>
      <c r="CQ119" s="216">
        <v>145</v>
      </c>
      <c r="CR119" s="216">
        <v>19</v>
      </c>
      <c r="CS119" s="216">
        <v>28</v>
      </c>
      <c r="CT119" s="217">
        <f t="shared" si="325"/>
        <v>156</v>
      </c>
      <c r="CU119" s="217">
        <f t="shared" si="326"/>
        <v>9</v>
      </c>
      <c r="CV119" s="217">
        <f t="shared" si="327"/>
        <v>81.416666666666671</v>
      </c>
      <c r="CW119" s="217"/>
      <c r="CX119" s="217">
        <f t="shared" si="328"/>
        <v>53.651160003274576</v>
      </c>
      <c r="CY119" s="217">
        <f t="shared" si="301"/>
        <v>135.06782666994124</v>
      </c>
      <c r="CZ119" s="217">
        <f t="shared" si="302"/>
        <v>27.765506663392095</v>
      </c>
      <c r="DB119" s="65" t="s">
        <v>87</v>
      </c>
      <c r="DC119" s="216"/>
      <c r="DD119" s="216"/>
      <c r="DE119" s="216"/>
      <c r="DF119" s="216"/>
      <c r="DG119" s="216"/>
      <c r="DH119" s="216"/>
      <c r="DI119" s="216"/>
      <c r="DJ119" s="216"/>
      <c r="DK119" s="216"/>
      <c r="DL119" s="216"/>
      <c r="DM119" s="216"/>
      <c r="DN119" s="216"/>
      <c r="DO119" s="217">
        <f t="shared" si="329"/>
        <v>0</v>
      </c>
      <c r="DP119" s="217">
        <f t="shared" si="330"/>
        <v>0</v>
      </c>
      <c r="DQ119" s="217" t="e">
        <f t="shared" si="331"/>
        <v>#DIV/0!</v>
      </c>
      <c r="DR119" s="217"/>
      <c r="DS119" s="217" t="e">
        <f t="shared" si="332"/>
        <v>#DIV/0!</v>
      </c>
      <c r="DT119" s="217" t="e">
        <f t="shared" si="303"/>
        <v>#DIV/0!</v>
      </c>
      <c r="DU119" s="217" t="e">
        <f t="shared" si="304"/>
        <v>#DIV/0!</v>
      </c>
      <c r="DW119" s="65" t="s">
        <v>87</v>
      </c>
      <c r="DX119" s="216"/>
      <c r="DY119" s="216"/>
      <c r="DZ119" s="216"/>
      <c r="EA119" s="216"/>
      <c r="EB119" s="216"/>
      <c r="EC119" s="216"/>
      <c r="ED119" s="216"/>
      <c r="EE119" s="216"/>
      <c r="EF119" s="216"/>
      <c r="EG119" s="216"/>
      <c r="EH119" s="216"/>
      <c r="EI119" s="216"/>
      <c r="EJ119" s="217">
        <f t="shared" si="333"/>
        <v>0</v>
      </c>
      <c r="EK119" s="217">
        <f t="shared" si="334"/>
        <v>0</v>
      </c>
      <c r="EL119" s="217" t="e">
        <f t="shared" si="335"/>
        <v>#DIV/0!</v>
      </c>
      <c r="EM119" s="217"/>
      <c r="EN119" s="217" t="e">
        <f t="shared" si="336"/>
        <v>#DIV/0!</v>
      </c>
      <c r="EO119" s="217" t="e">
        <f t="shared" si="305"/>
        <v>#DIV/0!</v>
      </c>
      <c r="EP119" s="217" t="e">
        <f t="shared" si="306"/>
        <v>#DIV/0!</v>
      </c>
      <c r="ER119" s="65" t="s">
        <v>87</v>
      </c>
      <c r="ES119" s="216">
        <v>23</v>
      </c>
      <c r="ET119" s="216">
        <v>9</v>
      </c>
      <c r="EU119" s="216">
        <v>108</v>
      </c>
      <c r="EV119" s="216">
        <v>156</v>
      </c>
      <c r="EW119" s="216">
        <v>120</v>
      </c>
      <c r="EX119" s="216">
        <v>135</v>
      </c>
      <c r="EY119" s="216">
        <v>103</v>
      </c>
      <c r="EZ119" s="216">
        <v>83</v>
      </c>
      <c r="FA119" s="216">
        <v>48</v>
      </c>
      <c r="FB119" s="216">
        <v>145</v>
      </c>
      <c r="FC119" s="216">
        <v>19</v>
      </c>
      <c r="FD119" s="216">
        <v>28</v>
      </c>
      <c r="FE119" s="217">
        <f t="shared" si="337"/>
        <v>156</v>
      </c>
      <c r="FF119" s="217">
        <f t="shared" si="338"/>
        <v>9</v>
      </c>
      <c r="FG119" s="217">
        <f t="shared" si="339"/>
        <v>81.416666666666671</v>
      </c>
      <c r="FH119" s="217"/>
      <c r="FI119" s="217">
        <f t="shared" si="340"/>
        <v>53.651160003274576</v>
      </c>
      <c r="FJ119" s="217">
        <f t="shared" si="307"/>
        <v>135.06782666994124</v>
      </c>
      <c r="FK119" s="217">
        <f t="shared" si="308"/>
        <v>27.765506663392095</v>
      </c>
      <c r="FL119" s="64"/>
      <c r="FM119" s="42"/>
      <c r="FN119" s="15"/>
      <c r="FO119" s="15"/>
      <c r="FP119" s="15"/>
      <c r="FQ119" s="15"/>
      <c r="FR119" s="15"/>
      <c r="FS119" s="15"/>
      <c r="FT119" s="15"/>
      <c r="FU119" s="15"/>
      <c r="FV119" s="15"/>
      <c r="FW119" s="15"/>
      <c r="FX119" s="15"/>
      <c r="FY119" s="15"/>
      <c r="FZ119" s="15"/>
      <c r="GA119" s="15"/>
      <c r="GB119" s="15"/>
      <c r="GC119" s="15"/>
      <c r="GD119" s="11"/>
      <c r="GE119" s="11"/>
      <c r="GF119" s="13"/>
      <c r="GG119" s="3"/>
      <c r="GH119" s="3"/>
      <c r="GI119" s="3"/>
      <c r="GJ119" s="3"/>
      <c r="GK119" s="3"/>
      <c r="GL119" s="5"/>
      <c r="GM119" s="5"/>
      <c r="GN119" s="5"/>
      <c r="GO119" s="5"/>
      <c r="GP119" s="5"/>
      <c r="GQ119" s="5"/>
      <c r="GR119" s="5"/>
      <c r="GS119" s="5"/>
      <c r="GT119" s="3"/>
      <c r="GU119" s="41"/>
      <c r="GV119" s="41"/>
      <c r="GW119" s="41"/>
      <c r="GX119" s="41"/>
      <c r="GY119" s="41"/>
      <c r="GZ119" s="39"/>
      <c r="HA119" s="39"/>
      <c r="HB119" s="39"/>
      <c r="HC119" s="39"/>
      <c r="HD119" s="39"/>
      <c r="HE119" s="39"/>
      <c r="HF119" s="39"/>
      <c r="HG119" s="39"/>
      <c r="HH119" s="39"/>
      <c r="HI119" s="39"/>
      <c r="HJ119" s="39"/>
      <c r="HK119" s="39"/>
      <c r="HL119" s="39"/>
      <c r="HM119" s="39"/>
      <c r="HN119" s="39"/>
      <c r="HO119" s="39"/>
      <c r="HP119" s="39"/>
      <c r="HQ119" s="39"/>
      <c r="HR119" s="39"/>
      <c r="HS119" s="39"/>
      <c r="HT119" s="39"/>
    </row>
    <row r="120" spans="2:228" ht="9.9499999999999993" customHeight="1" x14ac:dyDescent="0.2">
      <c r="B120" s="66" t="s">
        <v>88</v>
      </c>
      <c r="C120" s="191">
        <v>3.27</v>
      </c>
      <c r="D120" s="191">
        <v>3.27</v>
      </c>
      <c r="E120" s="191">
        <v>4.7</v>
      </c>
      <c r="F120" s="191">
        <v>4.97</v>
      </c>
      <c r="G120" s="191">
        <v>4.9000000000000004</v>
      </c>
      <c r="H120" s="191">
        <v>2.0499999999999998</v>
      </c>
      <c r="I120" s="191">
        <v>2.08</v>
      </c>
      <c r="J120" s="191">
        <v>2.34</v>
      </c>
      <c r="K120" s="191">
        <v>4.37</v>
      </c>
      <c r="L120" s="191">
        <v>5.28</v>
      </c>
      <c r="M120" s="191">
        <v>3.78</v>
      </c>
      <c r="N120" s="191">
        <v>3.41</v>
      </c>
      <c r="O120" s="192">
        <f t="shared" si="309"/>
        <v>5.28</v>
      </c>
      <c r="P120" s="192">
        <f t="shared" si="310"/>
        <v>2.0499999999999998</v>
      </c>
      <c r="Q120" s="192">
        <f t="shared" si="311"/>
        <v>3.7016666666666667</v>
      </c>
      <c r="R120" s="192">
        <f t="shared" si="312"/>
        <v>1.1542398784350243</v>
      </c>
      <c r="S120" s="192">
        <f t="shared" si="293"/>
        <v>4.855906545101691</v>
      </c>
      <c r="T120" s="192">
        <f t="shared" si="294"/>
        <v>2.5474267882316424</v>
      </c>
      <c r="U120" s="10"/>
      <c r="V120" s="66" t="s">
        <v>88</v>
      </c>
      <c r="W120" s="216">
        <v>79.900000000000006</v>
      </c>
      <c r="X120" s="216">
        <v>71.599999999999994</v>
      </c>
      <c r="Y120" s="216">
        <v>88.7</v>
      </c>
      <c r="Z120" s="216">
        <v>84</v>
      </c>
      <c r="AA120" s="216">
        <v>145</v>
      </c>
      <c r="AB120" s="216">
        <v>146</v>
      </c>
      <c r="AC120" s="216">
        <v>222</v>
      </c>
      <c r="AD120" s="216">
        <v>114</v>
      </c>
      <c r="AE120" s="216">
        <v>235</v>
      </c>
      <c r="AF120" s="216">
        <v>69.400000000000006</v>
      </c>
      <c r="AG120" s="216">
        <v>58.7</v>
      </c>
      <c r="AH120" s="216">
        <v>27.4</v>
      </c>
      <c r="AI120" s="217">
        <f t="shared" si="313"/>
        <v>235</v>
      </c>
      <c r="AJ120" s="217">
        <f t="shared" si="314"/>
        <v>27.4</v>
      </c>
      <c r="AK120" s="217">
        <f t="shared" si="315"/>
        <v>111.80833333333335</v>
      </c>
      <c r="AL120" s="217"/>
      <c r="AM120" s="217">
        <f t="shared" si="316"/>
        <v>64.158772635241391</v>
      </c>
      <c r="AN120" s="217">
        <f t="shared" si="295"/>
        <v>175.96710596857474</v>
      </c>
      <c r="AO120" s="217">
        <f t="shared" si="296"/>
        <v>47.64956069809196</v>
      </c>
      <c r="AP120" s="10"/>
      <c r="AQ120" s="66" t="s">
        <v>88</v>
      </c>
      <c r="AR120" s="216">
        <v>79.900000000000006</v>
      </c>
      <c r="AS120" s="216">
        <v>71.599999999999994</v>
      </c>
      <c r="AT120" s="216">
        <v>88.7</v>
      </c>
      <c r="AU120" s="216">
        <v>84</v>
      </c>
      <c r="AV120" s="216">
        <v>145</v>
      </c>
      <c r="AW120" s="216">
        <v>146</v>
      </c>
      <c r="AX120" s="216">
        <v>222</v>
      </c>
      <c r="AY120" s="216">
        <v>114</v>
      </c>
      <c r="AZ120" s="216">
        <v>235</v>
      </c>
      <c r="BA120" s="216">
        <v>69.400000000000006</v>
      </c>
      <c r="BB120" s="216">
        <v>58.7</v>
      </c>
      <c r="BC120" s="216">
        <v>27.4</v>
      </c>
      <c r="BD120" s="217">
        <f t="shared" si="317"/>
        <v>235</v>
      </c>
      <c r="BE120" s="217">
        <f t="shared" si="318"/>
        <v>27.4</v>
      </c>
      <c r="BF120" s="217">
        <f t="shared" si="319"/>
        <v>111.80833333333335</v>
      </c>
      <c r="BG120" s="217"/>
      <c r="BH120" s="217">
        <f t="shared" si="320"/>
        <v>64.158772635241391</v>
      </c>
      <c r="BI120" s="217">
        <f t="shared" si="297"/>
        <v>175.96710596857474</v>
      </c>
      <c r="BJ120" s="217">
        <f t="shared" si="298"/>
        <v>47.64956069809196</v>
      </c>
      <c r="BK120" s="10"/>
      <c r="BL120" s="66" t="s">
        <v>88</v>
      </c>
      <c r="BM120" s="216">
        <v>47</v>
      </c>
      <c r="BN120" s="216">
        <v>82</v>
      </c>
      <c r="BO120" s="216">
        <v>39</v>
      </c>
      <c r="BP120" s="216">
        <v>47</v>
      </c>
      <c r="BQ120" s="216">
        <v>138</v>
      </c>
      <c r="BR120" s="216">
        <v>124</v>
      </c>
      <c r="BS120" s="216">
        <v>314</v>
      </c>
      <c r="BT120" s="216">
        <v>229</v>
      </c>
      <c r="BU120" s="216">
        <v>221</v>
      </c>
      <c r="BV120" s="216">
        <v>78</v>
      </c>
      <c r="BW120" s="216">
        <v>113</v>
      </c>
      <c r="BX120" s="216">
        <v>34</v>
      </c>
      <c r="BY120" s="217">
        <f t="shared" si="321"/>
        <v>314</v>
      </c>
      <c r="BZ120" s="217">
        <f t="shared" si="322"/>
        <v>34</v>
      </c>
      <c r="CA120" s="217">
        <f t="shared" si="323"/>
        <v>122.16666666666667</v>
      </c>
      <c r="CB120" s="217"/>
      <c r="CC120" s="217">
        <f t="shared" si="324"/>
        <v>89.378493786341863</v>
      </c>
      <c r="CD120" s="217">
        <f t="shared" si="299"/>
        <v>211.54516045300852</v>
      </c>
      <c r="CE120" s="217">
        <f t="shared" si="300"/>
        <v>32.788172880324808</v>
      </c>
      <c r="CF120" s="10"/>
      <c r="CG120" s="66" t="s">
        <v>88</v>
      </c>
      <c r="CH120" s="216">
        <v>47</v>
      </c>
      <c r="CI120" s="216">
        <v>82</v>
      </c>
      <c r="CJ120" s="216">
        <v>39</v>
      </c>
      <c r="CK120" s="216">
        <v>47</v>
      </c>
      <c r="CL120" s="216">
        <v>138</v>
      </c>
      <c r="CM120" s="216">
        <v>124</v>
      </c>
      <c r="CN120" s="216">
        <v>314</v>
      </c>
      <c r="CO120" s="216">
        <v>229</v>
      </c>
      <c r="CP120" s="216">
        <v>221</v>
      </c>
      <c r="CQ120" s="216">
        <v>78</v>
      </c>
      <c r="CR120" s="216">
        <v>113</v>
      </c>
      <c r="CS120" s="216">
        <v>34</v>
      </c>
      <c r="CT120" s="217">
        <f t="shared" si="325"/>
        <v>314</v>
      </c>
      <c r="CU120" s="217">
        <f t="shared" si="326"/>
        <v>34</v>
      </c>
      <c r="CV120" s="217">
        <f t="shared" si="327"/>
        <v>122.16666666666667</v>
      </c>
      <c r="CW120" s="217"/>
      <c r="CX120" s="217">
        <f t="shared" si="328"/>
        <v>89.378493786341863</v>
      </c>
      <c r="CY120" s="217">
        <f t="shared" si="301"/>
        <v>211.54516045300852</v>
      </c>
      <c r="CZ120" s="217">
        <f t="shared" si="302"/>
        <v>32.788172880324808</v>
      </c>
      <c r="DA120" s="10"/>
      <c r="DB120" s="66" t="s">
        <v>88</v>
      </c>
      <c r="DC120" s="216"/>
      <c r="DD120" s="216"/>
      <c r="DE120" s="216"/>
      <c r="DF120" s="216"/>
      <c r="DG120" s="216"/>
      <c r="DH120" s="216"/>
      <c r="DI120" s="216"/>
      <c r="DJ120" s="216"/>
      <c r="DK120" s="216"/>
      <c r="DL120" s="216"/>
      <c r="DM120" s="216"/>
      <c r="DN120" s="216"/>
      <c r="DO120" s="217">
        <f t="shared" si="329"/>
        <v>0</v>
      </c>
      <c r="DP120" s="217">
        <f t="shared" si="330"/>
        <v>0</v>
      </c>
      <c r="DQ120" s="217" t="e">
        <f t="shared" si="331"/>
        <v>#DIV/0!</v>
      </c>
      <c r="DR120" s="217"/>
      <c r="DS120" s="217" t="e">
        <f t="shared" si="332"/>
        <v>#DIV/0!</v>
      </c>
      <c r="DT120" s="217" t="e">
        <f t="shared" si="303"/>
        <v>#DIV/0!</v>
      </c>
      <c r="DU120" s="217" t="e">
        <f t="shared" si="304"/>
        <v>#DIV/0!</v>
      </c>
      <c r="DV120" s="10"/>
      <c r="DW120" s="66" t="s">
        <v>88</v>
      </c>
      <c r="DX120" s="216"/>
      <c r="DY120" s="216"/>
      <c r="DZ120" s="216"/>
      <c r="EA120" s="216"/>
      <c r="EB120" s="216"/>
      <c r="EC120" s="216"/>
      <c r="ED120" s="216"/>
      <c r="EE120" s="216"/>
      <c r="EF120" s="216"/>
      <c r="EG120" s="216"/>
      <c r="EH120" s="216"/>
      <c r="EI120" s="216"/>
      <c r="EJ120" s="217">
        <f t="shared" si="333"/>
        <v>0</v>
      </c>
      <c r="EK120" s="217">
        <f t="shared" si="334"/>
        <v>0</v>
      </c>
      <c r="EL120" s="217" t="e">
        <f t="shared" si="335"/>
        <v>#DIV/0!</v>
      </c>
      <c r="EM120" s="217"/>
      <c r="EN120" s="217" t="e">
        <f t="shared" si="336"/>
        <v>#DIV/0!</v>
      </c>
      <c r="EO120" s="217" t="e">
        <f t="shared" si="305"/>
        <v>#DIV/0!</v>
      </c>
      <c r="EP120" s="217" t="e">
        <f t="shared" si="306"/>
        <v>#DIV/0!</v>
      </c>
      <c r="EQ120" s="10"/>
      <c r="ER120" s="66" t="s">
        <v>88</v>
      </c>
      <c r="ES120" s="216">
        <v>47</v>
      </c>
      <c r="ET120" s="216">
        <v>82</v>
      </c>
      <c r="EU120" s="216">
        <v>39</v>
      </c>
      <c r="EV120" s="216">
        <v>47</v>
      </c>
      <c r="EW120" s="216">
        <v>138</v>
      </c>
      <c r="EX120" s="216">
        <v>124</v>
      </c>
      <c r="EY120" s="216">
        <v>314</v>
      </c>
      <c r="EZ120" s="216">
        <v>229</v>
      </c>
      <c r="FA120" s="216">
        <v>221</v>
      </c>
      <c r="FB120" s="216">
        <v>78</v>
      </c>
      <c r="FC120" s="216">
        <v>113</v>
      </c>
      <c r="FD120" s="216">
        <v>34</v>
      </c>
      <c r="FE120" s="217">
        <f t="shared" si="337"/>
        <v>314</v>
      </c>
      <c r="FF120" s="217">
        <f t="shared" si="338"/>
        <v>34</v>
      </c>
      <c r="FG120" s="217">
        <f t="shared" si="339"/>
        <v>122.16666666666667</v>
      </c>
      <c r="FH120" s="217"/>
      <c r="FI120" s="217">
        <f t="shared" si="340"/>
        <v>89.378493786341863</v>
      </c>
      <c r="FJ120" s="217">
        <f t="shared" si="307"/>
        <v>211.54516045300852</v>
      </c>
      <c r="FK120" s="217">
        <f t="shared" si="308"/>
        <v>32.788172880324808</v>
      </c>
      <c r="FL120" s="64"/>
      <c r="FM120" s="42"/>
      <c r="FN120" s="15"/>
      <c r="FO120" s="15"/>
      <c r="FP120" s="15"/>
      <c r="FQ120" s="15"/>
      <c r="FR120" s="15"/>
      <c r="FS120" s="15"/>
      <c r="FT120" s="15"/>
      <c r="FU120" s="15"/>
      <c r="FV120" s="15"/>
      <c r="FW120" s="15"/>
      <c r="FX120" s="15"/>
      <c r="FY120" s="15"/>
      <c r="FZ120" s="15"/>
      <c r="GA120" s="15"/>
      <c r="GB120" s="15"/>
      <c r="GC120" s="15"/>
      <c r="GD120" s="11"/>
      <c r="GE120" s="11"/>
      <c r="GF120" s="13"/>
      <c r="GZ120" s="39"/>
      <c r="HA120" s="39"/>
      <c r="HB120" s="39"/>
      <c r="HC120" s="39"/>
      <c r="HD120" s="39"/>
      <c r="HE120" s="39"/>
      <c r="HF120" s="39"/>
      <c r="HG120" s="39"/>
      <c r="HH120" s="39"/>
      <c r="HI120" s="39"/>
      <c r="HJ120" s="39"/>
      <c r="HK120" s="39"/>
      <c r="HL120" s="39"/>
      <c r="HM120" s="39"/>
      <c r="HN120" s="39"/>
      <c r="HO120" s="39"/>
      <c r="HP120" s="39"/>
      <c r="HQ120" s="39"/>
      <c r="HR120" s="39"/>
      <c r="HS120" s="39"/>
      <c r="HT120" s="39"/>
    </row>
    <row r="121" spans="2:228" ht="9.9499999999999993" customHeight="1" x14ac:dyDescent="0.2">
      <c r="B121" s="66" t="s">
        <v>89</v>
      </c>
      <c r="C121" s="191">
        <v>3.34</v>
      </c>
      <c r="D121" s="191">
        <v>3.33</v>
      </c>
      <c r="E121" s="191">
        <v>3.46</v>
      </c>
      <c r="F121" s="191">
        <v>4.72</v>
      </c>
      <c r="G121" s="191">
        <v>3.57</v>
      </c>
      <c r="H121" s="191">
        <v>2.33</v>
      </c>
      <c r="I121" s="191">
        <v>1.41</v>
      </c>
      <c r="J121" s="191">
        <v>2.16</v>
      </c>
      <c r="K121" s="191">
        <v>2.42</v>
      </c>
      <c r="L121" s="191">
        <v>4.01</v>
      </c>
      <c r="M121" s="191">
        <v>5.37</v>
      </c>
      <c r="N121" s="191">
        <v>3.98</v>
      </c>
      <c r="O121" s="192">
        <f t="shared" si="309"/>
        <v>5.37</v>
      </c>
      <c r="P121" s="192">
        <f t="shared" si="310"/>
        <v>1.41</v>
      </c>
      <c r="Q121" s="192">
        <f t="shared" si="311"/>
        <v>3.3416666666666663</v>
      </c>
      <c r="R121" s="192">
        <f t="shared" si="312"/>
        <v>1.1255288319341943</v>
      </c>
      <c r="S121" s="192">
        <f t="shared" ref="S121:S126" si="341">Q121+R121</f>
        <v>4.4671954986008604</v>
      </c>
      <c r="T121" s="192">
        <f t="shared" ref="T121:T126" si="342">Q121-R121</f>
        <v>2.2161378347324723</v>
      </c>
      <c r="U121" s="10"/>
      <c r="V121" s="66" t="s">
        <v>89</v>
      </c>
      <c r="W121" s="216">
        <v>37.6</v>
      </c>
      <c r="X121" s="216">
        <v>35.700000000000003</v>
      </c>
      <c r="Y121" s="216">
        <v>89</v>
      </c>
      <c r="Z121" s="216">
        <v>33.9</v>
      </c>
      <c r="AA121" s="216">
        <v>159</v>
      </c>
      <c r="AB121" s="216">
        <v>107.8</v>
      </c>
      <c r="AC121" s="216">
        <v>47</v>
      </c>
      <c r="AD121" s="216">
        <v>68.7</v>
      </c>
      <c r="AE121" s="216">
        <v>263</v>
      </c>
      <c r="AF121" s="216">
        <v>92.9</v>
      </c>
      <c r="AG121" s="216">
        <v>17.399999999999999</v>
      </c>
      <c r="AH121" s="216">
        <v>16.8</v>
      </c>
      <c r="AI121" s="217">
        <f t="shared" si="313"/>
        <v>263</v>
      </c>
      <c r="AJ121" s="217">
        <f t="shared" si="314"/>
        <v>16.8</v>
      </c>
      <c r="AK121" s="217">
        <f t="shared" si="315"/>
        <v>80.733333333333334</v>
      </c>
      <c r="AL121" s="217"/>
      <c r="AM121" s="217">
        <f t="shared" si="316"/>
        <v>71.19687599547575</v>
      </c>
      <c r="AN121" s="217">
        <f t="shared" ref="AN121:AN126" si="343">AK121+AM121</f>
        <v>151.9302093288091</v>
      </c>
      <c r="AO121" s="217">
        <f t="shared" ref="AO121:AO126" si="344">AK121-AM121</f>
        <v>9.5364573378575841</v>
      </c>
      <c r="AP121" s="10"/>
      <c r="AQ121" s="66" t="s">
        <v>89</v>
      </c>
      <c r="AR121" s="216">
        <v>37.6</v>
      </c>
      <c r="AS121" s="216">
        <v>35.700000000000003</v>
      </c>
      <c r="AT121" s="216">
        <v>89</v>
      </c>
      <c r="AU121" s="216">
        <v>33.9</v>
      </c>
      <c r="AV121" s="216">
        <v>159</v>
      </c>
      <c r="AW121" s="216">
        <v>107.8</v>
      </c>
      <c r="AX121" s="216">
        <v>47</v>
      </c>
      <c r="AY121" s="216">
        <v>68.7</v>
      </c>
      <c r="AZ121" s="216">
        <v>263</v>
      </c>
      <c r="BA121" s="216">
        <v>92.9</v>
      </c>
      <c r="BB121" s="216">
        <v>17.399999999999999</v>
      </c>
      <c r="BC121" s="216">
        <v>16.8</v>
      </c>
      <c r="BD121" s="217">
        <f t="shared" si="317"/>
        <v>263</v>
      </c>
      <c r="BE121" s="217">
        <f t="shared" si="318"/>
        <v>16.8</v>
      </c>
      <c r="BF121" s="217">
        <f t="shared" si="319"/>
        <v>80.733333333333334</v>
      </c>
      <c r="BG121" s="217"/>
      <c r="BH121" s="217">
        <f t="shared" si="320"/>
        <v>71.19687599547575</v>
      </c>
      <c r="BI121" s="217">
        <f t="shared" si="297"/>
        <v>151.9302093288091</v>
      </c>
      <c r="BJ121" s="217">
        <f t="shared" si="298"/>
        <v>9.5364573378575841</v>
      </c>
      <c r="BK121" s="10"/>
      <c r="BL121" s="66" t="s">
        <v>89</v>
      </c>
      <c r="BM121" s="216">
        <v>11</v>
      </c>
      <c r="BN121" s="216">
        <v>52</v>
      </c>
      <c r="BO121" s="216">
        <v>81</v>
      </c>
      <c r="BP121" s="216">
        <v>7</v>
      </c>
      <c r="BQ121" s="216">
        <v>111</v>
      </c>
      <c r="BR121" s="216">
        <v>79</v>
      </c>
      <c r="BS121" s="216">
        <v>61</v>
      </c>
      <c r="BT121" s="216">
        <v>103</v>
      </c>
      <c r="BU121" s="216">
        <v>638</v>
      </c>
      <c r="BV121" s="216">
        <v>61</v>
      </c>
      <c r="BW121" s="216">
        <v>6</v>
      </c>
      <c r="BX121" s="216">
        <v>29</v>
      </c>
      <c r="BY121" s="217">
        <f t="shared" si="321"/>
        <v>638</v>
      </c>
      <c r="BZ121" s="217">
        <f t="shared" si="322"/>
        <v>6</v>
      </c>
      <c r="CA121" s="217">
        <f t="shared" si="323"/>
        <v>103.25</v>
      </c>
      <c r="CB121" s="217"/>
      <c r="CC121" s="217">
        <f t="shared" si="324"/>
        <v>172.16330777913899</v>
      </c>
      <c r="CD121" s="217">
        <f t="shared" si="299"/>
        <v>275.41330777913902</v>
      </c>
      <c r="CE121" s="217">
        <f t="shared" si="300"/>
        <v>-68.913307779138989</v>
      </c>
      <c r="CF121" s="10"/>
      <c r="CG121" s="66" t="s">
        <v>89</v>
      </c>
      <c r="CH121" s="216">
        <v>11</v>
      </c>
      <c r="CI121" s="216">
        <v>52</v>
      </c>
      <c r="CJ121" s="216">
        <v>81</v>
      </c>
      <c r="CK121" s="216">
        <v>7</v>
      </c>
      <c r="CL121" s="216">
        <v>111</v>
      </c>
      <c r="CM121" s="216">
        <v>79</v>
      </c>
      <c r="CN121" s="216">
        <v>61</v>
      </c>
      <c r="CO121" s="216">
        <v>103</v>
      </c>
      <c r="CP121" s="216">
        <v>638</v>
      </c>
      <c r="CQ121" s="216">
        <v>61</v>
      </c>
      <c r="CR121" s="216">
        <v>6</v>
      </c>
      <c r="CS121" s="216">
        <v>29</v>
      </c>
      <c r="CT121" s="217">
        <f t="shared" si="325"/>
        <v>638</v>
      </c>
      <c r="CU121" s="217">
        <f t="shared" si="326"/>
        <v>6</v>
      </c>
      <c r="CV121" s="217">
        <f t="shared" si="327"/>
        <v>103.25</v>
      </c>
      <c r="CW121" s="217"/>
      <c r="CX121" s="217">
        <f t="shared" si="328"/>
        <v>172.16330777913899</v>
      </c>
      <c r="CY121" s="217">
        <f t="shared" si="301"/>
        <v>275.41330777913902</v>
      </c>
      <c r="CZ121" s="217">
        <f t="shared" si="302"/>
        <v>-68.913307779138989</v>
      </c>
      <c r="DA121" s="10"/>
      <c r="DB121" s="66" t="s">
        <v>89</v>
      </c>
      <c r="DC121" s="216"/>
      <c r="DD121" s="216"/>
      <c r="DE121" s="216"/>
      <c r="DF121" s="216"/>
      <c r="DG121" s="216"/>
      <c r="DH121" s="216"/>
      <c r="DI121" s="216"/>
      <c r="DJ121" s="216"/>
      <c r="DK121" s="216"/>
      <c r="DL121" s="216"/>
      <c r="DM121" s="216"/>
      <c r="DN121" s="216"/>
      <c r="DO121" s="217">
        <f t="shared" si="329"/>
        <v>0</v>
      </c>
      <c r="DP121" s="217">
        <f t="shared" si="330"/>
        <v>0</v>
      </c>
      <c r="DQ121" s="217" t="e">
        <f t="shared" si="331"/>
        <v>#DIV/0!</v>
      </c>
      <c r="DR121" s="217"/>
      <c r="DS121" s="217" t="e">
        <f t="shared" si="332"/>
        <v>#DIV/0!</v>
      </c>
      <c r="DT121" s="217" t="e">
        <f t="shared" ref="DT121:DT126" si="345">DQ121+DS121</f>
        <v>#DIV/0!</v>
      </c>
      <c r="DU121" s="217" t="e">
        <f t="shared" ref="DU121:DU126" si="346">DQ121-DS121</f>
        <v>#DIV/0!</v>
      </c>
      <c r="DV121" s="10"/>
      <c r="DW121" s="66" t="s">
        <v>89</v>
      </c>
      <c r="DX121" s="216"/>
      <c r="DY121" s="216"/>
      <c r="DZ121" s="216"/>
      <c r="EA121" s="216"/>
      <c r="EB121" s="216"/>
      <c r="EC121" s="216"/>
      <c r="ED121" s="216"/>
      <c r="EE121" s="216"/>
      <c r="EF121" s="216"/>
      <c r="EG121" s="216"/>
      <c r="EH121" s="216"/>
      <c r="EI121" s="216"/>
      <c r="EJ121" s="217">
        <f t="shared" si="333"/>
        <v>0</v>
      </c>
      <c r="EK121" s="217">
        <f t="shared" si="334"/>
        <v>0</v>
      </c>
      <c r="EL121" s="217" t="e">
        <f t="shared" si="335"/>
        <v>#DIV/0!</v>
      </c>
      <c r="EM121" s="217"/>
      <c r="EN121" s="217" t="e">
        <f t="shared" si="336"/>
        <v>#DIV/0!</v>
      </c>
      <c r="EO121" s="217" t="e">
        <f t="shared" si="305"/>
        <v>#DIV/0!</v>
      </c>
      <c r="EP121" s="217" t="e">
        <f t="shared" si="306"/>
        <v>#DIV/0!</v>
      </c>
      <c r="EQ121" s="10"/>
      <c r="ER121" s="66" t="s">
        <v>89</v>
      </c>
      <c r="ES121" s="216">
        <v>11</v>
      </c>
      <c r="ET121" s="216">
        <v>52</v>
      </c>
      <c r="EU121" s="216">
        <v>81</v>
      </c>
      <c r="EV121" s="216">
        <v>7</v>
      </c>
      <c r="EW121" s="216">
        <v>111</v>
      </c>
      <c r="EX121" s="216">
        <v>79</v>
      </c>
      <c r="EY121" s="216">
        <v>61</v>
      </c>
      <c r="EZ121" s="216">
        <v>103</v>
      </c>
      <c r="FA121" s="216">
        <v>638</v>
      </c>
      <c r="FB121" s="216">
        <v>61</v>
      </c>
      <c r="FC121" s="216">
        <v>6</v>
      </c>
      <c r="FD121" s="216">
        <v>29</v>
      </c>
      <c r="FE121" s="217">
        <f t="shared" si="337"/>
        <v>638</v>
      </c>
      <c r="FF121" s="217">
        <f t="shared" si="338"/>
        <v>6</v>
      </c>
      <c r="FG121" s="217">
        <f t="shared" si="339"/>
        <v>103.25</v>
      </c>
      <c r="FH121" s="217"/>
      <c r="FI121" s="217">
        <f t="shared" si="340"/>
        <v>172.16330777913899</v>
      </c>
      <c r="FJ121" s="217">
        <f t="shared" ref="FJ121:FJ126" si="347">FG121+FI121</f>
        <v>275.41330777913902</v>
      </c>
      <c r="FK121" s="217">
        <f t="shared" ref="FK121:FK126" si="348">FG121-FI121</f>
        <v>-68.913307779138989</v>
      </c>
      <c r="FL121" s="64"/>
      <c r="FM121" s="42"/>
      <c r="FN121" s="15"/>
      <c r="FO121" s="15"/>
      <c r="FP121" s="15"/>
      <c r="FQ121" s="15"/>
      <c r="FR121" s="15"/>
      <c r="FS121" s="15"/>
      <c r="FT121" s="15"/>
      <c r="FU121" s="15"/>
      <c r="FV121" s="15"/>
      <c r="FW121" s="15"/>
      <c r="FX121" s="15"/>
      <c r="FY121" s="15"/>
      <c r="FZ121" s="15"/>
      <c r="GA121" s="15"/>
      <c r="GB121" s="15"/>
      <c r="GC121" s="15"/>
      <c r="GD121" s="11"/>
      <c r="GE121" s="11"/>
      <c r="GF121" s="13"/>
      <c r="GZ121" s="39"/>
      <c r="HA121" s="39"/>
      <c r="HB121" s="39"/>
      <c r="HC121" s="39"/>
      <c r="HD121" s="39"/>
      <c r="HE121" s="39"/>
      <c r="HF121" s="39"/>
      <c r="HG121" s="39"/>
      <c r="HH121" s="39"/>
      <c r="HI121" s="39"/>
      <c r="HJ121" s="39"/>
      <c r="HK121" s="39"/>
      <c r="HL121" s="39"/>
      <c r="HM121" s="39"/>
      <c r="HN121" s="39"/>
      <c r="HO121" s="39"/>
      <c r="HP121" s="39"/>
      <c r="HQ121" s="39"/>
      <c r="HR121" s="39"/>
      <c r="HS121" s="39"/>
      <c r="HT121" s="39"/>
    </row>
    <row r="122" spans="2:228" ht="9.9499999999999993" customHeight="1" x14ac:dyDescent="0.2">
      <c r="B122" s="65" t="s">
        <v>90</v>
      </c>
      <c r="C122" s="191">
        <v>2.93</v>
      </c>
      <c r="D122" s="191">
        <v>3.74</v>
      </c>
      <c r="E122" s="191">
        <v>3.64</v>
      </c>
      <c r="F122" s="191">
        <v>4.8899999999999997</v>
      </c>
      <c r="G122" s="191">
        <v>3.91</v>
      </c>
      <c r="H122" s="191">
        <v>1.49</v>
      </c>
      <c r="I122" s="191">
        <v>2.0099999999999998</v>
      </c>
      <c r="J122" s="191">
        <v>2.3199999999999998</v>
      </c>
      <c r="K122" s="191">
        <v>1.41</v>
      </c>
      <c r="L122" s="191">
        <v>3.86</v>
      </c>
      <c r="M122" s="191">
        <v>4.5199999999999996</v>
      </c>
      <c r="N122" s="191">
        <v>3.65</v>
      </c>
      <c r="O122" s="192">
        <f t="shared" si="309"/>
        <v>4.8899999999999997</v>
      </c>
      <c r="P122" s="192">
        <f t="shared" si="310"/>
        <v>1.41</v>
      </c>
      <c r="Q122" s="192">
        <f t="shared" si="311"/>
        <v>3.1974999999999998</v>
      </c>
      <c r="R122" s="192">
        <f t="shared" si="312"/>
        <v>1.152760520742196</v>
      </c>
      <c r="S122" s="192">
        <f t="shared" si="341"/>
        <v>4.3502605207421956</v>
      </c>
      <c r="T122" s="192">
        <f t="shared" si="342"/>
        <v>2.044739479257804</v>
      </c>
      <c r="U122" s="10"/>
      <c r="V122" s="65" t="s">
        <v>90</v>
      </c>
      <c r="W122" s="216">
        <v>27.2</v>
      </c>
      <c r="X122" s="216">
        <v>13.7</v>
      </c>
      <c r="Y122" s="216">
        <v>124</v>
      </c>
      <c r="Z122" s="216">
        <v>109</v>
      </c>
      <c r="AA122" s="216">
        <v>169</v>
      </c>
      <c r="AB122" s="216">
        <v>113</v>
      </c>
      <c r="AC122" s="216">
        <v>50.3</v>
      </c>
      <c r="AD122" s="216">
        <v>75.7</v>
      </c>
      <c r="AE122" s="216">
        <v>102</v>
      </c>
      <c r="AF122" s="216">
        <v>42.9</v>
      </c>
      <c r="AG122" s="216">
        <v>24.2</v>
      </c>
      <c r="AH122" s="216">
        <v>19.5</v>
      </c>
      <c r="AI122" s="217">
        <f t="shared" si="313"/>
        <v>169</v>
      </c>
      <c r="AJ122" s="217">
        <f t="shared" si="314"/>
        <v>13.7</v>
      </c>
      <c r="AK122" s="217">
        <f t="shared" si="315"/>
        <v>72.541666666666671</v>
      </c>
      <c r="AL122" s="217"/>
      <c r="AM122" s="217">
        <f t="shared" si="316"/>
        <v>50.30623417599152</v>
      </c>
      <c r="AN122" s="217">
        <f t="shared" si="343"/>
        <v>122.84790084265819</v>
      </c>
      <c r="AO122" s="217">
        <f t="shared" si="344"/>
        <v>22.235432490675151</v>
      </c>
      <c r="AP122" s="10"/>
      <c r="AQ122" s="65" t="s">
        <v>90</v>
      </c>
      <c r="AR122" s="216">
        <v>27.2</v>
      </c>
      <c r="AS122" s="216">
        <v>13.7</v>
      </c>
      <c r="AT122" s="216">
        <v>124</v>
      </c>
      <c r="AU122" s="216">
        <v>109</v>
      </c>
      <c r="AV122" s="216">
        <v>169</v>
      </c>
      <c r="AW122" s="216">
        <v>113</v>
      </c>
      <c r="AX122" s="216">
        <v>50.3</v>
      </c>
      <c r="AY122" s="216">
        <v>75.7</v>
      </c>
      <c r="AZ122" s="216">
        <v>102</v>
      </c>
      <c r="BA122" s="216">
        <v>42.9</v>
      </c>
      <c r="BB122" s="216">
        <v>24.2</v>
      </c>
      <c r="BC122" s="216">
        <v>19.5</v>
      </c>
      <c r="BD122" s="217">
        <f t="shared" si="317"/>
        <v>169</v>
      </c>
      <c r="BE122" s="217">
        <f t="shared" si="318"/>
        <v>13.7</v>
      </c>
      <c r="BF122" s="217">
        <f t="shared" si="319"/>
        <v>72.541666666666671</v>
      </c>
      <c r="BG122" s="217"/>
      <c r="BH122" s="217">
        <f t="shared" si="320"/>
        <v>50.30623417599152</v>
      </c>
      <c r="BI122" s="217">
        <f t="shared" si="297"/>
        <v>122.84790084265819</v>
      </c>
      <c r="BJ122" s="217">
        <f t="shared" si="298"/>
        <v>22.235432490675151</v>
      </c>
      <c r="BK122" s="10"/>
      <c r="BL122" s="65" t="s">
        <v>90</v>
      </c>
      <c r="BM122" s="216">
        <v>31</v>
      </c>
      <c r="BN122" s="216">
        <v>14</v>
      </c>
      <c r="BO122" s="216">
        <v>120</v>
      </c>
      <c r="BP122" s="216">
        <v>61</v>
      </c>
      <c r="BQ122" s="216">
        <v>125</v>
      </c>
      <c r="BR122" s="216">
        <v>177</v>
      </c>
      <c r="BS122" s="216">
        <v>86</v>
      </c>
      <c r="BT122" s="216">
        <v>189</v>
      </c>
      <c r="BU122" s="216">
        <v>107</v>
      </c>
      <c r="BV122" s="216">
        <v>25</v>
      </c>
      <c r="BW122" s="216">
        <v>26</v>
      </c>
      <c r="BX122" s="216">
        <v>14</v>
      </c>
      <c r="BY122" s="217">
        <f t="shared" si="321"/>
        <v>189</v>
      </c>
      <c r="BZ122" s="217">
        <f t="shared" si="322"/>
        <v>14</v>
      </c>
      <c r="CA122" s="217">
        <f t="shared" si="323"/>
        <v>81.25</v>
      </c>
      <c r="CB122" s="217"/>
      <c r="CC122" s="217">
        <f t="shared" si="324"/>
        <v>62.578132980081207</v>
      </c>
      <c r="CD122" s="217">
        <f t="shared" si="299"/>
        <v>143.82813298008119</v>
      </c>
      <c r="CE122" s="217">
        <f t="shared" si="300"/>
        <v>18.671867019918793</v>
      </c>
      <c r="CF122" s="10"/>
      <c r="CG122" s="65" t="s">
        <v>90</v>
      </c>
      <c r="CH122" s="216">
        <v>31</v>
      </c>
      <c r="CI122" s="216">
        <v>14</v>
      </c>
      <c r="CJ122" s="216">
        <v>120</v>
      </c>
      <c r="CK122" s="216">
        <v>61</v>
      </c>
      <c r="CL122" s="216">
        <v>125</v>
      </c>
      <c r="CM122" s="216">
        <v>177</v>
      </c>
      <c r="CN122" s="216">
        <v>86</v>
      </c>
      <c r="CO122" s="216">
        <v>189</v>
      </c>
      <c r="CP122" s="216">
        <v>107</v>
      </c>
      <c r="CQ122" s="216">
        <v>25</v>
      </c>
      <c r="CR122" s="216">
        <v>26</v>
      </c>
      <c r="CS122" s="216">
        <v>14</v>
      </c>
      <c r="CT122" s="217">
        <f t="shared" si="325"/>
        <v>189</v>
      </c>
      <c r="CU122" s="217">
        <f t="shared" si="326"/>
        <v>14</v>
      </c>
      <c r="CV122" s="217">
        <f t="shared" si="327"/>
        <v>81.25</v>
      </c>
      <c r="CW122" s="217"/>
      <c r="CX122" s="217">
        <f t="shared" si="328"/>
        <v>62.578132980081207</v>
      </c>
      <c r="CY122" s="217">
        <f t="shared" si="301"/>
        <v>143.82813298008119</v>
      </c>
      <c r="CZ122" s="217">
        <f t="shared" si="302"/>
        <v>18.671867019918793</v>
      </c>
      <c r="DA122" s="10"/>
      <c r="DB122" s="65" t="s">
        <v>90</v>
      </c>
      <c r="DC122" s="216"/>
      <c r="DD122" s="216"/>
      <c r="DE122" s="216"/>
      <c r="DF122" s="216"/>
      <c r="DG122" s="216"/>
      <c r="DH122" s="216"/>
      <c r="DI122" s="216"/>
      <c r="DJ122" s="216"/>
      <c r="DK122" s="216"/>
      <c r="DL122" s="216"/>
      <c r="DM122" s="216"/>
      <c r="DN122" s="216"/>
      <c r="DO122" s="217">
        <f t="shared" si="329"/>
        <v>0</v>
      </c>
      <c r="DP122" s="217">
        <f t="shared" si="330"/>
        <v>0</v>
      </c>
      <c r="DQ122" s="217" t="e">
        <f t="shared" si="331"/>
        <v>#DIV/0!</v>
      </c>
      <c r="DR122" s="217"/>
      <c r="DS122" s="217" t="e">
        <f t="shared" si="332"/>
        <v>#DIV/0!</v>
      </c>
      <c r="DT122" s="217" t="e">
        <f t="shared" si="345"/>
        <v>#DIV/0!</v>
      </c>
      <c r="DU122" s="217" t="e">
        <f t="shared" si="346"/>
        <v>#DIV/0!</v>
      </c>
      <c r="DV122" s="10"/>
      <c r="DW122" s="65" t="s">
        <v>90</v>
      </c>
      <c r="DX122" s="216"/>
      <c r="DY122" s="216"/>
      <c r="DZ122" s="216"/>
      <c r="EA122" s="216"/>
      <c r="EB122" s="216"/>
      <c r="EC122" s="216"/>
      <c r="ED122" s="216"/>
      <c r="EE122" s="216"/>
      <c r="EF122" s="216"/>
      <c r="EG122" s="216"/>
      <c r="EH122" s="216"/>
      <c r="EI122" s="216"/>
      <c r="EJ122" s="217">
        <f t="shared" si="333"/>
        <v>0</v>
      </c>
      <c r="EK122" s="217">
        <f t="shared" si="334"/>
        <v>0</v>
      </c>
      <c r="EL122" s="217" t="e">
        <f t="shared" si="335"/>
        <v>#DIV/0!</v>
      </c>
      <c r="EM122" s="217"/>
      <c r="EN122" s="217" t="e">
        <f t="shared" si="336"/>
        <v>#DIV/0!</v>
      </c>
      <c r="EO122" s="217" t="e">
        <f t="shared" si="305"/>
        <v>#DIV/0!</v>
      </c>
      <c r="EP122" s="217" t="e">
        <f t="shared" si="306"/>
        <v>#DIV/0!</v>
      </c>
      <c r="EQ122" s="10"/>
      <c r="ER122" s="65" t="s">
        <v>90</v>
      </c>
      <c r="ES122" s="216">
        <v>31</v>
      </c>
      <c r="ET122" s="216">
        <v>14</v>
      </c>
      <c r="EU122" s="216">
        <v>120</v>
      </c>
      <c r="EV122" s="216">
        <v>61</v>
      </c>
      <c r="EW122" s="216">
        <v>125</v>
      </c>
      <c r="EX122" s="216">
        <v>177</v>
      </c>
      <c r="EY122" s="216">
        <v>86</v>
      </c>
      <c r="EZ122" s="216">
        <v>189</v>
      </c>
      <c r="FA122" s="216">
        <v>107</v>
      </c>
      <c r="FB122" s="216">
        <v>25</v>
      </c>
      <c r="FC122" s="216">
        <v>26</v>
      </c>
      <c r="FD122" s="216">
        <v>14</v>
      </c>
      <c r="FE122" s="217">
        <f t="shared" si="337"/>
        <v>189</v>
      </c>
      <c r="FF122" s="217">
        <f t="shared" si="338"/>
        <v>14</v>
      </c>
      <c r="FG122" s="217">
        <f t="shared" si="339"/>
        <v>81.25</v>
      </c>
      <c r="FH122" s="217"/>
      <c r="FI122" s="217">
        <f t="shared" si="340"/>
        <v>62.578132980081207</v>
      </c>
      <c r="FJ122" s="217">
        <f t="shared" si="347"/>
        <v>143.82813298008119</v>
      </c>
      <c r="FK122" s="217">
        <f t="shared" si="348"/>
        <v>18.671867019918793</v>
      </c>
      <c r="FL122" s="64"/>
      <c r="FM122" s="42"/>
      <c r="FN122" s="15"/>
      <c r="FO122" s="15"/>
      <c r="FP122" s="15"/>
      <c r="FQ122" s="15"/>
      <c r="FR122" s="15"/>
      <c r="FS122" s="15"/>
      <c r="FT122" s="15"/>
      <c r="FU122" s="15"/>
      <c r="FV122" s="15"/>
      <c r="FW122" s="15"/>
      <c r="FX122" s="15"/>
      <c r="FY122" s="15"/>
      <c r="FZ122" s="15"/>
      <c r="GA122" s="15"/>
      <c r="GB122" s="15"/>
      <c r="GC122" s="15"/>
      <c r="GD122" s="11"/>
      <c r="GE122" s="11"/>
      <c r="GF122" s="13"/>
      <c r="GZ122" s="39"/>
      <c r="HA122" s="39"/>
      <c r="HB122" s="39"/>
      <c r="HC122" s="39"/>
      <c r="HD122" s="39"/>
      <c r="HE122" s="39"/>
      <c r="HF122" s="39"/>
      <c r="HG122" s="39"/>
      <c r="HH122" s="39"/>
      <c r="HI122" s="39"/>
      <c r="HJ122" s="39"/>
      <c r="HK122" s="39"/>
      <c r="HL122" s="39"/>
      <c r="HM122" s="39"/>
      <c r="HN122" s="39"/>
      <c r="HO122" s="39"/>
      <c r="HP122" s="39"/>
      <c r="HQ122" s="39"/>
      <c r="HR122" s="39"/>
      <c r="HS122" s="39"/>
      <c r="HT122" s="39"/>
    </row>
    <row r="123" spans="2:228" ht="9.9499999999999993" customHeight="1" x14ac:dyDescent="0.2">
      <c r="B123" s="65" t="s">
        <v>91</v>
      </c>
      <c r="C123" s="191">
        <v>3.58</v>
      </c>
      <c r="D123" s="191">
        <v>4.2699999999999996</v>
      </c>
      <c r="E123" s="191">
        <v>4.74</v>
      </c>
      <c r="F123" s="191">
        <v>4.5999999999999996</v>
      </c>
      <c r="G123" s="191">
        <v>3.64</v>
      </c>
      <c r="H123" s="191">
        <v>1.4</v>
      </c>
      <c r="I123" s="191">
        <v>1.53</v>
      </c>
      <c r="J123" s="191">
        <v>2.38</v>
      </c>
      <c r="K123" s="191">
        <v>4.43</v>
      </c>
      <c r="L123" s="191">
        <v>4.66</v>
      </c>
      <c r="M123" s="191">
        <v>4.18</v>
      </c>
      <c r="N123" s="191">
        <v>3.97</v>
      </c>
      <c r="O123" s="192">
        <f t="shared" si="309"/>
        <v>4.74</v>
      </c>
      <c r="P123" s="192">
        <f t="shared" si="310"/>
        <v>1.4</v>
      </c>
      <c r="Q123" s="192">
        <f t="shared" si="311"/>
        <v>3.6149999999999998</v>
      </c>
      <c r="R123" s="192">
        <f t="shared" si="312"/>
        <v>1.1926631773243677</v>
      </c>
      <c r="S123" s="192">
        <f t="shared" si="341"/>
        <v>4.8076631773243674</v>
      </c>
      <c r="T123" s="192">
        <f t="shared" si="342"/>
        <v>2.4223368226756321</v>
      </c>
      <c r="U123" s="10"/>
      <c r="V123" s="65" t="s">
        <v>91</v>
      </c>
      <c r="W123" s="216">
        <v>34.700000000000003</v>
      </c>
      <c r="X123" s="216">
        <v>20.6</v>
      </c>
      <c r="Y123" s="216">
        <v>80.900000000000006</v>
      </c>
      <c r="Z123" s="216">
        <v>88.2</v>
      </c>
      <c r="AA123" s="216">
        <v>125</v>
      </c>
      <c r="AB123" s="216">
        <v>103</v>
      </c>
      <c r="AC123" s="216">
        <v>58</v>
      </c>
      <c r="AD123" s="216">
        <v>67.2</v>
      </c>
      <c r="AE123" s="216">
        <v>148</v>
      </c>
      <c r="AF123" s="216">
        <v>24.9</v>
      </c>
      <c r="AG123" s="216">
        <v>51</v>
      </c>
      <c r="AH123" s="216">
        <v>27.5</v>
      </c>
      <c r="AI123" s="217">
        <f t="shared" si="313"/>
        <v>148</v>
      </c>
      <c r="AJ123" s="217">
        <f t="shared" si="314"/>
        <v>20.6</v>
      </c>
      <c r="AK123" s="217">
        <f t="shared" si="315"/>
        <v>69.083333333333329</v>
      </c>
      <c r="AL123" s="217"/>
      <c r="AM123" s="217">
        <f t="shared" si="316"/>
        <v>41.206262395491045</v>
      </c>
      <c r="AN123" s="217">
        <f t="shared" si="343"/>
        <v>110.28959572882437</v>
      </c>
      <c r="AO123" s="217">
        <f t="shared" si="344"/>
        <v>27.877070937842284</v>
      </c>
      <c r="AP123" s="10"/>
      <c r="AQ123" s="65" t="s">
        <v>91</v>
      </c>
      <c r="AR123" s="216">
        <v>34.700000000000003</v>
      </c>
      <c r="AS123" s="216">
        <v>20.6</v>
      </c>
      <c r="AT123" s="216">
        <v>80.900000000000006</v>
      </c>
      <c r="AU123" s="216">
        <v>88.2</v>
      </c>
      <c r="AV123" s="216">
        <v>125</v>
      </c>
      <c r="AW123" s="216">
        <v>103</v>
      </c>
      <c r="AX123" s="216">
        <v>58</v>
      </c>
      <c r="AY123" s="216">
        <v>67.2</v>
      </c>
      <c r="AZ123" s="216">
        <v>148</v>
      </c>
      <c r="BA123" s="216">
        <v>24.9</v>
      </c>
      <c r="BB123" s="216">
        <v>51</v>
      </c>
      <c r="BC123" s="216">
        <v>27.5</v>
      </c>
      <c r="BD123" s="217">
        <f t="shared" si="317"/>
        <v>148</v>
      </c>
      <c r="BE123" s="217">
        <f t="shared" si="318"/>
        <v>20.6</v>
      </c>
      <c r="BF123" s="217">
        <f t="shared" si="319"/>
        <v>69.083333333333329</v>
      </c>
      <c r="BG123" s="217"/>
      <c r="BH123" s="217">
        <f t="shared" si="320"/>
        <v>41.206262395491045</v>
      </c>
      <c r="BI123" s="217">
        <f t="shared" si="297"/>
        <v>110.28959572882437</v>
      </c>
      <c r="BJ123" s="217">
        <f t="shared" si="298"/>
        <v>27.877070937842284</v>
      </c>
      <c r="BK123" s="10"/>
      <c r="BL123" s="65" t="s">
        <v>91</v>
      </c>
      <c r="BM123" s="216">
        <v>14</v>
      </c>
      <c r="BN123" s="216">
        <v>14</v>
      </c>
      <c r="BO123" s="216">
        <v>122</v>
      </c>
      <c r="BP123" s="216">
        <v>47</v>
      </c>
      <c r="BQ123" s="216">
        <v>128</v>
      </c>
      <c r="BR123" s="216">
        <v>126</v>
      </c>
      <c r="BS123" s="216">
        <v>117</v>
      </c>
      <c r="BT123" s="216">
        <v>82</v>
      </c>
      <c r="BU123" s="216">
        <v>208</v>
      </c>
      <c r="BV123" s="216">
        <v>16</v>
      </c>
      <c r="BW123" s="216">
        <v>75</v>
      </c>
      <c r="BX123" s="216">
        <v>10</v>
      </c>
      <c r="BY123" s="217">
        <f t="shared" si="321"/>
        <v>208</v>
      </c>
      <c r="BZ123" s="217">
        <f t="shared" si="322"/>
        <v>10</v>
      </c>
      <c r="CA123" s="217">
        <f t="shared" si="323"/>
        <v>79.916666666666671</v>
      </c>
      <c r="CB123" s="217"/>
      <c r="CC123" s="217">
        <f t="shared" si="324"/>
        <v>62.350123326164152</v>
      </c>
      <c r="CD123" s="217">
        <f t="shared" si="299"/>
        <v>142.26678999283081</v>
      </c>
      <c r="CE123" s="217">
        <f t="shared" si="300"/>
        <v>17.56654334050252</v>
      </c>
      <c r="CF123" s="10"/>
      <c r="CG123" s="65" t="s">
        <v>91</v>
      </c>
      <c r="CH123" s="216">
        <v>14</v>
      </c>
      <c r="CI123" s="216">
        <v>14</v>
      </c>
      <c r="CJ123" s="216">
        <v>122</v>
      </c>
      <c r="CK123" s="216">
        <v>47</v>
      </c>
      <c r="CL123" s="216">
        <v>128</v>
      </c>
      <c r="CM123" s="216">
        <v>126</v>
      </c>
      <c r="CN123" s="216">
        <v>117</v>
      </c>
      <c r="CO123" s="216">
        <v>82</v>
      </c>
      <c r="CP123" s="216">
        <v>208</v>
      </c>
      <c r="CQ123" s="216">
        <v>16</v>
      </c>
      <c r="CR123" s="216">
        <v>75</v>
      </c>
      <c r="CS123" s="216">
        <v>10</v>
      </c>
      <c r="CT123" s="217">
        <f t="shared" si="325"/>
        <v>208</v>
      </c>
      <c r="CU123" s="217">
        <f t="shared" si="326"/>
        <v>10</v>
      </c>
      <c r="CV123" s="217">
        <f t="shared" si="327"/>
        <v>79.916666666666671</v>
      </c>
      <c r="CW123" s="217"/>
      <c r="CX123" s="217">
        <f t="shared" si="328"/>
        <v>62.350123326164152</v>
      </c>
      <c r="CY123" s="217">
        <f t="shared" si="301"/>
        <v>142.26678999283081</v>
      </c>
      <c r="CZ123" s="217">
        <f t="shared" si="302"/>
        <v>17.56654334050252</v>
      </c>
      <c r="DA123" s="10"/>
      <c r="DB123" s="65" t="s">
        <v>91</v>
      </c>
      <c r="DC123" s="216"/>
      <c r="DD123" s="216"/>
      <c r="DE123" s="216"/>
      <c r="DF123" s="216"/>
      <c r="DG123" s="216"/>
      <c r="DH123" s="216"/>
      <c r="DI123" s="216"/>
      <c r="DJ123" s="216"/>
      <c r="DK123" s="216"/>
      <c r="DL123" s="216"/>
      <c r="DM123" s="216"/>
      <c r="DN123" s="216"/>
      <c r="DO123" s="217">
        <f t="shared" si="329"/>
        <v>0</v>
      </c>
      <c r="DP123" s="217">
        <f t="shared" si="330"/>
        <v>0</v>
      </c>
      <c r="DQ123" s="217" t="e">
        <f t="shared" si="331"/>
        <v>#DIV/0!</v>
      </c>
      <c r="DR123" s="217"/>
      <c r="DS123" s="217" t="e">
        <f t="shared" si="332"/>
        <v>#DIV/0!</v>
      </c>
      <c r="DT123" s="217" t="e">
        <f t="shared" si="345"/>
        <v>#DIV/0!</v>
      </c>
      <c r="DU123" s="217" t="e">
        <f t="shared" si="346"/>
        <v>#DIV/0!</v>
      </c>
      <c r="DV123" s="10"/>
      <c r="DW123" s="65" t="s">
        <v>91</v>
      </c>
      <c r="DX123" s="216"/>
      <c r="DY123" s="216"/>
      <c r="DZ123" s="216"/>
      <c r="EA123" s="216"/>
      <c r="EB123" s="216"/>
      <c r="EC123" s="216"/>
      <c r="ED123" s="216"/>
      <c r="EE123" s="216"/>
      <c r="EF123" s="216"/>
      <c r="EG123" s="216"/>
      <c r="EH123" s="216"/>
      <c r="EI123" s="216"/>
      <c r="EJ123" s="217">
        <f t="shared" si="333"/>
        <v>0</v>
      </c>
      <c r="EK123" s="217">
        <f t="shared" si="334"/>
        <v>0</v>
      </c>
      <c r="EL123" s="217" t="e">
        <f t="shared" si="335"/>
        <v>#DIV/0!</v>
      </c>
      <c r="EM123" s="217"/>
      <c r="EN123" s="217" t="e">
        <f t="shared" si="336"/>
        <v>#DIV/0!</v>
      </c>
      <c r="EO123" s="217" t="e">
        <f t="shared" si="305"/>
        <v>#DIV/0!</v>
      </c>
      <c r="EP123" s="217" t="e">
        <f t="shared" si="306"/>
        <v>#DIV/0!</v>
      </c>
      <c r="EQ123" s="10"/>
      <c r="ER123" s="65" t="s">
        <v>91</v>
      </c>
      <c r="ES123" s="216">
        <v>14</v>
      </c>
      <c r="ET123" s="216">
        <v>14</v>
      </c>
      <c r="EU123" s="216">
        <v>122</v>
      </c>
      <c r="EV123" s="216">
        <v>47</v>
      </c>
      <c r="EW123" s="216">
        <v>128</v>
      </c>
      <c r="EX123" s="216">
        <v>126</v>
      </c>
      <c r="EY123" s="216">
        <v>117</v>
      </c>
      <c r="EZ123" s="216">
        <v>82</v>
      </c>
      <c r="FA123" s="216">
        <v>208</v>
      </c>
      <c r="FB123" s="216">
        <v>16</v>
      </c>
      <c r="FC123" s="216">
        <v>75</v>
      </c>
      <c r="FD123" s="216">
        <v>10</v>
      </c>
      <c r="FE123" s="217">
        <f t="shared" si="337"/>
        <v>208</v>
      </c>
      <c r="FF123" s="217">
        <f t="shared" si="338"/>
        <v>10</v>
      </c>
      <c r="FG123" s="217">
        <f t="shared" si="339"/>
        <v>79.916666666666671</v>
      </c>
      <c r="FH123" s="217"/>
      <c r="FI123" s="217">
        <f t="shared" si="340"/>
        <v>62.350123326164152</v>
      </c>
      <c r="FJ123" s="217">
        <f t="shared" si="347"/>
        <v>142.26678999283081</v>
      </c>
      <c r="FK123" s="217">
        <f t="shared" si="348"/>
        <v>17.56654334050252</v>
      </c>
      <c r="FL123" s="64"/>
      <c r="FM123" s="42"/>
      <c r="FN123" s="15"/>
      <c r="FO123" s="15"/>
      <c r="FP123" s="15"/>
      <c r="FQ123" s="15"/>
      <c r="FR123" s="15"/>
      <c r="FS123" s="15"/>
      <c r="FT123" s="15"/>
      <c r="FU123" s="15"/>
      <c r="FV123" s="15"/>
      <c r="FW123" s="15"/>
      <c r="FX123" s="15"/>
      <c r="FY123" s="15"/>
      <c r="FZ123" s="15"/>
      <c r="GA123" s="15"/>
      <c r="GB123" s="15"/>
      <c r="GC123" s="15"/>
      <c r="GD123" s="11"/>
      <c r="GE123" s="11"/>
      <c r="GF123" s="13"/>
      <c r="GZ123" s="39"/>
      <c r="HA123" s="39"/>
      <c r="HB123" s="39"/>
      <c r="HC123" s="39"/>
      <c r="HD123" s="39"/>
      <c r="HE123" s="39"/>
      <c r="HF123" s="39"/>
      <c r="HG123" s="39"/>
      <c r="HH123" s="39"/>
      <c r="HI123" s="39"/>
      <c r="HJ123" s="39"/>
      <c r="HK123" s="39"/>
      <c r="HL123" s="39"/>
      <c r="HM123" s="39"/>
      <c r="HN123" s="39"/>
      <c r="HO123" s="39"/>
      <c r="HP123" s="39"/>
      <c r="HQ123" s="39"/>
      <c r="HR123" s="39"/>
      <c r="HS123" s="39"/>
      <c r="HT123" s="39"/>
    </row>
    <row r="124" spans="2:228" ht="9.9499999999999993" customHeight="1" x14ac:dyDescent="0.2">
      <c r="B124" s="66" t="s">
        <v>92</v>
      </c>
      <c r="C124" s="191">
        <v>4.28</v>
      </c>
      <c r="D124" s="191">
        <v>4.13</v>
      </c>
      <c r="E124" s="191">
        <v>5.24</v>
      </c>
      <c r="F124" s="191">
        <v>4.59</v>
      </c>
      <c r="G124" s="191">
        <v>3.61</v>
      </c>
      <c r="H124" s="191">
        <v>2.31</v>
      </c>
      <c r="I124" s="191">
        <v>2.04</v>
      </c>
      <c r="J124" s="191">
        <v>2.2999999999999998</v>
      </c>
      <c r="K124" s="191">
        <v>3.71</v>
      </c>
      <c r="L124" s="191">
        <v>4.55</v>
      </c>
      <c r="M124" s="191">
        <v>4.1500000000000004</v>
      </c>
      <c r="N124" s="191">
        <v>3.94</v>
      </c>
      <c r="O124" s="192">
        <f t="shared" si="309"/>
        <v>5.24</v>
      </c>
      <c r="P124" s="192">
        <f t="shared" si="310"/>
        <v>2.04</v>
      </c>
      <c r="Q124" s="192">
        <f t="shared" si="311"/>
        <v>3.7374999999999994</v>
      </c>
      <c r="R124" s="192">
        <f t="shared" si="312"/>
        <v>1.013841703620443</v>
      </c>
      <c r="S124" s="192">
        <f t="shared" si="341"/>
        <v>4.7513417036204419</v>
      </c>
      <c r="T124" s="192">
        <f t="shared" si="342"/>
        <v>2.7236582963795564</v>
      </c>
      <c r="U124" s="10"/>
      <c r="V124" s="66" t="s">
        <v>92</v>
      </c>
      <c r="W124" s="216">
        <v>38</v>
      </c>
      <c r="X124" s="216">
        <v>33.299999999999997</v>
      </c>
      <c r="Y124" s="216">
        <v>23.9</v>
      </c>
      <c r="Z124" s="216">
        <v>47.3</v>
      </c>
      <c r="AA124" s="216">
        <v>131</v>
      </c>
      <c r="AB124" s="216">
        <v>125</v>
      </c>
      <c r="AC124" s="216">
        <v>60.7</v>
      </c>
      <c r="AD124" s="216">
        <v>200</v>
      </c>
      <c r="AE124" s="216">
        <v>61.7</v>
      </c>
      <c r="AF124" s="216">
        <v>42.6</v>
      </c>
      <c r="AG124" s="216">
        <v>42.1</v>
      </c>
      <c r="AH124" s="216">
        <v>91.4</v>
      </c>
      <c r="AI124" s="217">
        <f t="shared" si="313"/>
        <v>200</v>
      </c>
      <c r="AJ124" s="217">
        <f t="shared" si="314"/>
        <v>23.9</v>
      </c>
      <c r="AK124" s="217">
        <f t="shared" si="315"/>
        <v>74.750000000000014</v>
      </c>
      <c r="AL124" s="217"/>
      <c r="AM124" s="217">
        <f t="shared" si="316"/>
        <v>52.681849556818641</v>
      </c>
      <c r="AN124" s="217">
        <f t="shared" si="343"/>
        <v>127.43184955681866</v>
      </c>
      <c r="AO124" s="217">
        <f t="shared" si="344"/>
        <v>22.068150443181374</v>
      </c>
      <c r="AP124" s="10"/>
      <c r="AQ124" s="66" t="s">
        <v>92</v>
      </c>
      <c r="AR124" s="216">
        <v>38</v>
      </c>
      <c r="AS124" s="216">
        <v>33.299999999999997</v>
      </c>
      <c r="AT124" s="216">
        <v>23.9</v>
      </c>
      <c r="AU124" s="216">
        <v>47.3</v>
      </c>
      <c r="AV124" s="216">
        <v>131</v>
      </c>
      <c r="AW124" s="216">
        <v>125</v>
      </c>
      <c r="AX124" s="216">
        <v>60.7</v>
      </c>
      <c r="AY124" s="216">
        <v>200</v>
      </c>
      <c r="AZ124" s="216">
        <v>61.7</v>
      </c>
      <c r="BA124" s="216">
        <v>42.6</v>
      </c>
      <c r="BB124" s="216">
        <v>42.1</v>
      </c>
      <c r="BC124" s="216">
        <v>91.4</v>
      </c>
      <c r="BD124" s="217">
        <f t="shared" si="317"/>
        <v>200</v>
      </c>
      <c r="BE124" s="217">
        <f t="shared" si="318"/>
        <v>23.9</v>
      </c>
      <c r="BF124" s="217">
        <f t="shared" si="319"/>
        <v>74.750000000000014</v>
      </c>
      <c r="BG124" s="217"/>
      <c r="BH124" s="217">
        <f t="shared" si="320"/>
        <v>52.681849556818641</v>
      </c>
      <c r="BI124" s="217">
        <f t="shared" si="297"/>
        <v>127.43184955681866</v>
      </c>
      <c r="BJ124" s="217">
        <f t="shared" si="298"/>
        <v>22.068150443181374</v>
      </c>
      <c r="BK124" s="10"/>
      <c r="BL124" s="66" t="s">
        <v>92</v>
      </c>
      <c r="BM124" s="216">
        <v>56</v>
      </c>
      <c r="BN124" s="216">
        <v>32</v>
      </c>
      <c r="BO124" s="216">
        <v>20</v>
      </c>
      <c r="BP124" s="216">
        <v>70</v>
      </c>
      <c r="BQ124" s="216">
        <v>147</v>
      </c>
      <c r="BR124" s="216">
        <v>280</v>
      </c>
      <c r="BS124" s="216">
        <v>89</v>
      </c>
      <c r="BT124" s="216">
        <v>45</v>
      </c>
      <c r="BU124" s="216">
        <v>241</v>
      </c>
      <c r="BV124" s="216">
        <v>12</v>
      </c>
      <c r="BW124" s="216">
        <v>133</v>
      </c>
      <c r="BX124" s="216">
        <v>35</v>
      </c>
      <c r="BY124" s="217">
        <f t="shared" si="321"/>
        <v>280</v>
      </c>
      <c r="BZ124" s="217">
        <f t="shared" si="322"/>
        <v>12</v>
      </c>
      <c r="CA124" s="217">
        <f t="shared" si="323"/>
        <v>96.666666666666671</v>
      </c>
      <c r="CB124" s="217"/>
      <c r="CC124" s="217">
        <f t="shared" si="324"/>
        <v>87.604828979948707</v>
      </c>
      <c r="CD124" s="217">
        <f t="shared" si="299"/>
        <v>184.27149564661539</v>
      </c>
      <c r="CE124" s="217">
        <f t="shared" si="300"/>
        <v>9.0618376867179649</v>
      </c>
      <c r="CF124" s="10"/>
      <c r="CG124" s="66" t="s">
        <v>92</v>
      </c>
      <c r="CH124" s="216">
        <v>56</v>
      </c>
      <c r="CI124" s="216">
        <v>32</v>
      </c>
      <c r="CJ124" s="216">
        <v>20</v>
      </c>
      <c r="CK124" s="216">
        <v>70</v>
      </c>
      <c r="CL124" s="216">
        <v>147</v>
      </c>
      <c r="CM124" s="216">
        <v>280</v>
      </c>
      <c r="CN124" s="216">
        <v>89</v>
      </c>
      <c r="CO124" s="216">
        <v>45</v>
      </c>
      <c r="CP124" s="216">
        <v>241</v>
      </c>
      <c r="CQ124" s="216">
        <v>12</v>
      </c>
      <c r="CR124" s="216">
        <v>133</v>
      </c>
      <c r="CS124" s="216">
        <v>35</v>
      </c>
      <c r="CT124" s="217">
        <f t="shared" si="325"/>
        <v>280</v>
      </c>
      <c r="CU124" s="217">
        <f t="shared" si="326"/>
        <v>12</v>
      </c>
      <c r="CV124" s="217">
        <f t="shared" si="327"/>
        <v>96.666666666666671</v>
      </c>
      <c r="CW124" s="217"/>
      <c r="CX124" s="217">
        <f t="shared" si="328"/>
        <v>87.604828979948707</v>
      </c>
      <c r="CY124" s="217">
        <f t="shared" si="301"/>
        <v>184.27149564661539</v>
      </c>
      <c r="CZ124" s="217">
        <f t="shared" si="302"/>
        <v>9.0618376867179649</v>
      </c>
      <c r="DA124" s="10"/>
      <c r="DB124" s="66" t="s">
        <v>92</v>
      </c>
      <c r="DC124" s="216"/>
      <c r="DD124" s="216"/>
      <c r="DE124" s="216"/>
      <c r="DF124" s="216">
        <v>9.4</v>
      </c>
      <c r="DG124" s="216">
        <v>23.6</v>
      </c>
      <c r="DH124" s="216">
        <v>12.3</v>
      </c>
      <c r="DI124" s="216">
        <v>3.3</v>
      </c>
      <c r="DJ124" s="216">
        <v>3.4</v>
      </c>
      <c r="DK124" s="216">
        <v>5.3</v>
      </c>
      <c r="DL124" s="216">
        <v>5.0999999999999996</v>
      </c>
      <c r="DM124" s="216">
        <v>5.7</v>
      </c>
      <c r="DN124" s="216">
        <v>3.9</v>
      </c>
      <c r="DO124" s="217">
        <f t="shared" si="329"/>
        <v>23.6</v>
      </c>
      <c r="DP124" s="217">
        <f t="shared" si="330"/>
        <v>3.3</v>
      </c>
      <c r="DQ124" s="217">
        <f t="shared" si="331"/>
        <v>8</v>
      </c>
      <c r="DR124" s="217"/>
      <c r="DS124" s="217">
        <f t="shared" si="332"/>
        <v>6.5656302058522922</v>
      </c>
      <c r="DT124" s="217">
        <f t="shared" si="345"/>
        <v>14.565630205852292</v>
      </c>
      <c r="DU124" s="217">
        <f t="shared" si="346"/>
        <v>1.4343697941477078</v>
      </c>
      <c r="DV124" s="10"/>
      <c r="DW124" s="66" t="s">
        <v>92</v>
      </c>
      <c r="DX124" s="216"/>
      <c r="DY124" s="216"/>
      <c r="DZ124" s="216"/>
      <c r="EA124" s="216">
        <v>9.4</v>
      </c>
      <c r="EB124" s="216">
        <v>23.6</v>
      </c>
      <c r="EC124" s="216">
        <v>12.3</v>
      </c>
      <c r="ED124" s="216">
        <v>3.3</v>
      </c>
      <c r="EE124" s="216">
        <v>3.4</v>
      </c>
      <c r="EF124" s="216">
        <v>5.3</v>
      </c>
      <c r="EG124" s="216">
        <v>5.0999999999999996</v>
      </c>
      <c r="EH124" s="216">
        <v>5.7</v>
      </c>
      <c r="EI124" s="216">
        <v>3.9</v>
      </c>
      <c r="EJ124" s="217">
        <f t="shared" si="333"/>
        <v>23.6</v>
      </c>
      <c r="EK124" s="217">
        <f t="shared" si="334"/>
        <v>3.3</v>
      </c>
      <c r="EL124" s="217">
        <f t="shared" si="335"/>
        <v>8</v>
      </c>
      <c r="EM124" s="217"/>
      <c r="EN124" s="217">
        <f t="shared" si="336"/>
        <v>6.5656302058522922</v>
      </c>
      <c r="EO124" s="217">
        <f t="shared" si="305"/>
        <v>14.565630205852292</v>
      </c>
      <c r="EP124" s="217">
        <f t="shared" si="306"/>
        <v>1.4343697941477078</v>
      </c>
      <c r="EQ124" s="10"/>
      <c r="ER124" s="66" t="s">
        <v>92</v>
      </c>
      <c r="ES124" s="216">
        <v>56</v>
      </c>
      <c r="ET124" s="216">
        <v>32</v>
      </c>
      <c r="EU124" s="216">
        <v>20</v>
      </c>
      <c r="EV124" s="216">
        <v>70</v>
      </c>
      <c r="EW124" s="216">
        <v>147</v>
      </c>
      <c r="EX124" s="216">
        <v>280</v>
      </c>
      <c r="EY124" s="216">
        <v>89</v>
      </c>
      <c r="EZ124" s="216">
        <v>45</v>
      </c>
      <c r="FA124" s="216">
        <v>241</v>
      </c>
      <c r="FB124" s="216">
        <v>12</v>
      </c>
      <c r="FC124" s="216">
        <v>133</v>
      </c>
      <c r="FD124" s="216">
        <v>35</v>
      </c>
      <c r="FE124" s="217">
        <f t="shared" si="337"/>
        <v>280</v>
      </c>
      <c r="FF124" s="217">
        <f t="shared" si="338"/>
        <v>12</v>
      </c>
      <c r="FG124" s="217">
        <f t="shared" si="339"/>
        <v>96.666666666666671</v>
      </c>
      <c r="FH124" s="217"/>
      <c r="FI124" s="217">
        <f t="shared" si="340"/>
        <v>87.604828979948707</v>
      </c>
      <c r="FJ124" s="217">
        <f t="shared" si="347"/>
        <v>184.27149564661539</v>
      </c>
      <c r="FK124" s="217">
        <f t="shared" si="348"/>
        <v>9.0618376867179649</v>
      </c>
      <c r="FL124" s="64"/>
      <c r="FM124" s="42"/>
      <c r="FN124" s="15"/>
      <c r="FO124" s="15"/>
      <c r="FP124" s="15"/>
      <c r="FQ124" s="15"/>
      <c r="FR124" s="15"/>
      <c r="FS124" s="15"/>
      <c r="FT124" s="15"/>
      <c r="FU124" s="15"/>
      <c r="FV124" s="15"/>
      <c r="FW124" s="15"/>
      <c r="FX124" s="15"/>
      <c r="FY124" s="15"/>
      <c r="FZ124" s="15"/>
      <c r="GA124" s="15"/>
      <c r="GB124" s="15"/>
      <c r="GC124" s="15"/>
      <c r="GD124" s="11"/>
      <c r="GE124" s="11"/>
      <c r="GF124" s="13"/>
      <c r="GZ124" s="39"/>
      <c r="HA124" s="39"/>
      <c r="HB124" s="39"/>
      <c r="HC124" s="39"/>
      <c r="HD124" s="39"/>
      <c r="HE124" s="39"/>
      <c r="HF124" s="39"/>
      <c r="HG124" s="39"/>
      <c r="HH124" s="39"/>
      <c r="HI124" s="39"/>
      <c r="HJ124" s="39"/>
      <c r="HK124" s="39"/>
      <c r="HL124" s="39"/>
      <c r="HM124" s="39"/>
      <c r="HN124" s="39"/>
      <c r="HO124" s="39"/>
      <c r="HP124" s="39"/>
      <c r="HQ124" s="39"/>
      <c r="HR124" s="39"/>
      <c r="HS124" s="39"/>
      <c r="HT124" s="39"/>
    </row>
    <row r="125" spans="2:228" ht="9.9499999999999993" customHeight="1" x14ac:dyDescent="0.2">
      <c r="B125" s="65" t="s">
        <v>93</v>
      </c>
      <c r="C125" s="191">
        <v>3.08</v>
      </c>
      <c r="D125" s="191">
        <v>4.71</v>
      </c>
      <c r="E125" s="191">
        <v>4.7</v>
      </c>
      <c r="F125" s="191">
        <v>4.67</v>
      </c>
      <c r="G125" s="191">
        <v>3.81</v>
      </c>
      <c r="H125" s="191">
        <v>2.2000000000000002</v>
      </c>
      <c r="I125" s="191">
        <v>1.51</v>
      </c>
      <c r="J125" s="191">
        <v>1.35</v>
      </c>
      <c r="K125" s="191">
        <v>3.09</v>
      </c>
      <c r="L125" s="191">
        <v>4.5999999999999996</v>
      </c>
      <c r="M125" s="191">
        <v>4.09</v>
      </c>
      <c r="N125" s="191">
        <v>4.43</v>
      </c>
      <c r="O125" s="192">
        <f t="shared" si="309"/>
        <v>4.71</v>
      </c>
      <c r="P125" s="192">
        <f t="shared" si="310"/>
        <v>1.35</v>
      </c>
      <c r="Q125" s="192">
        <f t="shared" si="311"/>
        <v>3.52</v>
      </c>
      <c r="R125" s="192">
        <f t="shared" si="312"/>
        <v>1.2578625448824596</v>
      </c>
      <c r="S125" s="192">
        <f t="shared" si="341"/>
        <v>4.7778625448824599</v>
      </c>
      <c r="T125" s="192">
        <f t="shared" si="342"/>
        <v>2.2621374551175402</v>
      </c>
      <c r="U125" s="10"/>
      <c r="V125" s="65" t="s">
        <v>93</v>
      </c>
      <c r="W125" s="216">
        <v>90</v>
      </c>
      <c r="X125" s="216">
        <v>65.3</v>
      </c>
      <c r="Y125" s="216">
        <v>46.9</v>
      </c>
      <c r="Z125" s="216">
        <v>142</v>
      </c>
      <c r="AA125" s="216">
        <v>68.3</v>
      </c>
      <c r="AB125" s="216">
        <v>6.9</v>
      </c>
      <c r="AC125" s="216">
        <v>81.8</v>
      </c>
      <c r="AD125" s="216">
        <v>186</v>
      </c>
      <c r="AE125" s="216">
        <v>73.2</v>
      </c>
      <c r="AF125" s="216">
        <v>111</v>
      </c>
      <c r="AG125" s="216">
        <v>36.799999999999997</v>
      </c>
      <c r="AH125" s="216">
        <v>44.7</v>
      </c>
      <c r="AI125" s="217">
        <f t="shared" si="313"/>
        <v>186</v>
      </c>
      <c r="AJ125" s="217">
        <f t="shared" si="314"/>
        <v>6.9</v>
      </c>
      <c r="AK125" s="217">
        <f t="shared" si="315"/>
        <v>79.408333333333346</v>
      </c>
      <c r="AL125" s="217"/>
      <c r="AM125" s="217">
        <f t="shared" si="316"/>
        <v>48.702071233411026</v>
      </c>
      <c r="AN125" s="217">
        <f t="shared" si="343"/>
        <v>128.11040456674436</v>
      </c>
      <c r="AO125" s="217">
        <f t="shared" si="344"/>
        <v>30.70626209992232</v>
      </c>
      <c r="AP125" s="10"/>
      <c r="AQ125" s="65" t="s">
        <v>93</v>
      </c>
      <c r="AR125" s="216">
        <v>90</v>
      </c>
      <c r="AS125" s="216">
        <v>65.3</v>
      </c>
      <c r="AT125" s="216">
        <v>46.9</v>
      </c>
      <c r="AU125" s="216">
        <v>142</v>
      </c>
      <c r="AV125" s="216">
        <v>68.3</v>
      </c>
      <c r="AW125" s="216">
        <v>6.9</v>
      </c>
      <c r="AX125" s="216">
        <v>81.8</v>
      </c>
      <c r="AY125" s="216">
        <v>186</v>
      </c>
      <c r="AZ125" s="216">
        <v>73.2</v>
      </c>
      <c r="BA125" s="216">
        <v>111</v>
      </c>
      <c r="BB125" s="216">
        <v>36.799999999999997</v>
      </c>
      <c r="BC125" s="216">
        <v>44.7</v>
      </c>
      <c r="BD125" s="217">
        <f t="shared" si="317"/>
        <v>186</v>
      </c>
      <c r="BE125" s="217">
        <f t="shared" si="318"/>
        <v>6.9</v>
      </c>
      <c r="BF125" s="217">
        <f t="shared" si="319"/>
        <v>79.408333333333346</v>
      </c>
      <c r="BG125" s="217"/>
      <c r="BH125" s="217">
        <f t="shared" si="320"/>
        <v>48.702071233411026</v>
      </c>
      <c r="BI125" s="217">
        <f t="shared" si="297"/>
        <v>128.11040456674436</v>
      </c>
      <c r="BJ125" s="217">
        <f t="shared" si="298"/>
        <v>30.70626209992232</v>
      </c>
      <c r="BK125" s="10"/>
      <c r="BL125" s="65" t="s">
        <v>93</v>
      </c>
      <c r="BM125" s="216">
        <v>73</v>
      </c>
      <c r="BN125" s="216">
        <v>43</v>
      </c>
      <c r="BO125" s="216">
        <v>26</v>
      </c>
      <c r="BP125" s="216">
        <v>121</v>
      </c>
      <c r="BQ125" s="216">
        <v>88</v>
      </c>
      <c r="BR125" s="216">
        <v>157</v>
      </c>
      <c r="BS125" s="216">
        <v>140</v>
      </c>
      <c r="BT125" s="216">
        <v>422</v>
      </c>
      <c r="BU125" s="216">
        <v>166</v>
      </c>
      <c r="BV125" s="216">
        <v>158</v>
      </c>
      <c r="BW125" s="216">
        <v>7</v>
      </c>
      <c r="BX125" s="216">
        <v>18</v>
      </c>
      <c r="BY125" s="217">
        <f t="shared" si="321"/>
        <v>422</v>
      </c>
      <c r="BZ125" s="217">
        <f t="shared" si="322"/>
        <v>7</v>
      </c>
      <c r="CA125" s="217">
        <f t="shared" si="323"/>
        <v>118.25</v>
      </c>
      <c r="CB125" s="217"/>
      <c r="CC125" s="217">
        <f t="shared" si="324"/>
        <v>111.87178131479561</v>
      </c>
      <c r="CD125" s="217">
        <f t="shared" si="299"/>
        <v>230.12178131479561</v>
      </c>
      <c r="CE125" s="217">
        <f t="shared" si="300"/>
        <v>6.3782186852043878</v>
      </c>
      <c r="CF125" s="10"/>
      <c r="CG125" s="65" t="s">
        <v>93</v>
      </c>
      <c r="CH125" s="216">
        <v>73</v>
      </c>
      <c r="CI125" s="216">
        <v>43</v>
      </c>
      <c r="CJ125" s="216">
        <v>26</v>
      </c>
      <c r="CK125" s="216">
        <v>121</v>
      </c>
      <c r="CL125" s="216">
        <v>88</v>
      </c>
      <c r="CM125" s="216">
        <v>157</v>
      </c>
      <c r="CN125" s="216">
        <v>140</v>
      </c>
      <c r="CO125" s="216">
        <v>422</v>
      </c>
      <c r="CP125" s="216">
        <v>166</v>
      </c>
      <c r="CQ125" s="216">
        <v>158</v>
      </c>
      <c r="CR125" s="216">
        <v>7</v>
      </c>
      <c r="CS125" s="216">
        <v>18</v>
      </c>
      <c r="CT125" s="217">
        <f t="shared" si="325"/>
        <v>422</v>
      </c>
      <c r="CU125" s="217">
        <f t="shared" si="326"/>
        <v>7</v>
      </c>
      <c r="CV125" s="217">
        <f t="shared" si="327"/>
        <v>118.25</v>
      </c>
      <c r="CW125" s="217"/>
      <c r="CX125" s="217">
        <f t="shared" si="328"/>
        <v>111.87178131479561</v>
      </c>
      <c r="CY125" s="217">
        <f t="shared" si="301"/>
        <v>230.12178131479561</v>
      </c>
      <c r="CZ125" s="217">
        <f t="shared" si="302"/>
        <v>6.3782186852043878</v>
      </c>
      <c r="DA125" s="10"/>
      <c r="DB125" s="65" t="s">
        <v>93</v>
      </c>
      <c r="DC125" s="216">
        <v>11.4</v>
      </c>
      <c r="DD125" s="216">
        <v>6.7</v>
      </c>
      <c r="DE125" s="216">
        <v>8.1999999999999993</v>
      </c>
      <c r="DF125" s="216">
        <v>5.5</v>
      </c>
      <c r="DG125" s="216">
        <v>2.8</v>
      </c>
      <c r="DH125" s="216">
        <v>4.4000000000000004</v>
      </c>
      <c r="DI125" s="216">
        <v>2.2000000000000002</v>
      </c>
      <c r="DJ125" s="216">
        <v>3.2</v>
      </c>
      <c r="DK125" s="216">
        <v>7.1</v>
      </c>
      <c r="DL125" s="216">
        <v>6.2</v>
      </c>
      <c r="DM125" s="216">
        <v>8.1999999999999993</v>
      </c>
      <c r="DN125" s="216">
        <v>8.5</v>
      </c>
      <c r="DO125" s="217">
        <f t="shared" si="329"/>
        <v>11.4</v>
      </c>
      <c r="DP125" s="217">
        <f t="shared" si="330"/>
        <v>2.2000000000000002</v>
      </c>
      <c r="DQ125" s="217">
        <f t="shared" si="331"/>
        <v>6.2</v>
      </c>
      <c r="DR125" s="217"/>
      <c r="DS125" s="217">
        <f t="shared" si="332"/>
        <v>2.7249687237571272</v>
      </c>
      <c r="DT125" s="217">
        <f t="shared" si="345"/>
        <v>8.9249687237571269</v>
      </c>
      <c r="DU125" s="217">
        <f t="shared" si="346"/>
        <v>3.475031276242873</v>
      </c>
      <c r="DV125" s="10"/>
      <c r="DW125" s="65" t="s">
        <v>93</v>
      </c>
      <c r="DX125" s="216">
        <v>11.4</v>
      </c>
      <c r="DY125" s="216">
        <v>6.7</v>
      </c>
      <c r="DZ125" s="216">
        <v>8.1999999999999993</v>
      </c>
      <c r="EA125" s="216">
        <v>5.5</v>
      </c>
      <c r="EB125" s="216">
        <v>2.8</v>
      </c>
      <c r="EC125" s="216">
        <v>4.4000000000000004</v>
      </c>
      <c r="ED125" s="216">
        <v>2.2000000000000002</v>
      </c>
      <c r="EE125" s="216">
        <v>3.2</v>
      </c>
      <c r="EF125" s="216">
        <v>7.1</v>
      </c>
      <c r="EG125" s="216">
        <v>6.2</v>
      </c>
      <c r="EH125" s="216">
        <v>8.1999999999999993</v>
      </c>
      <c r="EI125" s="216">
        <v>8.5</v>
      </c>
      <c r="EJ125" s="217">
        <f t="shared" si="333"/>
        <v>11.4</v>
      </c>
      <c r="EK125" s="217">
        <f t="shared" si="334"/>
        <v>2.2000000000000002</v>
      </c>
      <c r="EL125" s="217">
        <f t="shared" si="335"/>
        <v>6.2</v>
      </c>
      <c r="EM125" s="217"/>
      <c r="EN125" s="217">
        <f t="shared" si="336"/>
        <v>2.7249687237571272</v>
      </c>
      <c r="EO125" s="217">
        <f t="shared" si="305"/>
        <v>8.9249687237571269</v>
      </c>
      <c r="EP125" s="217">
        <f t="shared" si="306"/>
        <v>3.475031276242873</v>
      </c>
      <c r="EQ125" s="10"/>
      <c r="ER125" s="65" t="s">
        <v>93</v>
      </c>
      <c r="ES125" s="216">
        <v>73</v>
      </c>
      <c r="ET125" s="216">
        <v>43</v>
      </c>
      <c r="EU125" s="216">
        <v>26</v>
      </c>
      <c r="EV125" s="216">
        <v>121</v>
      </c>
      <c r="EW125" s="216">
        <v>88</v>
      </c>
      <c r="EX125" s="216">
        <v>157</v>
      </c>
      <c r="EY125" s="216">
        <v>140</v>
      </c>
      <c r="EZ125" s="216">
        <v>422</v>
      </c>
      <c r="FA125" s="216">
        <v>166</v>
      </c>
      <c r="FB125" s="216">
        <v>158</v>
      </c>
      <c r="FC125" s="216">
        <v>7</v>
      </c>
      <c r="FD125" s="216">
        <v>18</v>
      </c>
      <c r="FE125" s="217">
        <f t="shared" si="337"/>
        <v>422</v>
      </c>
      <c r="FF125" s="217">
        <f t="shared" si="338"/>
        <v>7</v>
      </c>
      <c r="FG125" s="217">
        <f t="shared" si="339"/>
        <v>118.25</v>
      </c>
      <c r="FH125" s="217"/>
      <c r="FI125" s="217">
        <f t="shared" si="340"/>
        <v>111.87178131479561</v>
      </c>
      <c r="FJ125" s="217">
        <f t="shared" si="347"/>
        <v>230.12178131479561</v>
      </c>
      <c r="FK125" s="217">
        <f t="shared" si="348"/>
        <v>6.3782186852043878</v>
      </c>
      <c r="FL125" s="64"/>
      <c r="FM125" s="42"/>
      <c r="FN125" s="15"/>
      <c r="FO125" s="15"/>
      <c r="FP125" s="15"/>
      <c r="FQ125" s="15"/>
      <c r="FR125" s="15"/>
      <c r="FS125" s="15"/>
      <c r="FT125" s="15"/>
      <c r="FU125" s="15"/>
      <c r="FV125" s="15"/>
      <c r="FW125" s="15"/>
      <c r="FX125" s="15"/>
      <c r="FY125" s="15"/>
      <c r="FZ125" s="15"/>
      <c r="GA125" s="15"/>
      <c r="GB125" s="15"/>
      <c r="GC125" s="15"/>
      <c r="GD125" s="11"/>
      <c r="GE125" s="11"/>
      <c r="GF125" s="13"/>
      <c r="GZ125" s="39"/>
      <c r="HA125" s="39"/>
      <c r="HB125" s="39"/>
      <c r="HC125" s="39"/>
      <c r="HD125" s="39"/>
      <c r="HE125" s="39"/>
      <c r="HF125" s="39"/>
      <c r="HG125" s="39"/>
      <c r="HH125" s="39"/>
      <c r="HI125" s="39"/>
      <c r="HJ125" s="39"/>
      <c r="HK125" s="39"/>
      <c r="HL125" s="39"/>
      <c r="HM125" s="39"/>
      <c r="HN125" s="39"/>
      <c r="HO125" s="39"/>
      <c r="HP125" s="39"/>
      <c r="HQ125" s="39"/>
      <c r="HR125" s="39"/>
      <c r="HS125" s="39"/>
      <c r="HT125" s="39"/>
    </row>
    <row r="126" spans="2:228" ht="9.9499999999999993" customHeight="1" x14ac:dyDescent="0.2">
      <c r="B126" s="68" t="s">
        <v>94</v>
      </c>
      <c r="C126" s="194">
        <v>3.21</v>
      </c>
      <c r="D126" s="194"/>
      <c r="E126" s="194">
        <v>4.8600000000000003</v>
      </c>
      <c r="F126" s="194">
        <v>5.0599999999999996</v>
      </c>
      <c r="G126" s="194">
        <v>4.82</v>
      </c>
      <c r="H126" s="194">
        <v>3.62</v>
      </c>
      <c r="I126" s="194">
        <v>1.39</v>
      </c>
      <c r="J126" s="194">
        <v>2.17</v>
      </c>
      <c r="K126" s="194">
        <v>3.27</v>
      </c>
      <c r="L126" s="194">
        <v>4.76</v>
      </c>
      <c r="M126" s="194">
        <v>4.2</v>
      </c>
      <c r="N126" s="194">
        <v>3.05</v>
      </c>
      <c r="O126" s="195">
        <f t="shared" si="309"/>
        <v>5.0599999999999996</v>
      </c>
      <c r="P126" s="195">
        <f t="shared" si="310"/>
        <v>1.39</v>
      </c>
      <c r="Q126" s="195">
        <f t="shared" si="311"/>
        <v>3.6736363636363638</v>
      </c>
      <c r="R126" s="196">
        <f t="shared" si="312"/>
        <v>1.1977668615158166</v>
      </c>
      <c r="S126" s="195">
        <f t="shared" si="341"/>
        <v>4.8714032251521804</v>
      </c>
      <c r="T126" s="196">
        <f t="shared" si="342"/>
        <v>2.4758695021205472</v>
      </c>
      <c r="V126" s="68" t="s">
        <v>94</v>
      </c>
      <c r="W126" s="219">
        <v>22.4</v>
      </c>
      <c r="X126" s="219">
        <v>40.299999999999997</v>
      </c>
      <c r="Y126" s="219">
        <v>124</v>
      </c>
      <c r="Z126" s="219">
        <v>185</v>
      </c>
      <c r="AA126" s="219">
        <v>101</v>
      </c>
      <c r="AB126" s="219">
        <v>129</v>
      </c>
      <c r="AC126" s="219">
        <v>78.5</v>
      </c>
      <c r="AD126" s="219">
        <v>77</v>
      </c>
      <c r="AE126" s="219">
        <v>102</v>
      </c>
      <c r="AF126" s="219">
        <v>149</v>
      </c>
      <c r="AG126" s="219">
        <v>49</v>
      </c>
      <c r="AH126" s="219">
        <v>23.4</v>
      </c>
      <c r="AI126" s="220">
        <f t="shared" si="313"/>
        <v>185</v>
      </c>
      <c r="AJ126" s="220">
        <f t="shared" si="314"/>
        <v>22.4</v>
      </c>
      <c r="AK126" s="220">
        <f t="shared" si="315"/>
        <v>90.050000000000011</v>
      </c>
      <c r="AL126" s="217"/>
      <c r="AM126" s="221">
        <f t="shared" si="316"/>
        <v>51.261921008235177</v>
      </c>
      <c r="AN126" s="220">
        <f t="shared" si="343"/>
        <v>141.31192100823517</v>
      </c>
      <c r="AO126" s="221">
        <f t="shared" si="344"/>
        <v>38.788078991764834</v>
      </c>
      <c r="AQ126" s="68" t="s">
        <v>94</v>
      </c>
      <c r="AR126" s="219">
        <v>22.4</v>
      </c>
      <c r="AS126" s="219">
        <v>40.299999999999997</v>
      </c>
      <c r="AT126" s="219">
        <v>124</v>
      </c>
      <c r="AU126" s="219">
        <v>185</v>
      </c>
      <c r="AV126" s="219">
        <v>101</v>
      </c>
      <c r="AW126" s="219">
        <v>129</v>
      </c>
      <c r="AX126" s="219">
        <v>78.5</v>
      </c>
      <c r="AY126" s="219">
        <v>77</v>
      </c>
      <c r="AZ126" s="219">
        <v>102</v>
      </c>
      <c r="BA126" s="219">
        <v>149</v>
      </c>
      <c r="BB126" s="219">
        <v>49</v>
      </c>
      <c r="BC126" s="219">
        <v>23.4</v>
      </c>
      <c r="BD126" s="220">
        <f t="shared" si="317"/>
        <v>185</v>
      </c>
      <c r="BE126" s="220">
        <f t="shared" si="318"/>
        <v>22.4</v>
      </c>
      <c r="BF126" s="220">
        <f t="shared" si="319"/>
        <v>90.050000000000011</v>
      </c>
      <c r="BG126" s="217"/>
      <c r="BH126" s="221">
        <f t="shared" si="320"/>
        <v>51.261921008235177</v>
      </c>
      <c r="BI126" s="220">
        <f t="shared" si="297"/>
        <v>141.31192100823517</v>
      </c>
      <c r="BJ126" s="221">
        <f t="shared" si="298"/>
        <v>38.788078991764834</v>
      </c>
      <c r="BL126" s="68" t="s">
        <v>94</v>
      </c>
      <c r="BM126" s="219">
        <v>4</v>
      </c>
      <c r="BN126" s="219">
        <v>26</v>
      </c>
      <c r="BO126" s="219">
        <v>130</v>
      </c>
      <c r="BP126" s="219">
        <v>146</v>
      </c>
      <c r="BQ126" s="219">
        <v>106</v>
      </c>
      <c r="BR126" s="219">
        <v>245</v>
      </c>
      <c r="BS126" s="219">
        <v>262</v>
      </c>
      <c r="BT126" s="219">
        <v>239</v>
      </c>
      <c r="BU126" s="219">
        <v>279</v>
      </c>
      <c r="BV126" s="219">
        <v>106</v>
      </c>
      <c r="BW126" s="219">
        <v>45</v>
      </c>
      <c r="BX126" s="219"/>
      <c r="BY126" s="220">
        <f t="shared" si="321"/>
        <v>279</v>
      </c>
      <c r="BZ126" s="220">
        <f t="shared" si="322"/>
        <v>4</v>
      </c>
      <c r="CA126" s="220">
        <f t="shared" si="323"/>
        <v>144.36363636363637</v>
      </c>
      <c r="CB126" s="217"/>
      <c r="CC126" s="221">
        <f t="shared" si="324"/>
        <v>98.887079770081925</v>
      </c>
      <c r="CD126" s="220">
        <f t="shared" si="299"/>
        <v>243.2507161337183</v>
      </c>
      <c r="CE126" s="221">
        <f t="shared" si="300"/>
        <v>45.476556593554449</v>
      </c>
      <c r="CG126" s="68" t="s">
        <v>94</v>
      </c>
      <c r="CH126" s="219">
        <v>4</v>
      </c>
      <c r="CI126" s="219">
        <v>26</v>
      </c>
      <c r="CJ126" s="219">
        <v>130</v>
      </c>
      <c r="CK126" s="219">
        <v>146</v>
      </c>
      <c r="CL126" s="219">
        <v>106</v>
      </c>
      <c r="CM126" s="219">
        <v>245</v>
      </c>
      <c r="CN126" s="219">
        <v>262</v>
      </c>
      <c r="CO126" s="219">
        <v>239</v>
      </c>
      <c r="CP126" s="219">
        <v>279</v>
      </c>
      <c r="CQ126" s="219">
        <v>106</v>
      </c>
      <c r="CR126" s="219">
        <v>45</v>
      </c>
      <c r="CS126" s="219"/>
      <c r="CT126" s="220">
        <f t="shared" si="325"/>
        <v>279</v>
      </c>
      <c r="CU126" s="220">
        <f t="shared" si="326"/>
        <v>4</v>
      </c>
      <c r="CV126" s="220">
        <f t="shared" si="327"/>
        <v>144.36363636363637</v>
      </c>
      <c r="CW126" s="217"/>
      <c r="CX126" s="221">
        <f t="shared" si="328"/>
        <v>98.887079770081925</v>
      </c>
      <c r="CY126" s="220">
        <f t="shared" si="301"/>
        <v>243.2507161337183</v>
      </c>
      <c r="CZ126" s="221">
        <f t="shared" si="302"/>
        <v>45.476556593554449</v>
      </c>
      <c r="DB126" s="68" t="s">
        <v>94</v>
      </c>
      <c r="DC126" s="219">
        <v>14.5</v>
      </c>
      <c r="DD126" s="219">
        <v>7.2</v>
      </c>
      <c r="DE126" s="219">
        <v>13.5</v>
      </c>
      <c r="DF126" s="219">
        <v>13.7</v>
      </c>
      <c r="DG126" s="219">
        <v>11.5</v>
      </c>
      <c r="DH126" s="219">
        <v>5.3</v>
      </c>
      <c r="DI126" s="219">
        <v>3.1</v>
      </c>
      <c r="DJ126" s="219">
        <v>2.9</v>
      </c>
      <c r="DK126" s="219">
        <v>9.6</v>
      </c>
      <c r="DL126" s="219">
        <v>13.4</v>
      </c>
      <c r="DM126" s="219">
        <v>8.1999999999999993</v>
      </c>
      <c r="DN126" s="219">
        <v>9.3000000000000007</v>
      </c>
      <c r="DO126" s="220">
        <f t="shared" si="329"/>
        <v>14.5</v>
      </c>
      <c r="DP126" s="220">
        <f t="shared" si="330"/>
        <v>2.9</v>
      </c>
      <c r="DQ126" s="220">
        <f t="shared" si="331"/>
        <v>9.35</v>
      </c>
      <c r="DR126" s="217"/>
      <c r="DS126" s="221">
        <f t="shared" si="332"/>
        <v>4.1205692457585164</v>
      </c>
      <c r="DT126" s="220">
        <f t="shared" si="345"/>
        <v>13.470569245758515</v>
      </c>
      <c r="DU126" s="221">
        <f t="shared" si="346"/>
        <v>5.2294307542414833</v>
      </c>
      <c r="DW126" s="68" t="s">
        <v>94</v>
      </c>
      <c r="DX126" s="219">
        <v>14.5</v>
      </c>
      <c r="DY126" s="219">
        <v>7.2</v>
      </c>
      <c r="DZ126" s="219">
        <v>13.5</v>
      </c>
      <c r="EA126" s="219">
        <v>13.7</v>
      </c>
      <c r="EB126" s="219">
        <v>11.5</v>
      </c>
      <c r="EC126" s="219">
        <v>5.3</v>
      </c>
      <c r="ED126" s="219">
        <v>3.1</v>
      </c>
      <c r="EE126" s="219">
        <v>2.9</v>
      </c>
      <c r="EF126" s="219">
        <v>9.6</v>
      </c>
      <c r="EG126" s="219">
        <v>13.4</v>
      </c>
      <c r="EH126" s="219">
        <v>8.1999999999999993</v>
      </c>
      <c r="EI126" s="219">
        <v>9.3000000000000007</v>
      </c>
      <c r="EJ126" s="220">
        <f t="shared" si="333"/>
        <v>14.5</v>
      </c>
      <c r="EK126" s="220">
        <f t="shared" si="334"/>
        <v>2.9</v>
      </c>
      <c r="EL126" s="220">
        <f t="shared" si="335"/>
        <v>9.35</v>
      </c>
      <c r="EM126" s="217"/>
      <c r="EN126" s="221">
        <f t="shared" si="336"/>
        <v>4.1205692457585164</v>
      </c>
      <c r="EO126" s="220">
        <f t="shared" si="305"/>
        <v>13.470569245758515</v>
      </c>
      <c r="EP126" s="221">
        <f t="shared" si="306"/>
        <v>5.2294307542414833</v>
      </c>
      <c r="ER126" s="68" t="s">
        <v>94</v>
      </c>
      <c r="ES126" s="219">
        <v>4</v>
      </c>
      <c r="ET126" s="219">
        <v>26</v>
      </c>
      <c r="EU126" s="219">
        <v>130</v>
      </c>
      <c r="EV126" s="219">
        <v>146</v>
      </c>
      <c r="EW126" s="219">
        <v>106</v>
      </c>
      <c r="EX126" s="219">
        <v>245</v>
      </c>
      <c r="EY126" s="219">
        <v>262</v>
      </c>
      <c r="EZ126" s="219">
        <v>239</v>
      </c>
      <c r="FA126" s="219">
        <v>279</v>
      </c>
      <c r="FB126" s="219">
        <v>106</v>
      </c>
      <c r="FC126" s="219">
        <v>45</v>
      </c>
      <c r="FD126" s="219"/>
      <c r="FE126" s="220">
        <f t="shared" si="337"/>
        <v>279</v>
      </c>
      <c r="FF126" s="220">
        <f t="shared" si="338"/>
        <v>4</v>
      </c>
      <c r="FG126" s="220">
        <f t="shared" si="339"/>
        <v>144.36363636363637</v>
      </c>
      <c r="FH126" s="217"/>
      <c r="FI126" s="221">
        <f t="shared" si="340"/>
        <v>98.887079770081925</v>
      </c>
      <c r="FJ126" s="220">
        <f t="shared" si="347"/>
        <v>243.2507161337183</v>
      </c>
      <c r="FK126" s="221">
        <f t="shared" si="348"/>
        <v>45.476556593554449</v>
      </c>
      <c r="FL126" s="64"/>
      <c r="FM126" s="42"/>
      <c r="FN126" s="15"/>
      <c r="FO126" s="15"/>
      <c r="FP126" s="15"/>
      <c r="FQ126" s="15"/>
      <c r="FR126" s="15"/>
      <c r="FS126" s="15"/>
      <c r="FT126" s="15"/>
      <c r="FU126" s="15"/>
      <c r="FV126" s="15"/>
      <c r="FW126" s="15"/>
      <c r="FX126" s="15"/>
      <c r="FY126" s="15"/>
      <c r="FZ126" s="15"/>
      <c r="GA126" s="15"/>
      <c r="GB126" s="15"/>
      <c r="GC126" s="15"/>
      <c r="GD126" s="11"/>
      <c r="GE126" s="11"/>
      <c r="GF126" s="13"/>
      <c r="GZ126" s="39"/>
      <c r="HA126" s="39"/>
      <c r="HB126" s="39"/>
      <c r="HC126" s="39"/>
      <c r="HD126" s="39"/>
      <c r="HE126" s="39"/>
      <c r="HF126" s="39"/>
      <c r="HG126" s="39"/>
      <c r="HH126" s="39"/>
      <c r="HI126" s="39"/>
      <c r="HJ126" s="39"/>
      <c r="HK126" s="39"/>
      <c r="HL126" s="39"/>
      <c r="HM126" s="39"/>
      <c r="HN126" s="39"/>
      <c r="HO126" s="39"/>
      <c r="HP126" s="39"/>
      <c r="HQ126" s="39"/>
      <c r="HR126" s="39"/>
      <c r="HS126" s="39"/>
      <c r="HT126" s="39"/>
    </row>
    <row r="127" spans="2:228" ht="9.9499999999999993" customHeight="1" x14ac:dyDescent="0.2">
      <c r="B127" s="69" t="s">
        <v>20</v>
      </c>
      <c r="C127" s="190">
        <f t="shared" ref="C127:N127" si="349">MAX(C109:C126)</f>
        <v>4.28</v>
      </c>
      <c r="D127" s="190">
        <f t="shared" si="349"/>
        <v>4.71</v>
      </c>
      <c r="E127" s="190">
        <f t="shared" si="349"/>
        <v>5.24</v>
      </c>
      <c r="F127" s="190">
        <f t="shared" si="349"/>
        <v>5.0599999999999996</v>
      </c>
      <c r="G127" s="190">
        <f t="shared" si="349"/>
        <v>4.9000000000000004</v>
      </c>
      <c r="H127" s="190">
        <f t="shared" si="349"/>
        <v>3.62</v>
      </c>
      <c r="I127" s="190">
        <f t="shared" si="349"/>
        <v>2.64</v>
      </c>
      <c r="J127" s="190">
        <f t="shared" si="349"/>
        <v>2.592592592592593</v>
      </c>
      <c r="K127" s="190">
        <f t="shared" si="349"/>
        <v>4.43</v>
      </c>
      <c r="L127" s="190">
        <f t="shared" si="349"/>
        <v>5.5555555555555554</v>
      </c>
      <c r="M127" s="190">
        <f t="shared" si="349"/>
        <v>5.37</v>
      </c>
      <c r="N127" s="190">
        <f t="shared" si="349"/>
        <v>4.43</v>
      </c>
      <c r="O127" s="197">
        <f>MAX(C109:N126)</f>
        <v>5.5555555555555554</v>
      </c>
      <c r="P127" s="198"/>
      <c r="Q127" s="198"/>
      <c r="R127" s="199"/>
      <c r="S127" s="198"/>
      <c r="T127" s="199"/>
      <c r="U127" s="10"/>
      <c r="V127" s="69" t="s">
        <v>20</v>
      </c>
      <c r="W127" s="215">
        <f t="shared" ref="W127:AH127" si="350">MAX(W109:W126)</f>
        <v>120</v>
      </c>
      <c r="X127" s="215">
        <f t="shared" si="350"/>
        <v>145.55555555555554</v>
      </c>
      <c r="Y127" s="215">
        <f t="shared" si="350"/>
        <v>177.77777777777777</v>
      </c>
      <c r="Z127" s="215">
        <f t="shared" si="350"/>
        <v>603.7037037037037</v>
      </c>
      <c r="AA127" s="215">
        <f t="shared" si="350"/>
        <v>225</v>
      </c>
      <c r="AB127" s="215">
        <f t="shared" si="350"/>
        <v>297.40740740740739</v>
      </c>
      <c r="AC127" s="215">
        <f t="shared" si="350"/>
        <v>234.07407407407408</v>
      </c>
      <c r="AD127" s="215">
        <f t="shared" si="350"/>
        <v>200</v>
      </c>
      <c r="AE127" s="215">
        <f t="shared" si="350"/>
        <v>263</v>
      </c>
      <c r="AF127" s="215">
        <f t="shared" si="350"/>
        <v>203.7037037037037</v>
      </c>
      <c r="AG127" s="215">
        <f t="shared" si="350"/>
        <v>179.25925925925927</v>
      </c>
      <c r="AH127" s="215">
        <f t="shared" si="350"/>
        <v>94.81481481481481</v>
      </c>
      <c r="AI127" s="222">
        <f>MAX(W109:AH126)</f>
        <v>603.7037037037037</v>
      </c>
      <c r="AJ127" s="223"/>
      <c r="AK127" s="223"/>
      <c r="AL127" s="224"/>
      <c r="AM127" s="225"/>
      <c r="AN127" s="223"/>
      <c r="AO127" s="225"/>
      <c r="AP127" s="10"/>
      <c r="AQ127" s="69" t="s">
        <v>20</v>
      </c>
      <c r="AR127" s="215">
        <f t="shared" ref="AR127:BC127" si="351">MAX(AR109:AR126)</f>
        <v>120</v>
      </c>
      <c r="AS127" s="215">
        <f t="shared" si="351"/>
        <v>145.55555555555554</v>
      </c>
      <c r="AT127" s="215">
        <f t="shared" si="351"/>
        <v>177.77777777777777</v>
      </c>
      <c r="AU127" s="215">
        <f t="shared" si="351"/>
        <v>603.7037037037037</v>
      </c>
      <c r="AV127" s="215">
        <f t="shared" si="351"/>
        <v>225</v>
      </c>
      <c r="AW127" s="215">
        <f t="shared" si="351"/>
        <v>297.40740740740739</v>
      </c>
      <c r="AX127" s="215">
        <f t="shared" si="351"/>
        <v>234.07407407407408</v>
      </c>
      <c r="AY127" s="215">
        <f t="shared" si="351"/>
        <v>200</v>
      </c>
      <c r="AZ127" s="215">
        <f t="shared" si="351"/>
        <v>263</v>
      </c>
      <c r="BA127" s="215">
        <f t="shared" si="351"/>
        <v>203.7037037037037</v>
      </c>
      <c r="BB127" s="215">
        <f t="shared" si="351"/>
        <v>179.25925925925927</v>
      </c>
      <c r="BC127" s="215">
        <f t="shared" si="351"/>
        <v>94.81481481481481</v>
      </c>
      <c r="BD127" s="222">
        <f>MAX(AR109:BC126)</f>
        <v>603.7037037037037</v>
      </c>
      <c r="BE127" s="223"/>
      <c r="BF127" s="223"/>
      <c r="BG127" s="224"/>
      <c r="BH127" s="225"/>
      <c r="BI127" s="223"/>
      <c r="BJ127" s="225"/>
      <c r="BK127" s="10"/>
      <c r="BL127" s="69" t="s">
        <v>20</v>
      </c>
      <c r="BM127" s="215">
        <f t="shared" ref="BM127:BX127" si="352">MAX(BM109:BM126)</f>
        <v>73</v>
      </c>
      <c r="BN127" s="215">
        <f t="shared" si="352"/>
        <v>106</v>
      </c>
      <c r="BO127" s="215">
        <f t="shared" si="352"/>
        <v>130</v>
      </c>
      <c r="BP127" s="215">
        <f t="shared" si="352"/>
        <v>217</v>
      </c>
      <c r="BQ127" s="215">
        <f t="shared" si="352"/>
        <v>184</v>
      </c>
      <c r="BR127" s="215">
        <f t="shared" si="352"/>
        <v>280</v>
      </c>
      <c r="BS127" s="215">
        <f t="shared" si="352"/>
        <v>314</v>
      </c>
      <c r="BT127" s="215">
        <f t="shared" si="352"/>
        <v>422</v>
      </c>
      <c r="BU127" s="215">
        <f t="shared" si="352"/>
        <v>638</v>
      </c>
      <c r="BV127" s="215">
        <f t="shared" si="352"/>
        <v>347</v>
      </c>
      <c r="BW127" s="215">
        <f t="shared" si="352"/>
        <v>162</v>
      </c>
      <c r="BX127" s="215">
        <f t="shared" si="352"/>
        <v>35</v>
      </c>
      <c r="BY127" s="222">
        <f>MAX(BM109:BX126)</f>
        <v>638</v>
      </c>
      <c r="BZ127" s="223"/>
      <c r="CA127" s="223"/>
      <c r="CB127" s="224"/>
      <c r="CC127" s="225"/>
      <c r="CD127" s="223"/>
      <c r="CE127" s="225"/>
      <c r="CF127" s="10"/>
      <c r="CG127" s="69" t="s">
        <v>20</v>
      </c>
      <c r="CH127" s="215">
        <f t="shared" ref="CH127:CS127" si="353">MAX(CH109:CH126)</f>
        <v>73</v>
      </c>
      <c r="CI127" s="215">
        <f t="shared" si="353"/>
        <v>106</v>
      </c>
      <c r="CJ127" s="215">
        <f t="shared" si="353"/>
        <v>130</v>
      </c>
      <c r="CK127" s="215">
        <f t="shared" si="353"/>
        <v>217</v>
      </c>
      <c r="CL127" s="215">
        <f t="shared" si="353"/>
        <v>184</v>
      </c>
      <c r="CM127" s="215">
        <f t="shared" si="353"/>
        <v>280</v>
      </c>
      <c r="CN127" s="215">
        <f t="shared" si="353"/>
        <v>314</v>
      </c>
      <c r="CO127" s="215">
        <f t="shared" si="353"/>
        <v>422</v>
      </c>
      <c r="CP127" s="215">
        <f t="shared" si="353"/>
        <v>638</v>
      </c>
      <c r="CQ127" s="215">
        <f t="shared" si="353"/>
        <v>347</v>
      </c>
      <c r="CR127" s="215">
        <f t="shared" si="353"/>
        <v>162</v>
      </c>
      <c r="CS127" s="215">
        <f t="shared" si="353"/>
        <v>35</v>
      </c>
      <c r="CT127" s="222">
        <f>MAX(CH109:CS126)</f>
        <v>638</v>
      </c>
      <c r="CU127" s="223"/>
      <c r="CV127" s="223"/>
      <c r="CW127" s="224"/>
      <c r="CX127" s="225"/>
      <c r="CY127" s="223"/>
      <c r="CZ127" s="225"/>
      <c r="DA127" s="10"/>
      <c r="DB127" s="69" t="s">
        <v>20</v>
      </c>
      <c r="DC127" s="215">
        <f t="shared" ref="DC127:DN127" si="354">MAX(DC109:DC126)</f>
        <v>14.5</v>
      </c>
      <c r="DD127" s="215">
        <f t="shared" si="354"/>
        <v>7.2</v>
      </c>
      <c r="DE127" s="215">
        <f t="shared" si="354"/>
        <v>13.5</v>
      </c>
      <c r="DF127" s="215">
        <f t="shared" si="354"/>
        <v>13.7</v>
      </c>
      <c r="DG127" s="215">
        <f t="shared" si="354"/>
        <v>23.6</v>
      </c>
      <c r="DH127" s="215">
        <f t="shared" si="354"/>
        <v>12.3</v>
      </c>
      <c r="DI127" s="215">
        <f t="shared" si="354"/>
        <v>3.3</v>
      </c>
      <c r="DJ127" s="215">
        <f t="shared" si="354"/>
        <v>3.4</v>
      </c>
      <c r="DK127" s="215">
        <f t="shared" si="354"/>
        <v>9.6</v>
      </c>
      <c r="DL127" s="215">
        <f t="shared" si="354"/>
        <v>13.4</v>
      </c>
      <c r="DM127" s="215">
        <f t="shared" si="354"/>
        <v>8.1999999999999993</v>
      </c>
      <c r="DN127" s="215">
        <f t="shared" si="354"/>
        <v>9.3000000000000007</v>
      </c>
      <c r="DO127" s="222">
        <f>MAX(DC109:DN126)</f>
        <v>23.6</v>
      </c>
      <c r="DP127" s="223"/>
      <c r="DQ127" s="223"/>
      <c r="DR127" s="224"/>
      <c r="DS127" s="225"/>
      <c r="DT127" s="223"/>
      <c r="DU127" s="225"/>
      <c r="DV127" s="10"/>
      <c r="DW127" s="69" t="s">
        <v>20</v>
      </c>
      <c r="DX127" s="215">
        <f t="shared" ref="DX127:EI127" si="355">MAX(DX109:DX126)</f>
        <v>14.5</v>
      </c>
      <c r="DY127" s="215">
        <f t="shared" si="355"/>
        <v>7.2</v>
      </c>
      <c r="DZ127" s="215">
        <f t="shared" si="355"/>
        <v>13.5</v>
      </c>
      <c r="EA127" s="215">
        <f t="shared" si="355"/>
        <v>13.7</v>
      </c>
      <c r="EB127" s="215">
        <f t="shared" si="355"/>
        <v>23.6</v>
      </c>
      <c r="EC127" s="215">
        <f t="shared" si="355"/>
        <v>12.3</v>
      </c>
      <c r="ED127" s="215">
        <f t="shared" si="355"/>
        <v>3.3</v>
      </c>
      <c r="EE127" s="215">
        <f t="shared" si="355"/>
        <v>3.4</v>
      </c>
      <c r="EF127" s="215">
        <f t="shared" si="355"/>
        <v>9.6</v>
      </c>
      <c r="EG127" s="215">
        <f t="shared" si="355"/>
        <v>13.4</v>
      </c>
      <c r="EH127" s="215">
        <f t="shared" si="355"/>
        <v>8.1999999999999993</v>
      </c>
      <c r="EI127" s="215">
        <f t="shared" si="355"/>
        <v>9.3000000000000007</v>
      </c>
      <c r="EJ127" s="222">
        <f>MAX(DX109:EI126)</f>
        <v>23.6</v>
      </c>
      <c r="EK127" s="223"/>
      <c r="EL127" s="223"/>
      <c r="EM127" s="224"/>
      <c r="EN127" s="225"/>
      <c r="EO127" s="223"/>
      <c r="EP127" s="225"/>
      <c r="EQ127" s="10"/>
      <c r="ER127" s="69" t="s">
        <v>20</v>
      </c>
      <c r="ES127" s="215">
        <f t="shared" ref="ES127:FD127" si="356">MAX(ES109:ES126)</f>
        <v>73</v>
      </c>
      <c r="ET127" s="215">
        <f t="shared" si="356"/>
        <v>106</v>
      </c>
      <c r="EU127" s="215">
        <f t="shared" si="356"/>
        <v>130</v>
      </c>
      <c r="EV127" s="215">
        <f t="shared" si="356"/>
        <v>217</v>
      </c>
      <c r="EW127" s="215">
        <f t="shared" si="356"/>
        <v>184</v>
      </c>
      <c r="EX127" s="215">
        <f t="shared" si="356"/>
        <v>280</v>
      </c>
      <c r="EY127" s="215">
        <f t="shared" si="356"/>
        <v>314</v>
      </c>
      <c r="EZ127" s="215">
        <f t="shared" si="356"/>
        <v>422</v>
      </c>
      <c r="FA127" s="215">
        <f t="shared" si="356"/>
        <v>638</v>
      </c>
      <c r="FB127" s="215">
        <f t="shared" si="356"/>
        <v>347</v>
      </c>
      <c r="FC127" s="215">
        <f t="shared" si="356"/>
        <v>162</v>
      </c>
      <c r="FD127" s="215">
        <f t="shared" si="356"/>
        <v>35</v>
      </c>
      <c r="FE127" s="222">
        <f>MAX(ES109:FD126)</f>
        <v>638</v>
      </c>
      <c r="FF127" s="223"/>
      <c r="FG127" s="223"/>
      <c r="FH127" s="224"/>
      <c r="FI127" s="225"/>
      <c r="FJ127" s="223"/>
      <c r="FK127" s="225"/>
      <c r="FL127" s="64"/>
      <c r="FM127" s="42"/>
      <c r="FN127" s="15"/>
      <c r="FO127" s="15"/>
      <c r="FP127" s="15"/>
      <c r="FQ127" s="15"/>
      <c r="FR127" s="15"/>
      <c r="FS127" s="15"/>
      <c r="FT127" s="15"/>
      <c r="FU127" s="15"/>
      <c r="FV127" s="15"/>
      <c r="FW127" s="15"/>
      <c r="FX127" s="15"/>
      <c r="FY127" s="15"/>
      <c r="FZ127" s="15"/>
      <c r="GA127" s="15"/>
      <c r="GB127" s="15"/>
      <c r="GC127" s="15"/>
      <c r="GD127" s="11"/>
      <c r="GE127" s="11"/>
      <c r="GF127" s="13"/>
      <c r="GZ127" s="39"/>
      <c r="HA127" s="39"/>
      <c r="HB127" s="39"/>
      <c r="HC127" s="39"/>
      <c r="HD127" s="39"/>
      <c r="HE127" s="39"/>
      <c r="HF127" s="39"/>
      <c r="HG127" s="39"/>
      <c r="HH127" s="39"/>
      <c r="HI127" s="39"/>
      <c r="HJ127" s="39"/>
      <c r="HK127" s="39"/>
      <c r="HL127" s="39"/>
      <c r="HM127" s="39"/>
      <c r="HN127" s="39"/>
      <c r="HO127" s="39"/>
      <c r="HP127" s="39"/>
      <c r="HQ127" s="39"/>
      <c r="HR127" s="39"/>
      <c r="HS127" s="39"/>
      <c r="HT127" s="39"/>
    </row>
    <row r="128" spans="2:228" ht="9.9499999999999993" customHeight="1" x14ac:dyDescent="0.2">
      <c r="B128" s="65" t="s">
        <v>21</v>
      </c>
      <c r="C128" s="192">
        <f>MIN(C109:C126)</f>
        <v>1.52</v>
      </c>
      <c r="D128" s="192">
        <f t="shared" ref="D128:N128" si="357">MIN(D109:D126)</f>
        <v>2.2222222222222223</v>
      </c>
      <c r="E128" s="192">
        <f t="shared" si="357"/>
        <v>2.592592592592593</v>
      </c>
      <c r="F128" s="192">
        <f t="shared" si="357"/>
        <v>2.592592592592593</v>
      </c>
      <c r="G128" s="192">
        <f t="shared" si="357"/>
        <v>2.2222222222222223</v>
      </c>
      <c r="H128" s="192">
        <f t="shared" si="357"/>
        <v>1.1111111111111112</v>
      </c>
      <c r="I128" s="192">
        <f t="shared" si="357"/>
        <v>0.7407407407407407</v>
      </c>
      <c r="J128" s="192">
        <f t="shared" si="357"/>
        <v>1.1111111111111112</v>
      </c>
      <c r="K128" s="192">
        <f t="shared" si="357"/>
        <v>1.41</v>
      </c>
      <c r="L128" s="192">
        <f t="shared" si="357"/>
        <v>1.21</v>
      </c>
      <c r="M128" s="192">
        <f t="shared" si="357"/>
        <v>2.592592592592593</v>
      </c>
      <c r="N128" s="192">
        <f t="shared" si="357"/>
        <v>2.36</v>
      </c>
      <c r="O128" s="200"/>
      <c r="P128" s="201">
        <f>MIN(C109:N126)</f>
        <v>0.7407407407407407</v>
      </c>
      <c r="Q128" s="201"/>
      <c r="R128" s="202"/>
      <c r="S128" s="201"/>
      <c r="T128" s="202"/>
      <c r="U128" s="10"/>
      <c r="V128" s="65" t="s">
        <v>21</v>
      </c>
      <c r="W128" s="217">
        <f>MIN(W109:W126)</f>
        <v>17.407407407407408</v>
      </c>
      <c r="X128" s="217">
        <f t="shared" ref="X128:AH128" si="358">MIN(X109:X126)</f>
        <v>13.7</v>
      </c>
      <c r="Y128" s="217">
        <f t="shared" si="358"/>
        <v>23.9</v>
      </c>
      <c r="Z128" s="217">
        <f t="shared" si="358"/>
        <v>33.9</v>
      </c>
      <c r="AA128" s="217">
        <f t="shared" si="358"/>
        <v>68.3</v>
      </c>
      <c r="AB128" s="217">
        <f t="shared" si="358"/>
        <v>6.9</v>
      </c>
      <c r="AC128" s="217">
        <f t="shared" si="358"/>
        <v>47</v>
      </c>
      <c r="AD128" s="217">
        <f t="shared" si="358"/>
        <v>6.3703703703703702</v>
      </c>
      <c r="AE128" s="217">
        <f t="shared" si="358"/>
        <v>49.2</v>
      </c>
      <c r="AF128" s="217">
        <f t="shared" si="358"/>
        <v>24.9</v>
      </c>
      <c r="AG128" s="217">
        <f t="shared" si="358"/>
        <v>17.399999999999999</v>
      </c>
      <c r="AH128" s="217">
        <f t="shared" si="358"/>
        <v>9.6999999999999993</v>
      </c>
      <c r="AI128" s="226"/>
      <c r="AJ128" s="227">
        <f>MIN(W109:AH126)</f>
        <v>6.3703703703703702</v>
      </c>
      <c r="AK128" s="227"/>
      <c r="AL128" s="228"/>
      <c r="AM128" s="229"/>
      <c r="AN128" s="227"/>
      <c r="AO128" s="229"/>
      <c r="AP128" s="10"/>
      <c r="AQ128" s="65" t="s">
        <v>21</v>
      </c>
      <c r="AR128" s="217">
        <f>MIN(AR109:AR126)</f>
        <v>17.407407407407408</v>
      </c>
      <c r="AS128" s="217">
        <f t="shared" ref="AS128:BC128" si="359">MIN(AS109:AS126)</f>
        <v>13.7</v>
      </c>
      <c r="AT128" s="217">
        <f t="shared" si="359"/>
        <v>23.9</v>
      </c>
      <c r="AU128" s="217">
        <f t="shared" si="359"/>
        <v>33.9</v>
      </c>
      <c r="AV128" s="217">
        <f t="shared" si="359"/>
        <v>68.3</v>
      </c>
      <c r="AW128" s="217">
        <f t="shared" si="359"/>
        <v>6.9</v>
      </c>
      <c r="AX128" s="217">
        <f t="shared" si="359"/>
        <v>47</v>
      </c>
      <c r="AY128" s="217">
        <f t="shared" si="359"/>
        <v>6.3703703703703702</v>
      </c>
      <c r="AZ128" s="217">
        <f t="shared" si="359"/>
        <v>49.2</v>
      </c>
      <c r="BA128" s="217">
        <f t="shared" si="359"/>
        <v>24.9</v>
      </c>
      <c r="BB128" s="217">
        <f t="shared" si="359"/>
        <v>17.399999999999999</v>
      </c>
      <c r="BC128" s="217">
        <f t="shared" si="359"/>
        <v>9.6999999999999993</v>
      </c>
      <c r="BD128" s="226"/>
      <c r="BE128" s="227">
        <f>MIN(AR109:BC126)</f>
        <v>6.3703703703703702</v>
      </c>
      <c r="BF128" s="227"/>
      <c r="BG128" s="228"/>
      <c r="BH128" s="229"/>
      <c r="BI128" s="227"/>
      <c r="BJ128" s="229"/>
      <c r="BK128" s="10"/>
      <c r="BL128" s="65" t="s">
        <v>21</v>
      </c>
      <c r="BM128" s="217">
        <f>MIN(BM109:BM126)</f>
        <v>1</v>
      </c>
      <c r="BN128" s="217">
        <f t="shared" ref="BN128:BX128" si="360">MIN(BN109:BN126)</f>
        <v>6</v>
      </c>
      <c r="BO128" s="217">
        <f t="shared" si="360"/>
        <v>20</v>
      </c>
      <c r="BP128" s="217">
        <f t="shared" si="360"/>
        <v>7</v>
      </c>
      <c r="BQ128" s="217">
        <f t="shared" si="360"/>
        <v>46</v>
      </c>
      <c r="BR128" s="217">
        <f t="shared" si="360"/>
        <v>64</v>
      </c>
      <c r="BS128" s="217">
        <f t="shared" si="360"/>
        <v>61</v>
      </c>
      <c r="BT128" s="217">
        <f t="shared" si="360"/>
        <v>16</v>
      </c>
      <c r="BU128" s="217">
        <f t="shared" si="360"/>
        <v>48</v>
      </c>
      <c r="BV128" s="217">
        <f t="shared" si="360"/>
        <v>12</v>
      </c>
      <c r="BW128" s="217">
        <f t="shared" si="360"/>
        <v>6</v>
      </c>
      <c r="BX128" s="217">
        <f t="shared" si="360"/>
        <v>3</v>
      </c>
      <c r="BY128" s="226"/>
      <c r="BZ128" s="227">
        <f>MIN(BM109:BX126)</f>
        <v>1</v>
      </c>
      <c r="CA128" s="227"/>
      <c r="CB128" s="228"/>
      <c r="CC128" s="229"/>
      <c r="CD128" s="227"/>
      <c r="CE128" s="229"/>
      <c r="CF128" s="10"/>
      <c r="CG128" s="65" t="s">
        <v>21</v>
      </c>
      <c r="CH128" s="217">
        <f>MIN(CH109:CH126)</f>
        <v>1</v>
      </c>
      <c r="CI128" s="217">
        <f t="shared" ref="CI128:CS128" si="361">MIN(CI109:CI126)</f>
        <v>6</v>
      </c>
      <c r="CJ128" s="217">
        <f t="shared" si="361"/>
        <v>20</v>
      </c>
      <c r="CK128" s="217">
        <f t="shared" si="361"/>
        <v>7</v>
      </c>
      <c r="CL128" s="217">
        <f t="shared" si="361"/>
        <v>46</v>
      </c>
      <c r="CM128" s="217">
        <f t="shared" si="361"/>
        <v>64</v>
      </c>
      <c r="CN128" s="217">
        <f t="shared" si="361"/>
        <v>61</v>
      </c>
      <c r="CO128" s="217">
        <f t="shared" si="361"/>
        <v>16</v>
      </c>
      <c r="CP128" s="217">
        <f t="shared" si="361"/>
        <v>48</v>
      </c>
      <c r="CQ128" s="217">
        <f t="shared" si="361"/>
        <v>12</v>
      </c>
      <c r="CR128" s="217">
        <f t="shared" si="361"/>
        <v>6</v>
      </c>
      <c r="CS128" s="217">
        <f t="shared" si="361"/>
        <v>3</v>
      </c>
      <c r="CT128" s="226"/>
      <c r="CU128" s="227">
        <f>MIN(CH109:CS126)</f>
        <v>1</v>
      </c>
      <c r="CV128" s="227"/>
      <c r="CW128" s="228"/>
      <c r="CX128" s="229"/>
      <c r="CY128" s="227"/>
      <c r="CZ128" s="229"/>
      <c r="DA128" s="10"/>
      <c r="DB128" s="65" t="s">
        <v>21</v>
      </c>
      <c r="DC128" s="217">
        <f>MIN(DC109:DC126)</f>
        <v>11.4</v>
      </c>
      <c r="DD128" s="217">
        <f t="shared" ref="DD128:DN128" si="362">MIN(DD109:DD126)</f>
        <v>6.7</v>
      </c>
      <c r="DE128" s="217">
        <f t="shared" si="362"/>
        <v>8.1999999999999993</v>
      </c>
      <c r="DF128" s="217">
        <f t="shared" si="362"/>
        <v>5.5</v>
      </c>
      <c r="DG128" s="217">
        <f t="shared" si="362"/>
        <v>2.8</v>
      </c>
      <c r="DH128" s="217">
        <f t="shared" si="362"/>
        <v>4.4000000000000004</v>
      </c>
      <c r="DI128" s="217">
        <f t="shared" si="362"/>
        <v>2.2000000000000002</v>
      </c>
      <c r="DJ128" s="217">
        <f t="shared" si="362"/>
        <v>2.9</v>
      </c>
      <c r="DK128" s="217">
        <f t="shared" si="362"/>
        <v>5.3</v>
      </c>
      <c r="DL128" s="217">
        <f t="shared" si="362"/>
        <v>5.0999999999999996</v>
      </c>
      <c r="DM128" s="217">
        <f t="shared" si="362"/>
        <v>5.7</v>
      </c>
      <c r="DN128" s="217">
        <f t="shared" si="362"/>
        <v>3.9</v>
      </c>
      <c r="DO128" s="226"/>
      <c r="DP128" s="227">
        <f>MIN(DC109:DN126)</f>
        <v>2.2000000000000002</v>
      </c>
      <c r="DQ128" s="227"/>
      <c r="DR128" s="228"/>
      <c r="DS128" s="229"/>
      <c r="DT128" s="227"/>
      <c r="DU128" s="229"/>
      <c r="DV128" s="10"/>
      <c r="DW128" s="65" t="s">
        <v>21</v>
      </c>
      <c r="DX128" s="217">
        <f>MIN(DX109:DX126)</f>
        <v>11.4</v>
      </c>
      <c r="DY128" s="217">
        <f t="shared" ref="DY128:EI128" si="363">MIN(DY109:DY126)</f>
        <v>6.7</v>
      </c>
      <c r="DZ128" s="217">
        <f t="shared" si="363"/>
        <v>8.1999999999999993</v>
      </c>
      <c r="EA128" s="217">
        <f t="shared" si="363"/>
        <v>5.5</v>
      </c>
      <c r="EB128" s="217">
        <f t="shared" si="363"/>
        <v>2.8</v>
      </c>
      <c r="EC128" s="217">
        <f t="shared" si="363"/>
        <v>4.4000000000000004</v>
      </c>
      <c r="ED128" s="217">
        <f t="shared" si="363"/>
        <v>2.2000000000000002</v>
      </c>
      <c r="EE128" s="217">
        <f t="shared" si="363"/>
        <v>2.9</v>
      </c>
      <c r="EF128" s="217">
        <f t="shared" si="363"/>
        <v>5.3</v>
      </c>
      <c r="EG128" s="217">
        <f t="shared" si="363"/>
        <v>5.0999999999999996</v>
      </c>
      <c r="EH128" s="217">
        <f t="shared" si="363"/>
        <v>5.7</v>
      </c>
      <c r="EI128" s="217">
        <f t="shared" si="363"/>
        <v>3.9</v>
      </c>
      <c r="EJ128" s="226"/>
      <c r="EK128" s="227">
        <f>MIN(DX109:EI126)</f>
        <v>2.2000000000000002</v>
      </c>
      <c r="EL128" s="227"/>
      <c r="EM128" s="228"/>
      <c r="EN128" s="229"/>
      <c r="EO128" s="227"/>
      <c r="EP128" s="229"/>
      <c r="EQ128" s="10"/>
      <c r="ER128" s="65" t="s">
        <v>21</v>
      </c>
      <c r="ES128" s="217">
        <f>MIN(ES109:ES126)</f>
        <v>1</v>
      </c>
      <c r="ET128" s="217">
        <f t="shared" ref="ET128:FD128" si="364">MIN(ET109:ET126)</f>
        <v>6</v>
      </c>
      <c r="EU128" s="217">
        <f t="shared" si="364"/>
        <v>20</v>
      </c>
      <c r="EV128" s="217">
        <f t="shared" si="364"/>
        <v>7</v>
      </c>
      <c r="EW128" s="217">
        <f t="shared" si="364"/>
        <v>46</v>
      </c>
      <c r="EX128" s="217">
        <f t="shared" si="364"/>
        <v>64</v>
      </c>
      <c r="EY128" s="217">
        <f t="shared" si="364"/>
        <v>61</v>
      </c>
      <c r="EZ128" s="217">
        <f t="shared" si="364"/>
        <v>16</v>
      </c>
      <c r="FA128" s="217">
        <f t="shared" si="364"/>
        <v>48</v>
      </c>
      <c r="FB128" s="217">
        <f t="shared" si="364"/>
        <v>12</v>
      </c>
      <c r="FC128" s="217">
        <f t="shared" si="364"/>
        <v>6</v>
      </c>
      <c r="FD128" s="217">
        <f t="shared" si="364"/>
        <v>3</v>
      </c>
      <c r="FE128" s="226"/>
      <c r="FF128" s="227">
        <f>MIN(ES109:FD126)</f>
        <v>1</v>
      </c>
      <c r="FG128" s="227"/>
      <c r="FH128" s="228"/>
      <c r="FI128" s="229"/>
      <c r="FJ128" s="227"/>
      <c r="FK128" s="229"/>
      <c r="FL128" s="64"/>
      <c r="FM128" s="42"/>
      <c r="FN128" s="15"/>
      <c r="FO128" s="15"/>
      <c r="FP128" s="15"/>
      <c r="FQ128" s="15"/>
      <c r="FR128" s="15"/>
      <c r="FS128" s="15"/>
      <c r="FT128" s="15"/>
      <c r="FU128" s="15"/>
      <c r="FV128" s="15"/>
      <c r="FW128" s="15"/>
      <c r="FX128" s="15"/>
      <c r="FY128" s="15"/>
      <c r="FZ128" s="15"/>
      <c r="GA128" s="15"/>
      <c r="GB128" s="15"/>
      <c r="GC128" s="15"/>
      <c r="GD128" s="11"/>
      <c r="GE128" s="11"/>
      <c r="GF128" s="13"/>
      <c r="GZ128" s="39"/>
      <c r="HA128" s="39"/>
      <c r="HB128" s="39"/>
      <c r="HC128" s="39"/>
      <c r="HD128" s="39"/>
      <c r="HE128" s="39"/>
      <c r="HF128" s="39"/>
      <c r="HG128" s="39"/>
      <c r="HH128" s="39"/>
      <c r="HI128" s="39"/>
      <c r="HJ128" s="39"/>
      <c r="HK128" s="39"/>
      <c r="HL128" s="39"/>
      <c r="HM128" s="39"/>
      <c r="HN128" s="39"/>
      <c r="HO128" s="39"/>
      <c r="HP128" s="39"/>
      <c r="HQ128" s="39"/>
      <c r="HR128" s="39"/>
      <c r="HS128" s="39"/>
      <c r="HT128" s="39"/>
    </row>
    <row r="129" spans="2:228" ht="9.9499999999999993" customHeight="1" x14ac:dyDescent="0.2">
      <c r="B129" s="65" t="s">
        <v>22</v>
      </c>
      <c r="C129" s="192">
        <f>AVERAGE(C109:C126)</f>
        <v>2.7989300411522628</v>
      </c>
      <c r="D129" s="192">
        <f t="shared" ref="D129:N129" si="365">AVERAGE(D109:D126)</f>
        <v>3.2131808278867102</v>
      </c>
      <c r="E129" s="192">
        <f t="shared" si="365"/>
        <v>3.8425308641975309</v>
      </c>
      <c r="F129" s="192">
        <f t="shared" si="365"/>
        <v>3.9032510288065843</v>
      </c>
      <c r="G129" s="192">
        <f t="shared" si="365"/>
        <v>3.4881275720164608</v>
      </c>
      <c r="H129" s="192">
        <f t="shared" si="365"/>
        <v>2.1752880658436213</v>
      </c>
      <c r="I129" s="192">
        <f t="shared" si="365"/>
        <v>1.5148559670781898</v>
      </c>
      <c r="J129" s="192">
        <f t="shared" si="365"/>
        <v>1.8098559670781897</v>
      </c>
      <c r="K129" s="192">
        <f t="shared" si="365"/>
        <v>2.7115020576131688</v>
      </c>
      <c r="L129" s="192">
        <f t="shared" si="365"/>
        <v>3.8520164609053498</v>
      </c>
      <c r="M129" s="192">
        <f t="shared" si="365"/>
        <v>3.7057407407407408</v>
      </c>
      <c r="N129" s="192">
        <f t="shared" si="365"/>
        <v>3.2157818930041144</v>
      </c>
      <c r="O129" s="200"/>
      <c r="P129" s="201"/>
      <c r="Q129" s="201">
        <f>AVERAGE(C109:N126)</f>
        <v>3.018353143841515</v>
      </c>
      <c r="R129" s="202"/>
      <c r="S129" s="201"/>
      <c r="T129" s="202"/>
      <c r="U129" s="10"/>
      <c r="V129" s="65" t="s">
        <v>22</v>
      </c>
      <c r="W129" s="217">
        <f>AVERAGE(W109:W126)</f>
        <v>43.444032921810702</v>
      </c>
      <c r="X129" s="217">
        <f t="shared" ref="X129:AH129" si="366">AVERAGE(X109:X126)</f>
        <v>52.757407407407399</v>
      </c>
      <c r="Y129" s="217">
        <f t="shared" si="366"/>
        <v>96.040740740740759</v>
      </c>
      <c r="Z129" s="217">
        <f t="shared" si="366"/>
        <v>162.1106753812636</v>
      </c>
      <c r="AA129" s="217">
        <f t="shared" si="366"/>
        <v>137.211316872428</v>
      </c>
      <c r="AB129" s="217">
        <f t="shared" si="366"/>
        <v>132.32160493827161</v>
      </c>
      <c r="AC129" s="217">
        <f t="shared" si="366"/>
        <v>122.57427983539095</v>
      </c>
      <c r="AD129" s="217">
        <f t="shared" si="366"/>
        <v>88.36831275720165</v>
      </c>
      <c r="AE129" s="217">
        <f t="shared" si="366"/>
        <v>143.98909465020574</v>
      </c>
      <c r="AF129" s="217">
        <f t="shared" si="366"/>
        <v>105.33086419753087</v>
      </c>
      <c r="AG129" s="217">
        <f t="shared" si="366"/>
        <v>57.752057613168716</v>
      </c>
      <c r="AH129" s="217">
        <f t="shared" si="366"/>
        <v>34.65864197530864</v>
      </c>
      <c r="AI129" s="226"/>
      <c r="AJ129" s="227"/>
      <c r="AK129" s="227">
        <f>AVERAGE(W109:AH126)</f>
        <v>97.756593977154765</v>
      </c>
      <c r="AL129" s="228"/>
      <c r="AM129" s="229"/>
      <c r="AN129" s="227"/>
      <c r="AO129" s="229"/>
      <c r="AP129" s="10"/>
      <c r="AQ129" s="65" t="s">
        <v>22</v>
      </c>
      <c r="AR129" s="217">
        <f>AVERAGE(AR109:AR126)</f>
        <v>43.444032921810702</v>
      </c>
      <c r="AS129" s="217">
        <f t="shared" ref="AS129:BC129" si="367">AVERAGE(AS109:AS126)</f>
        <v>52.757407407407399</v>
      </c>
      <c r="AT129" s="217">
        <f t="shared" si="367"/>
        <v>96.040740740740759</v>
      </c>
      <c r="AU129" s="217">
        <f t="shared" si="367"/>
        <v>162.1106753812636</v>
      </c>
      <c r="AV129" s="217">
        <f t="shared" si="367"/>
        <v>137.211316872428</v>
      </c>
      <c r="AW129" s="217">
        <f t="shared" si="367"/>
        <v>132.32160493827161</v>
      </c>
      <c r="AX129" s="217">
        <f t="shared" si="367"/>
        <v>122.57427983539095</v>
      </c>
      <c r="AY129" s="217">
        <f t="shared" si="367"/>
        <v>88.36831275720165</v>
      </c>
      <c r="AZ129" s="217">
        <f t="shared" si="367"/>
        <v>143.98909465020574</v>
      </c>
      <c r="BA129" s="217">
        <f t="shared" si="367"/>
        <v>105.33086419753087</v>
      </c>
      <c r="BB129" s="217">
        <f t="shared" si="367"/>
        <v>57.752057613168716</v>
      </c>
      <c r="BC129" s="217">
        <f t="shared" si="367"/>
        <v>34.65864197530864</v>
      </c>
      <c r="BD129" s="226"/>
      <c r="BE129" s="227"/>
      <c r="BF129" s="227">
        <f>AVERAGE(AR109:BC126)</f>
        <v>97.756593977154765</v>
      </c>
      <c r="BG129" s="228"/>
      <c r="BH129" s="229"/>
      <c r="BI129" s="227"/>
      <c r="BJ129" s="229"/>
      <c r="BK129" s="10"/>
      <c r="BL129" s="65" t="s">
        <v>22</v>
      </c>
      <c r="BM129" s="217">
        <f>AVERAGE(BM109:BM126)</f>
        <v>26.444444444444443</v>
      </c>
      <c r="BN129" s="217">
        <f t="shared" ref="BN129:BX129" si="368">AVERAGE(BN109:BN126)</f>
        <v>44.388888888888886</v>
      </c>
      <c r="BO129" s="217">
        <f t="shared" si="368"/>
        <v>74.666666666666671</v>
      </c>
      <c r="BP129" s="217">
        <f t="shared" si="368"/>
        <v>98.5</v>
      </c>
      <c r="BQ129" s="217">
        <f t="shared" si="368"/>
        <v>109.16666666666667</v>
      </c>
      <c r="BR129" s="217">
        <f t="shared" si="368"/>
        <v>149.94444444444446</v>
      </c>
      <c r="BS129" s="217">
        <f t="shared" si="368"/>
        <v>163</v>
      </c>
      <c r="BT129" s="217">
        <f t="shared" si="368"/>
        <v>183.83333333333334</v>
      </c>
      <c r="BU129" s="217">
        <f t="shared" si="368"/>
        <v>222.94444444444446</v>
      </c>
      <c r="BV129" s="217">
        <f t="shared" si="368"/>
        <v>97.555555555555557</v>
      </c>
      <c r="BW129" s="217">
        <f t="shared" si="368"/>
        <v>56.166666666666664</v>
      </c>
      <c r="BX129" s="217">
        <f t="shared" si="368"/>
        <v>19</v>
      </c>
      <c r="BY129" s="226"/>
      <c r="BZ129" s="227"/>
      <c r="CA129" s="227">
        <f>AVERAGE(BM109:BX126)</f>
        <v>104.19534883720931</v>
      </c>
      <c r="CB129" s="228"/>
      <c r="CC129" s="229"/>
      <c r="CD129" s="227"/>
      <c r="CE129" s="229"/>
      <c r="CF129" s="10"/>
      <c r="CG129" s="65" t="s">
        <v>22</v>
      </c>
      <c r="CH129" s="217">
        <f>AVERAGE(CH109:CH126)</f>
        <v>26.444444444444443</v>
      </c>
      <c r="CI129" s="217">
        <f t="shared" ref="CI129:CS129" si="369">AVERAGE(CI109:CI126)</f>
        <v>44.388888888888886</v>
      </c>
      <c r="CJ129" s="217">
        <f t="shared" si="369"/>
        <v>74.666666666666671</v>
      </c>
      <c r="CK129" s="217">
        <f t="shared" si="369"/>
        <v>98.5</v>
      </c>
      <c r="CL129" s="217">
        <f t="shared" si="369"/>
        <v>109.16666666666667</v>
      </c>
      <c r="CM129" s="217">
        <f t="shared" si="369"/>
        <v>149.94444444444446</v>
      </c>
      <c r="CN129" s="217">
        <f t="shared" si="369"/>
        <v>163</v>
      </c>
      <c r="CO129" s="217">
        <f t="shared" si="369"/>
        <v>183.83333333333334</v>
      </c>
      <c r="CP129" s="217">
        <f t="shared" si="369"/>
        <v>222.94444444444446</v>
      </c>
      <c r="CQ129" s="217">
        <f t="shared" si="369"/>
        <v>97.555555555555557</v>
      </c>
      <c r="CR129" s="217">
        <f t="shared" si="369"/>
        <v>56.166666666666664</v>
      </c>
      <c r="CS129" s="217">
        <f t="shared" si="369"/>
        <v>19</v>
      </c>
      <c r="CT129" s="226"/>
      <c r="CU129" s="227"/>
      <c r="CV129" s="227">
        <f>AVERAGE(CH109:CS126)</f>
        <v>104.19534883720931</v>
      </c>
      <c r="CW129" s="228"/>
      <c r="CX129" s="229"/>
      <c r="CY129" s="227"/>
      <c r="CZ129" s="229"/>
      <c r="DA129" s="10"/>
      <c r="DB129" s="65" t="s">
        <v>22</v>
      </c>
      <c r="DC129" s="217">
        <f>AVERAGE(DC109:DC126)</f>
        <v>12.95</v>
      </c>
      <c r="DD129" s="217">
        <f t="shared" ref="DD129:DN129" si="370">AVERAGE(DD109:DD126)</f>
        <v>6.95</v>
      </c>
      <c r="DE129" s="217">
        <f t="shared" si="370"/>
        <v>10.85</v>
      </c>
      <c r="DF129" s="217">
        <f t="shared" si="370"/>
        <v>9.5333333333333332</v>
      </c>
      <c r="DG129" s="217">
        <f t="shared" si="370"/>
        <v>12.633333333333335</v>
      </c>
      <c r="DH129" s="217">
        <f t="shared" si="370"/>
        <v>7.3333333333333348</v>
      </c>
      <c r="DI129" s="217">
        <f t="shared" si="370"/>
        <v>2.8666666666666667</v>
      </c>
      <c r="DJ129" s="217">
        <f t="shared" si="370"/>
        <v>3.1666666666666665</v>
      </c>
      <c r="DK129" s="217">
        <f t="shared" si="370"/>
        <v>7.333333333333333</v>
      </c>
      <c r="DL129" s="217">
        <f t="shared" si="370"/>
        <v>8.2333333333333343</v>
      </c>
      <c r="DM129" s="217">
        <f t="shared" si="370"/>
        <v>7.3666666666666663</v>
      </c>
      <c r="DN129" s="217">
        <f t="shared" si="370"/>
        <v>7.2333333333333343</v>
      </c>
      <c r="DO129" s="226"/>
      <c r="DP129" s="227"/>
      <c r="DQ129" s="227">
        <f>AVERAGE(DC109:DN126)</f>
        <v>7.8363636363636351</v>
      </c>
      <c r="DR129" s="228"/>
      <c r="DS129" s="229"/>
      <c r="DT129" s="227"/>
      <c r="DU129" s="229"/>
      <c r="DV129" s="10"/>
      <c r="DW129" s="65" t="s">
        <v>22</v>
      </c>
      <c r="DX129" s="217">
        <f>AVERAGE(DX109:DX126)</f>
        <v>12.95</v>
      </c>
      <c r="DY129" s="217">
        <f t="shared" ref="DY129:EI129" si="371">AVERAGE(DY109:DY126)</f>
        <v>6.95</v>
      </c>
      <c r="DZ129" s="217">
        <f t="shared" si="371"/>
        <v>10.85</v>
      </c>
      <c r="EA129" s="217">
        <f t="shared" si="371"/>
        <v>9.5333333333333332</v>
      </c>
      <c r="EB129" s="217">
        <f t="shared" si="371"/>
        <v>12.633333333333335</v>
      </c>
      <c r="EC129" s="217">
        <f t="shared" si="371"/>
        <v>7.3333333333333348</v>
      </c>
      <c r="ED129" s="217">
        <f t="shared" si="371"/>
        <v>2.8666666666666667</v>
      </c>
      <c r="EE129" s="217">
        <f t="shared" si="371"/>
        <v>3.1666666666666665</v>
      </c>
      <c r="EF129" s="217">
        <f t="shared" si="371"/>
        <v>7.333333333333333</v>
      </c>
      <c r="EG129" s="217">
        <f t="shared" si="371"/>
        <v>8.2333333333333343</v>
      </c>
      <c r="EH129" s="217">
        <f t="shared" si="371"/>
        <v>7.3666666666666663</v>
      </c>
      <c r="EI129" s="217">
        <f t="shared" si="371"/>
        <v>7.2333333333333343</v>
      </c>
      <c r="EJ129" s="226"/>
      <c r="EK129" s="227"/>
      <c r="EL129" s="227">
        <f>AVERAGE(DX109:EI126)</f>
        <v>7.8363636363636351</v>
      </c>
      <c r="EM129" s="228"/>
      <c r="EN129" s="229"/>
      <c r="EO129" s="227"/>
      <c r="EP129" s="229"/>
      <c r="EQ129" s="10"/>
      <c r="ER129" s="65" t="s">
        <v>22</v>
      </c>
      <c r="ES129" s="217">
        <f>AVERAGE(ES109:ES126)</f>
        <v>26.444444444444443</v>
      </c>
      <c r="ET129" s="217">
        <f t="shared" ref="ET129:FD129" si="372">AVERAGE(ET109:ET126)</f>
        <v>44.388888888888886</v>
      </c>
      <c r="EU129" s="217">
        <f t="shared" si="372"/>
        <v>74.666666666666671</v>
      </c>
      <c r="EV129" s="217">
        <f t="shared" si="372"/>
        <v>98.5</v>
      </c>
      <c r="EW129" s="217">
        <f t="shared" si="372"/>
        <v>109.16666666666667</v>
      </c>
      <c r="EX129" s="217">
        <f t="shared" si="372"/>
        <v>149.94444444444446</v>
      </c>
      <c r="EY129" s="217">
        <f t="shared" si="372"/>
        <v>163</v>
      </c>
      <c r="EZ129" s="217">
        <f t="shared" si="372"/>
        <v>183.83333333333334</v>
      </c>
      <c r="FA129" s="217">
        <f t="shared" si="372"/>
        <v>222.94444444444446</v>
      </c>
      <c r="FB129" s="217">
        <f t="shared" si="372"/>
        <v>97.555555555555557</v>
      </c>
      <c r="FC129" s="217">
        <f t="shared" si="372"/>
        <v>56.166666666666664</v>
      </c>
      <c r="FD129" s="217">
        <f t="shared" si="372"/>
        <v>19</v>
      </c>
      <c r="FE129" s="226"/>
      <c r="FF129" s="227"/>
      <c r="FG129" s="227">
        <f>AVERAGE(ES109:FD126)</f>
        <v>104.19534883720931</v>
      </c>
      <c r="FH129" s="228"/>
      <c r="FI129" s="229"/>
      <c r="FJ129" s="227"/>
      <c r="FK129" s="229"/>
      <c r="FL129" s="64"/>
      <c r="FM129" s="42"/>
      <c r="FN129" s="15"/>
      <c r="FO129" s="15"/>
      <c r="FP129" s="15"/>
      <c r="FQ129" s="15"/>
      <c r="FR129" s="15"/>
      <c r="FS129" s="15"/>
      <c r="FT129" s="15"/>
      <c r="FU129" s="15"/>
      <c r="FV129" s="15"/>
      <c r="FW129" s="15"/>
      <c r="FX129" s="15"/>
      <c r="FY129" s="15"/>
      <c r="FZ129" s="15"/>
      <c r="GA129" s="15"/>
      <c r="GB129" s="15"/>
      <c r="GC129" s="15"/>
      <c r="GD129" s="11"/>
      <c r="GE129" s="11"/>
      <c r="GF129" s="13"/>
      <c r="GZ129" s="39"/>
      <c r="HA129" s="39"/>
      <c r="HB129" s="39"/>
      <c r="HC129" s="39"/>
      <c r="HD129" s="39"/>
      <c r="HE129" s="39"/>
      <c r="HF129" s="39"/>
      <c r="HG129" s="39"/>
      <c r="HH129" s="39"/>
      <c r="HI129" s="39"/>
      <c r="HJ129" s="39"/>
      <c r="HK129" s="39"/>
      <c r="HL129" s="39"/>
      <c r="HM129" s="39"/>
      <c r="HN129" s="39"/>
      <c r="HO129" s="39"/>
      <c r="HP129" s="39"/>
      <c r="HQ129" s="39"/>
      <c r="HR129" s="39"/>
      <c r="HS129" s="39"/>
      <c r="HT129" s="39"/>
    </row>
    <row r="130" spans="2:228" ht="9.9499999999999993" customHeight="1" x14ac:dyDescent="0.2">
      <c r="B130" s="68" t="s">
        <v>24</v>
      </c>
      <c r="C130" s="196">
        <f>STDEV(C109:C126)</f>
        <v>0.66893623470044039</v>
      </c>
      <c r="D130" s="196">
        <f t="shared" ref="D130:N130" si="373">STDEV(D109:D126)</f>
        <v>0.67301820105478705</v>
      </c>
      <c r="E130" s="196">
        <f t="shared" si="373"/>
        <v>0.78524822217877366</v>
      </c>
      <c r="F130" s="196">
        <f t="shared" si="373"/>
        <v>0.84989451698151863</v>
      </c>
      <c r="G130" s="196">
        <f t="shared" si="373"/>
        <v>0.74897679979201259</v>
      </c>
      <c r="H130" s="196">
        <f t="shared" si="373"/>
        <v>0.62668256604051775</v>
      </c>
      <c r="I130" s="196">
        <f t="shared" si="373"/>
        <v>0.49762756592254137</v>
      </c>
      <c r="J130" s="196">
        <f t="shared" si="373"/>
        <v>0.46577301678967031</v>
      </c>
      <c r="K130" s="196">
        <f t="shared" si="373"/>
        <v>0.87105292359927211</v>
      </c>
      <c r="L130" s="196">
        <f t="shared" si="373"/>
        <v>1.0345098074901486</v>
      </c>
      <c r="M130" s="196">
        <f t="shared" si="373"/>
        <v>0.83435644045750101</v>
      </c>
      <c r="N130" s="196">
        <f t="shared" si="373"/>
        <v>0.63318132103884961</v>
      </c>
      <c r="O130" s="203"/>
      <c r="P130" s="204"/>
      <c r="Q130" s="204"/>
      <c r="R130" s="205">
        <f>STDEV(C109:N126)</f>
        <v>1.07315928002816</v>
      </c>
      <c r="S130" s="204">
        <f>Q129+R130</f>
        <v>4.0915124238696752</v>
      </c>
      <c r="T130" s="205">
        <f>Q129-R130</f>
        <v>1.945193863813355</v>
      </c>
      <c r="V130" s="68" t="s">
        <v>24</v>
      </c>
      <c r="W130" s="221">
        <f>STDEV(W109:W126)</f>
        <v>27.748574100724486</v>
      </c>
      <c r="X130" s="221">
        <f t="shared" ref="X130:AH130" si="374">STDEV(X109:X126)</f>
        <v>34.133711362106069</v>
      </c>
      <c r="Y130" s="221">
        <f t="shared" si="374"/>
        <v>39.916917445538104</v>
      </c>
      <c r="Z130" s="221">
        <f t="shared" si="374"/>
        <v>138.20240865990888</v>
      </c>
      <c r="AA130" s="221">
        <f t="shared" si="374"/>
        <v>43.164550922508631</v>
      </c>
      <c r="AB130" s="221">
        <f t="shared" si="374"/>
        <v>60.941501479021269</v>
      </c>
      <c r="AC130" s="221">
        <f t="shared" si="374"/>
        <v>68.591185249238109</v>
      </c>
      <c r="AD130" s="221">
        <f t="shared" si="374"/>
        <v>50.674336447957224</v>
      </c>
      <c r="AE130" s="221">
        <f t="shared" si="374"/>
        <v>68.438268714679452</v>
      </c>
      <c r="AF130" s="221">
        <f t="shared" si="374"/>
        <v>53.680601837504838</v>
      </c>
      <c r="AG130" s="221">
        <f t="shared" si="374"/>
        <v>35.480982900973544</v>
      </c>
      <c r="AH130" s="221">
        <f t="shared" si="374"/>
        <v>23.933749344846255</v>
      </c>
      <c r="AI130" s="230"/>
      <c r="AJ130" s="231"/>
      <c r="AK130" s="231"/>
      <c r="AL130" s="232"/>
      <c r="AM130" s="233">
        <f>STDEV(W109:AH126)</f>
        <v>72.005522461302206</v>
      </c>
      <c r="AN130" s="231">
        <f>AK129+AM130</f>
        <v>169.76211643845699</v>
      </c>
      <c r="AO130" s="233">
        <f>AK129-AM130</f>
        <v>25.751071515852558</v>
      </c>
      <c r="AQ130" s="68" t="s">
        <v>24</v>
      </c>
      <c r="AR130" s="221">
        <f>STDEV(AR109:AR126)</f>
        <v>27.748574100724486</v>
      </c>
      <c r="AS130" s="221">
        <f t="shared" ref="AS130:BC130" si="375">STDEV(AS109:AS126)</f>
        <v>34.133711362106069</v>
      </c>
      <c r="AT130" s="221">
        <f t="shared" si="375"/>
        <v>39.916917445538104</v>
      </c>
      <c r="AU130" s="221">
        <f t="shared" si="375"/>
        <v>138.20240865990888</v>
      </c>
      <c r="AV130" s="221">
        <f t="shared" si="375"/>
        <v>43.164550922508631</v>
      </c>
      <c r="AW130" s="221">
        <f t="shared" si="375"/>
        <v>60.941501479021269</v>
      </c>
      <c r="AX130" s="221">
        <f t="shared" si="375"/>
        <v>68.591185249238109</v>
      </c>
      <c r="AY130" s="221">
        <f t="shared" si="375"/>
        <v>50.674336447957224</v>
      </c>
      <c r="AZ130" s="221">
        <f t="shared" si="375"/>
        <v>68.438268714679452</v>
      </c>
      <c r="BA130" s="221">
        <f t="shared" si="375"/>
        <v>53.680601837504838</v>
      </c>
      <c r="BB130" s="221">
        <f t="shared" si="375"/>
        <v>35.480982900973544</v>
      </c>
      <c r="BC130" s="221">
        <f t="shared" si="375"/>
        <v>23.933749344846255</v>
      </c>
      <c r="BD130" s="230"/>
      <c r="BE130" s="231"/>
      <c r="BF130" s="231"/>
      <c r="BG130" s="232"/>
      <c r="BH130" s="233">
        <f>STDEV(AR109:BC126)</f>
        <v>72.005522461302206</v>
      </c>
      <c r="BI130" s="231">
        <f>BF129+BH130</f>
        <v>169.76211643845699</v>
      </c>
      <c r="BJ130" s="233">
        <f>BF129-BH130</f>
        <v>25.751071515852558</v>
      </c>
      <c r="BL130" s="68" t="s">
        <v>24</v>
      </c>
      <c r="BM130" s="221">
        <f>STDEV(BM109:BM126)</f>
        <v>21.715329966536441</v>
      </c>
      <c r="BN130" s="221">
        <f t="shared" ref="BN130:BX130" si="376">STDEV(BN109:BN126)</f>
        <v>31.725178141415935</v>
      </c>
      <c r="BO130" s="221">
        <f t="shared" si="376"/>
        <v>37.061157722940955</v>
      </c>
      <c r="BP130" s="221">
        <f t="shared" si="376"/>
        <v>59.654150291985751</v>
      </c>
      <c r="BQ130" s="221">
        <f t="shared" si="376"/>
        <v>33.572134803942951</v>
      </c>
      <c r="BR130" s="221">
        <f t="shared" si="376"/>
        <v>58.630921597057139</v>
      </c>
      <c r="BS130" s="221">
        <f t="shared" si="376"/>
        <v>81.46814606660331</v>
      </c>
      <c r="BT130" s="221">
        <f t="shared" si="376"/>
        <v>125.10854111060335</v>
      </c>
      <c r="BU130" s="221">
        <f t="shared" si="376"/>
        <v>126.5810469142537</v>
      </c>
      <c r="BV130" s="221">
        <f t="shared" si="376"/>
        <v>80.615443143374293</v>
      </c>
      <c r="BW130" s="221">
        <f t="shared" si="376"/>
        <v>43.956194771880895</v>
      </c>
      <c r="BX130" s="221">
        <f t="shared" si="376"/>
        <v>10.571187255932987</v>
      </c>
      <c r="BY130" s="230"/>
      <c r="BZ130" s="231"/>
      <c r="CA130" s="231"/>
      <c r="CB130" s="232"/>
      <c r="CC130" s="233">
        <f>STDEV(BM109:BX126)</f>
        <v>91.87857171768843</v>
      </c>
      <c r="CD130" s="231">
        <f>CA129+CC130</f>
        <v>196.07392055489774</v>
      </c>
      <c r="CE130" s="233">
        <f>CA129-CC130</f>
        <v>12.316777119520879</v>
      </c>
      <c r="CG130" s="68" t="s">
        <v>24</v>
      </c>
      <c r="CH130" s="221">
        <f>STDEV(CH109:CH126)</f>
        <v>21.715329966536441</v>
      </c>
      <c r="CI130" s="221">
        <f t="shared" ref="CI130:CS130" si="377">STDEV(CI109:CI126)</f>
        <v>31.725178141415935</v>
      </c>
      <c r="CJ130" s="221">
        <f t="shared" si="377"/>
        <v>37.061157722940955</v>
      </c>
      <c r="CK130" s="221">
        <f t="shared" si="377"/>
        <v>59.654150291985751</v>
      </c>
      <c r="CL130" s="221">
        <f t="shared" si="377"/>
        <v>33.572134803942951</v>
      </c>
      <c r="CM130" s="221">
        <f t="shared" si="377"/>
        <v>58.630921597057139</v>
      </c>
      <c r="CN130" s="221">
        <f t="shared" si="377"/>
        <v>81.46814606660331</v>
      </c>
      <c r="CO130" s="221">
        <f t="shared" si="377"/>
        <v>125.10854111060335</v>
      </c>
      <c r="CP130" s="221">
        <f t="shared" si="377"/>
        <v>126.5810469142537</v>
      </c>
      <c r="CQ130" s="221">
        <f t="shared" si="377"/>
        <v>80.615443143374293</v>
      </c>
      <c r="CR130" s="221">
        <f t="shared" si="377"/>
        <v>43.956194771880895</v>
      </c>
      <c r="CS130" s="221">
        <f t="shared" si="377"/>
        <v>10.571187255932987</v>
      </c>
      <c r="CT130" s="230"/>
      <c r="CU130" s="231"/>
      <c r="CV130" s="231"/>
      <c r="CW130" s="232"/>
      <c r="CX130" s="233">
        <f>STDEV(CH109:CS126)</f>
        <v>91.87857171768843</v>
      </c>
      <c r="CY130" s="231">
        <f>CV129+CX130</f>
        <v>196.07392055489774</v>
      </c>
      <c r="CZ130" s="233">
        <f>CV129-CX130</f>
        <v>12.316777119520879</v>
      </c>
      <c r="DB130" s="68" t="s">
        <v>24</v>
      </c>
      <c r="DC130" s="221">
        <f>STDEV(DC109:DC126)</f>
        <v>2.1920310216783117</v>
      </c>
      <c r="DD130" s="221">
        <f t="shared" ref="DD130:DN130" si="378">STDEV(DD109:DD126)</f>
        <v>0.35355339059327379</v>
      </c>
      <c r="DE130" s="221">
        <f t="shared" si="378"/>
        <v>3.7476659402887038</v>
      </c>
      <c r="DF130" s="221">
        <f t="shared" si="378"/>
        <v>4.1016256939576161</v>
      </c>
      <c r="DG130" s="221">
        <f t="shared" si="378"/>
        <v>10.446211434454755</v>
      </c>
      <c r="DH130" s="221">
        <f t="shared" si="378"/>
        <v>4.3247350593225153</v>
      </c>
      <c r="DI130" s="221">
        <f t="shared" si="378"/>
        <v>0.58594652770823341</v>
      </c>
      <c r="DJ130" s="221">
        <f t="shared" si="378"/>
        <v>0.25166114784235832</v>
      </c>
      <c r="DK130" s="221">
        <f t="shared" si="378"/>
        <v>2.1594752448994008</v>
      </c>
      <c r="DL130" s="221">
        <f t="shared" si="378"/>
        <v>4.5081407845511334</v>
      </c>
      <c r="DM130" s="221">
        <f t="shared" si="378"/>
        <v>1.4433756729740628</v>
      </c>
      <c r="DN130" s="221">
        <f t="shared" si="378"/>
        <v>2.914332399252582</v>
      </c>
      <c r="DO130" s="230"/>
      <c r="DP130" s="231"/>
      <c r="DQ130" s="231"/>
      <c r="DR130" s="232"/>
      <c r="DS130" s="233">
        <f>STDEV(DC109:DN126)</f>
        <v>4.5865849347457175</v>
      </c>
      <c r="DT130" s="231">
        <f>DQ129+DS130</f>
        <v>12.422948571109352</v>
      </c>
      <c r="DU130" s="233">
        <f>DQ129-DS130</f>
        <v>3.2497787016179176</v>
      </c>
      <c r="DW130" s="68" t="s">
        <v>24</v>
      </c>
      <c r="DX130" s="221">
        <f>STDEV(DX109:DX126)</f>
        <v>2.1920310216783117</v>
      </c>
      <c r="DY130" s="221">
        <f t="shared" ref="DY130:EI130" si="379">STDEV(DY109:DY126)</f>
        <v>0.35355339059327379</v>
      </c>
      <c r="DZ130" s="221">
        <f t="shared" si="379"/>
        <v>3.7476659402887038</v>
      </c>
      <c r="EA130" s="221">
        <f t="shared" si="379"/>
        <v>4.1016256939576161</v>
      </c>
      <c r="EB130" s="221">
        <f t="shared" si="379"/>
        <v>10.446211434454755</v>
      </c>
      <c r="EC130" s="221">
        <f t="shared" si="379"/>
        <v>4.3247350593225153</v>
      </c>
      <c r="ED130" s="221">
        <f t="shared" si="379"/>
        <v>0.58594652770823341</v>
      </c>
      <c r="EE130" s="221">
        <f t="shared" si="379"/>
        <v>0.25166114784235832</v>
      </c>
      <c r="EF130" s="221">
        <f t="shared" si="379"/>
        <v>2.1594752448994008</v>
      </c>
      <c r="EG130" s="221">
        <f t="shared" si="379"/>
        <v>4.5081407845511334</v>
      </c>
      <c r="EH130" s="221">
        <f t="shared" si="379"/>
        <v>1.4433756729740628</v>
      </c>
      <c r="EI130" s="221">
        <f t="shared" si="379"/>
        <v>2.914332399252582</v>
      </c>
      <c r="EJ130" s="230"/>
      <c r="EK130" s="231"/>
      <c r="EL130" s="231"/>
      <c r="EM130" s="232"/>
      <c r="EN130" s="233">
        <f>STDEV(DX109:EI126)</f>
        <v>4.5865849347457175</v>
      </c>
      <c r="EO130" s="231">
        <f>EL129+EN130</f>
        <v>12.422948571109352</v>
      </c>
      <c r="EP130" s="233">
        <f>EL129-EN130</f>
        <v>3.2497787016179176</v>
      </c>
      <c r="ER130" s="68" t="s">
        <v>24</v>
      </c>
      <c r="ES130" s="221">
        <f>STDEV(ES109:ES126)</f>
        <v>21.715329966536441</v>
      </c>
      <c r="ET130" s="221">
        <f t="shared" ref="ET130:FD130" si="380">STDEV(ET109:ET126)</f>
        <v>31.725178141415935</v>
      </c>
      <c r="EU130" s="221">
        <f t="shared" si="380"/>
        <v>37.061157722940955</v>
      </c>
      <c r="EV130" s="221">
        <f t="shared" si="380"/>
        <v>59.654150291985751</v>
      </c>
      <c r="EW130" s="221">
        <f t="shared" si="380"/>
        <v>33.572134803942951</v>
      </c>
      <c r="EX130" s="221">
        <f t="shared" si="380"/>
        <v>58.630921597057139</v>
      </c>
      <c r="EY130" s="221">
        <f t="shared" si="380"/>
        <v>81.46814606660331</v>
      </c>
      <c r="EZ130" s="221">
        <f t="shared" si="380"/>
        <v>125.10854111060335</v>
      </c>
      <c r="FA130" s="221">
        <f t="shared" si="380"/>
        <v>126.5810469142537</v>
      </c>
      <c r="FB130" s="221">
        <f t="shared" si="380"/>
        <v>80.615443143374293</v>
      </c>
      <c r="FC130" s="221">
        <f t="shared" si="380"/>
        <v>43.956194771880895</v>
      </c>
      <c r="FD130" s="221">
        <f t="shared" si="380"/>
        <v>10.571187255932987</v>
      </c>
      <c r="FE130" s="230"/>
      <c r="FF130" s="231"/>
      <c r="FG130" s="231"/>
      <c r="FH130" s="232"/>
      <c r="FI130" s="233">
        <f>STDEV(ES109:FD126)</f>
        <v>91.87857171768843</v>
      </c>
      <c r="FJ130" s="231">
        <f>FG129+FI130</f>
        <v>196.07392055489774</v>
      </c>
      <c r="FK130" s="233">
        <f>FG129-FI130</f>
        <v>12.316777119520879</v>
      </c>
      <c r="FL130" s="64"/>
      <c r="FM130" s="42"/>
      <c r="FN130" s="15"/>
      <c r="FO130" s="15"/>
      <c r="FP130" s="15"/>
      <c r="FQ130" s="15"/>
      <c r="FR130" s="15"/>
      <c r="FS130" s="15"/>
      <c r="FT130" s="15"/>
      <c r="FU130" s="15"/>
      <c r="FV130" s="15"/>
      <c r="FW130" s="15"/>
      <c r="FX130" s="15"/>
      <c r="FY130" s="15"/>
      <c r="FZ130" s="15"/>
      <c r="GA130" s="15"/>
      <c r="GB130" s="15"/>
      <c r="GC130" s="15"/>
      <c r="GD130" s="11"/>
      <c r="GE130" s="11"/>
      <c r="GF130" s="13"/>
      <c r="GZ130" s="39"/>
      <c r="HA130" s="39"/>
      <c r="HB130" s="39"/>
      <c r="HC130" s="39"/>
      <c r="HD130" s="39"/>
      <c r="HE130" s="39"/>
      <c r="HF130" s="39"/>
      <c r="HG130" s="39"/>
      <c r="HH130" s="39"/>
      <c r="HI130" s="39"/>
      <c r="HJ130" s="39"/>
      <c r="HK130" s="39"/>
      <c r="HL130" s="39"/>
      <c r="HM130" s="39"/>
      <c r="HN130" s="39"/>
      <c r="HO130" s="39"/>
      <c r="HP130" s="39"/>
      <c r="HQ130" s="39"/>
      <c r="HR130" s="39"/>
      <c r="HS130" s="39"/>
      <c r="HT130" s="39"/>
    </row>
    <row r="131" spans="2:228" s="74" customFormat="1" ht="9.9499999999999993" customHeight="1" x14ac:dyDescent="0.2">
      <c r="B131" s="72" t="s">
        <v>25</v>
      </c>
      <c r="C131" s="206">
        <f t="shared" ref="C131:N131" si="381">C129+C130</f>
        <v>3.4678662758527032</v>
      </c>
      <c r="D131" s="206">
        <f t="shared" si="381"/>
        <v>3.8861990289414972</v>
      </c>
      <c r="E131" s="206">
        <f t="shared" si="381"/>
        <v>4.6277790863763046</v>
      </c>
      <c r="F131" s="206">
        <f t="shared" si="381"/>
        <v>4.7531455457881027</v>
      </c>
      <c r="G131" s="206">
        <f t="shared" si="381"/>
        <v>4.2371043718084733</v>
      </c>
      <c r="H131" s="206">
        <f t="shared" si="381"/>
        <v>2.8019706318841391</v>
      </c>
      <c r="I131" s="206">
        <f t="shared" si="381"/>
        <v>2.0124835330007311</v>
      </c>
      <c r="J131" s="206">
        <f t="shared" si="381"/>
        <v>2.2756289838678603</v>
      </c>
      <c r="K131" s="206">
        <f t="shared" si="381"/>
        <v>3.5825549812124411</v>
      </c>
      <c r="L131" s="206">
        <f t="shared" si="381"/>
        <v>4.8865262683954986</v>
      </c>
      <c r="M131" s="206">
        <f t="shared" si="381"/>
        <v>4.5400971811982416</v>
      </c>
      <c r="N131" s="206">
        <f t="shared" si="381"/>
        <v>3.8489632140429642</v>
      </c>
      <c r="O131" s="207"/>
      <c r="P131" s="208"/>
      <c r="Q131" s="208"/>
      <c r="R131" s="209">
        <f>Q129+R130</f>
        <v>4.0915124238696752</v>
      </c>
      <c r="S131" s="208"/>
      <c r="T131" s="209"/>
      <c r="U131" s="73"/>
      <c r="V131" s="72" t="s">
        <v>25</v>
      </c>
      <c r="W131" s="217">
        <f t="shared" ref="W131:AH131" si="382">W129+W130</f>
        <v>71.192607022535185</v>
      </c>
      <c r="X131" s="217">
        <f t="shared" si="382"/>
        <v>86.891118769513469</v>
      </c>
      <c r="Y131" s="217">
        <f t="shared" si="382"/>
        <v>135.95765818627888</v>
      </c>
      <c r="Z131" s="217">
        <f t="shared" si="382"/>
        <v>300.31308404117249</v>
      </c>
      <c r="AA131" s="217">
        <f t="shared" si="382"/>
        <v>180.37586779493662</v>
      </c>
      <c r="AB131" s="217">
        <f t="shared" si="382"/>
        <v>193.26310641729287</v>
      </c>
      <c r="AC131" s="217">
        <f t="shared" si="382"/>
        <v>191.16546508462906</v>
      </c>
      <c r="AD131" s="217">
        <f t="shared" si="382"/>
        <v>139.04264920515888</v>
      </c>
      <c r="AE131" s="217">
        <f t="shared" si="382"/>
        <v>212.4273633648852</v>
      </c>
      <c r="AF131" s="217">
        <f t="shared" si="382"/>
        <v>159.01146603503571</v>
      </c>
      <c r="AG131" s="217">
        <f t="shared" si="382"/>
        <v>93.23304051414226</v>
      </c>
      <c r="AH131" s="217">
        <f t="shared" si="382"/>
        <v>58.592391320154896</v>
      </c>
      <c r="AI131" s="226"/>
      <c r="AJ131" s="227"/>
      <c r="AK131" s="227"/>
      <c r="AL131" s="228"/>
      <c r="AM131" s="229">
        <f>AK129+AM130</f>
        <v>169.76211643845699</v>
      </c>
      <c r="AN131" s="227"/>
      <c r="AO131" s="229"/>
      <c r="AP131" s="73"/>
      <c r="AQ131" s="72" t="s">
        <v>25</v>
      </c>
      <c r="AR131" s="217">
        <f t="shared" ref="AR131:BC131" si="383">AR129+AR130</f>
        <v>71.192607022535185</v>
      </c>
      <c r="AS131" s="217">
        <f t="shared" si="383"/>
        <v>86.891118769513469</v>
      </c>
      <c r="AT131" s="217">
        <f t="shared" si="383"/>
        <v>135.95765818627888</v>
      </c>
      <c r="AU131" s="217">
        <f t="shared" si="383"/>
        <v>300.31308404117249</v>
      </c>
      <c r="AV131" s="217">
        <f t="shared" si="383"/>
        <v>180.37586779493662</v>
      </c>
      <c r="AW131" s="217">
        <f t="shared" si="383"/>
        <v>193.26310641729287</v>
      </c>
      <c r="AX131" s="217">
        <f t="shared" si="383"/>
        <v>191.16546508462906</v>
      </c>
      <c r="AY131" s="217">
        <f t="shared" si="383"/>
        <v>139.04264920515888</v>
      </c>
      <c r="AZ131" s="217">
        <f t="shared" si="383"/>
        <v>212.4273633648852</v>
      </c>
      <c r="BA131" s="217">
        <f t="shared" si="383"/>
        <v>159.01146603503571</v>
      </c>
      <c r="BB131" s="217">
        <f t="shared" si="383"/>
        <v>93.23304051414226</v>
      </c>
      <c r="BC131" s="217">
        <f t="shared" si="383"/>
        <v>58.592391320154896</v>
      </c>
      <c r="BD131" s="226"/>
      <c r="BE131" s="227"/>
      <c r="BF131" s="227"/>
      <c r="BG131" s="228"/>
      <c r="BH131" s="229">
        <f>BF129+BH130</f>
        <v>169.76211643845699</v>
      </c>
      <c r="BI131" s="227"/>
      <c r="BJ131" s="229"/>
      <c r="BK131" s="73"/>
      <c r="BL131" s="72" t="s">
        <v>25</v>
      </c>
      <c r="BM131" s="217">
        <f t="shared" ref="BM131:BX131" si="384">BM129+BM130</f>
        <v>48.159774410980887</v>
      </c>
      <c r="BN131" s="217">
        <f t="shared" si="384"/>
        <v>76.114067030304824</v>
      </c>
      <c r="BO131" s="217">
        <f t="shared" si="384"/>
        <v>111.72782438960763</v>
      </c>
      <c r="BP131" s="217">
        <f t="shared" si="384"/>
        <v>158.15415029198576</v>
      </c>
      <c r="BQ131" s="217">
        <f t="shared" si="384"/>
        <v>142.73880147060962</v>
      </c>
      <c r="BR131" s="217">
        <f t="shared" si="384"/>
        <v>208.57536604150158</v>
      </c>
      <c r="BS131" s="217">
        <f t="shared" si="384"/>
        <v>244.46814606660331</v>
      </c>
      <c r="BT131" s="217">
        <f t="shared" si="384"/>
        <v>308.94187444393668</v>
      </c>
      <c r="BU131" s="217">
        <f t="shared" si="384"/>
        <v>349.52549135869816</v>
      </c>
      <c r="BV131" s="217">
        <f t="shared" si="384"/>
        <v>178.17099869892985</v>
      </c>
      <c r="BW131" s="217">
        <f t="shared" si="384"/>
        <v>100.12286143854756</v>
      </c>
      <c r="BX131" s="217">
        <f t="shared" si="384"/>
        <v>29.571187255932987</v>
      </c>
      <c r="BY131" s="226"/>
      <c r="BZ131" s="227"/>
      <c r="CA131" s="227"/>
      <c r="CB131" s="228"/>
      <c r="CC131" s="229">
        <f>CA129+CC130</f>
        <v>196.07392055489774</v>
      </c>
      <c r="CD131" s="227"/>
      <c r="CE131" s="229"/>
      <c r="CF131" s="73"/>
      <c r="CG131" s="72" t="s">
        <v>25</v>
      </c>
      <c r="CH131" s="217">
        <f t="shared" ref="CH131:CS131" si="385">CH129+CH130</f>
        <v>48.159774410980887</v>
      </c>
      <c r="CI131" s="217">
        <f t="shared" si="385"/>
        <v>76.114067030304824</v>
      </c>
      <c r="CJ131" s="217">
        <f t="shared" si="385"/>
        <v>111.72782438960763</v>
      </c>
      <c r="CK131" s="217">
        <f t="shared" si="385"/>
        <v>158.15415029198576</v>
      </c>
      <c r="CL131" s="217">
        <f t="shared" si="385"/>
        <v>142.73880147060962</v>
      </c>
      <c r="CM131" s="217">
        <f t="shared" si="385"/>
        <v>208.57536604150158</v>
      </c>
      <c r="CN131" s="217">
        <f t="shared" si="385"/>
        <v>244.46814606660331</v>
      </c>
      <c r="CO131" s="217">
        <f t="shared" si="385"/>
        <v>308.94187444393668</v>
      </c>
      <c r="CP131" s="217">
        <f t="shared" si="385"/>
        <v>349.52549135869816</v>
      </c>
      <c r="CQ131" s="217">
        <f t="shared" si="385"/>
        <v>178.17099869892985</v>
      </c>
      <c r="CR131" s="217">
        <f t="shared" si="385"/>
        <v>100.12286143854756</v>
      </c>
      <c r="CS131" s="217">
        <f t="shared" si="385"/>
        <v>29.571187255932987</v>
      </c>
      <c r="CT131" s="226"/>
      <c r="CU131" s="227"/>
      <c r="CV131" s="227"/>
      <c r="CW131" s="228"/>
      <c r="CX131" s="229">
        <f>CV129+CX130</f>
        <v>196.07392055489774</v>
      </c>
      <c r="CY131" s="227"/>
      <c r="CZ131" s="229"/>
      <c r="DA131" s="73"/>
      <c r="DB131" s="72" t="s">
        <v>25</v>
      </c>
      <c r="DC131" s="217">
        <f t="shared" ref="DC131:DN131" si="386">DC129+DC130</f>
        <v>15.14203102167831</v>
      </c>
      <c r="DD131" s="217">
        <f t="shared" si="386"/>
        <v>7.3035533905932741</v>
      </c>
      <c r="DE131" s="217">
        <f t="shared" si="386"/>
        <v>14.597665940288703</v>
      </c>
      <c r="DF131" s="217">
        <f t="shared" si="386"/>
        <v>13.63495902729095</v>
      </c>
      <c r="DG131" s="217">
        <f t="shared" si="386"/>
        <v>23.079544767788089</v>
      </c>
      <c r="DH131" s="217">
        <f t="shared" si="386"/>
        <v>11.658068392655849</v>
      </c>
      <c r="DI131" s="217">
        <f t="shared" si="386"/>
        <v>3.4526131943749001</v>
      </c>
      <c r="DJ131" s="217">
        <f t="shared" si="386"/>
        <v>3.4183278145090248</v>
      </c>
      <c r="DK131" s="217">
        <f t="shared" si="386"/>
        <v>9.4928085782327329</v>
      </c>
      <c r="DL131" s="217">
        <f t="shared" si="386"/>
        <v>12.741474117884469</v>
      </c>
      <c r="DM131" s="217">
        <f t="shared" si="386"/>
        <v>8.810042339640729</v>
      </c>
      <c r="DN131" s="217">
        <f t="shared" si="386"/>
        <v>10.147665732585917</v>
      </c>
      <c r="DO131" s="226"/>
      <c r="DP131" s="227"/>
      <c r="DQ131" s="227"/>
      <c r="DR131" s="228"/>
      <c r="DS131" s="229">
        <f>DQ129+DS130</f>
        <v>12.422948571109352</v>
      </c>
      <c r="DT131" s="227"/>
      <c r="DU131" s="229"/>
      <c r="DV131" s="73"/>
      <c r="DW131" s="72" t="s">
        <v>25</v>
      </c>
      <c r="DX131" s="217">
        <f t="shared" ref="DX131:EI131" si="387">DX129+DX130</f>
        <v>15.14203102167831</v>
      </c>
      <c r="DY131" s="217">
        <f t="shared" si="387"/>
        <v>7.3035533905932741</v>
      </c>
      <c r="DZ131" s="217">
        <f t="shared" si="387"/>
        <v>14.597665940288703</v>
      </c>
      <c r="EA131" s="217">
        <f t="shared" si="387"/>
        <v>13.63495902729095</v>
      </c>
      <c r="EB131" s="217">
        <f t="shared" si="387"/>
        <v>23.079544767788089</v>
      </c>
      <c r="EC131" s="217">
        <f t="shared" si="387"/>
        <v>11.658068392655849</v>
      </c>
      <c r="ED131" s="217">
        <f t="shared" si="387"/>
        <v>3.4526131943749001</v>
      </c>
      <c r="EE131" s="217">
        <f t="shared" si="387"/>
        <v>3.4183278145090248</v>
      </c>
      <c r="EF131" s="217">
        <f t="shared" si="387"/>
        <v>9.4928085782327329</v>
      </c>
      <c r="EG131" s="217">
        <f t="shared" si="387"/>
        <v>12.741474117884469</v>
      </c>
      <c r="EH131" s="217">
        <f t="shared" si="387"/>
        <v>8.810042339640729</v>
      </c>
      <c r="EI131" s="217">
        <f t="shared" si="387"/>
        <v>10.147665732585917</v>
      </c>
      <c r="EJ131" s="226"/>
      <c r="EK131" s="227"/>
      <c r="EL131" s="227"/>
      <c r="EM131" s="228"/>
      <c r="EN131" s="229">
        <f>EL129+EN130</f>
        <v>12.422948571109352</v>
      </c>
      <c r="EO131" s="227"/>
      <c r="EP131" s="229"/>
      <c r="EQ131" s="73"/>
      <c r="ER131" s="72" t="s">
        <v>25</v>
      </c>
      <c r="ES131" s="217">
        <f t="shared" ref="ES131:FD131" si="388">ES129+ES130</f>
        <v>48.159774410980887</v>
      </c>
      <c r="ET131" s="217">
        <f t="shared" si="388"/>
        <v>76.114067030304824</v>
      </c>
      <c r="EU131" s="217">
        <f t="shared" si="388"/>
        <v>111.72782438960763</v>
      </c>
      <c r="EV131" s="217">
        <f t="shared" si="388"/>
        <v>158.15415029198576</v>
      </c>
      <c r="EW131" s="217">
        <f t="shared" si="388"/>
        <v>142.73880147060962</v>
      </c>
      <c r="EX131" s="217">
        <f t="shared" si="388"/>
        <v>208.57536604150158</v>
      </c>
      <c r="EY131" s="217">
        <f t="shared" si="388"/>
        <v>244.46814606660331</v>
      </c>
      <c r="EZ131" s="217">
        <f t="shared" si="388"/>
        <v>308.94187444393668</v>
      </c>
      <c r="FA131" s="217">
        <f t="shared" si="388"/>
        <v>349.52549135869816</v>
      </c>
      <c r="FB131" s="217">
        <f t="shared" si="388"/>
        <v>178.17099869892985</v>
      </c>
      <c r="FC131" s="217">
        <f t="shared" si="388"/>
        <v>100.12286143854756</v>
      </c>
      <c r="FD131" s="217">
        <f t="shared" si="388"/>
        <v>29.571187255932987</v>
      </c>
      <c r="FE131" s="226"/>
      <c r="FF131" s="227"/>
      <c r="FG131" s="227"/>
      <c r="FH131" s="228"/>
      <c r="FI131" s="229">
        <f>FG129+FI130</f>
        <v>196.07392055489774</v>
      </c>
      <c r="FJ131" s="227"/>
      <c r="FK131" s="229"/>
      <c r="FL131" s="64"/>
      <c r="FM131" s="42"/>
      <c r="FN131" s="15"/>
      <c r="FO131" s="15"/>
      <c r="FP131" s="15"/>
      <c r="FQ131" s="15"/>
      <c r="FR131" s="15"/>
      <c r="FS131" s="15"/>
      <c r="FT131" s="15"/>
      <c r="FU131" s="15"/>
      <c r="FV131" s="15"/>
      <c r="FW131" s="15"/>
      <c r="FX131" s="15"/>
      <c r="FY131" s="15"/>
      <c r="FZ131" s="15"/>
      <c r="GA131" s="15"/>
      <c r="GB131" s="15"/>
      <c r="GC131" s="15"/>
      <c r="GD131" s="11"/>
      <c r="GE131" s="11"/>
      <c r="GF131" s="13"/>
      <c r="GG131" s="3"/>
      <c r="GH131" s="3"/>
      <c r="GI131" s="3"/>
      <c r="GJ131" s="3"/>
      <c r="GK131" s="3"/>
      <c r="GL131" s="5"/>
      <c r="GM131" s="5"/>
      <c r="GN131" s="5"/>
      <c r="GO131" s="5"/>
      <c r="GP131" s="5"/>
      <c r="GQ131" s="5"/>
      <c r="GR131" s="5"/>
      <c r="GS131" s="5"/>
      <c r="GT131" s="3"/>
      <c r="GU131" s="41"/>
      <c r="GV131" s="41"/>
      <c r="GW131" s="41"/>
      <c r="GX131" s="41"/>
      <c r="GY131" s="41"/>
      <c r="GZ131" s="39"/>
      <c r="HA131" s="39"/>
      <c r="HB131" s="39"/>
      <c r="HC131" s="39"/>
      <c r="HD131" s="39"/>
      <c r="HE131" s="39"/>
      <c r="HF131" s="39"/>
      <c r="HG131" s="39"/>
      <c r="HH131" s="39"/>
      <c r="HI131" s="39"/>
      <c r="HJ131" s="39"/>
      <c r="HK131" s="39"/>
      <c r="HL131" s="39"/>
      <c r="HM131" s="39"/>
      <c r="HN131" s="39"/>
      <c r="HO131" s="39"/>
      <c r="HP131" s="39"/>
      <c r="HQ131" s="39"/>
      <c r="HR131" s="39"/>
      <c r="HS131" s="39"/>
      <c r="HT131" s="39"/>
    </row>
    <row r="132" spans="2:228" s="74" customFormat="1" ht="9.9499999999999993" customHeight="1" x14ac:dyDescent="0.2">
      <c r="B132" s="75" t="s">
        <v>72</v>
      </c>
      <c r="C132" s="210">
        <f>C129-C130</f>
        <v>2.1299938064518225</v>
      </c>
      <c r="D132" s="210">
        <f t="shared" ref="D132:N132" si="389">D129-D130</f>
        <v>2.5401626268319233</v>
      </c>
      <c r="E132" s="210">
        <f t="shared" si="389"/>
        <v>3.0572826420187571</v>
      </c>
      <c r="F132" s="210">
        <f t="shared" si="389"/>
        <v>3.0533565118250658</v>
      </c>
      <c r="G132" s="210">
        <f t="shared" si="389"/>
        <v>2.7391507722244484</v>
      </c>
      <c r="H132" s="210">
        <f t="shared" si="389"/>
        <v>1.5486054998031036</v>
      </c>
      <c r="I132" s="210">
        <f t="shared" si="389"/>
        <v>1.0172284011556485</v>
      </c>
      <c r="J132" s="210">
        <f t="shared" si="389"/>
        <v>1.3440829502885194</v>
      </c>
      <c r="K132" s="210">
        <f t="shared" si="389"/>
        <v>1.8404491340138966</v>
      </c>
      <c r="L132" s="210">
        <f t="shared" si="389"/>
        <v>2.8175066534152009</v>
      </c>
      <c r="M132" s="210">
        <f t="shared" si="389"/>
        <v>2.87138430028324</v>
      </c>
      <c r="N132" s="210">
        <f t="shared" si="389"/>
        <v>2.5826005719652647</v>
      </c>
      <c r="O132" s="211"/>
      <c r="P132" s="212"/>
      <c r="Q132" s="212"/>
      <c r="R132" s="213">
        <f>Q129-R130</f>
        <v>1.945193863813355</v>
      </c>
      <c r="S132" s="212"/>
      <c r="T132" s="213"/>
      <c r="U132" s="73"/>
      <c r="V132" s="75" t="s">
        <v>72</v>
      </c>
      <c r="W132" s="221">
        <f>W129-W130</f>
        <v>15.695458821086216</v>
      </c>
      <c r="X132" s="221">
        <f t="shared" ref="X132:AH132" si="390">X129-X130</f>
        <v>18.62369604530133</v>
      </c>
      <c r="Y132" s="221">
        <f t="shared" si="390"/>
        <v>56.123823295202655</v>
      </c>
      <c r="Z132" s="221">
        <f t="shared" si="390"/>
        <v>23.908266721354721</v>
      </c>
      <c r="AA132" s="221">
        <f t="shared" si="390"/>
        <v>94.046765949919376</v>
      </c>
      <c r="AB132" s="221">
        <f t="shared" si="390"/>
        <v>71.380103459250336</v>
      </c>
      <c r="AC132" s="221">
        <f t="shared" si="390"/>
        <v>53.983094586152845</v>
      </c>
      <c r="AD132" s="221">
        <f t="shared" si="390"/>
        <v>37.693976309244427</v>
      </c>
      <c r="AE132" s="221">
        <f t="shared" si="390"/>
        <v>75.550825935526291</v>
      </c>
      <c r="AF132" s="221">
        <f t="shared" si="390"/>
        <v>51.650262360026034</v>
      </c>
      <c r="AG132" s="221">
        <f t="shared" si="390"/>
        <v>22.271074712195173</v>
      </c>
      <c r="AH132" s="221">
        <f t="shared" si="390"/>
        <v>10.724892630462385</v>
      </c>
      <c r="AI132" s="230"/>
      <c r="AJ132" s="231"/>
      <c r="AK132" s="231"/>
      <c r="AL132" s="232"/>
      <c r="AM132" s="233">
        <f>AK129-AM130</f>
        <v>25.751071515852558</v>
      </c>
      <c r="AN132" s="231"/>
      <c r="AO132" s="233"/>
      <c r="AP132" s="73"/>
      <c r="AQ132" s="75" t="s">
        <v>72</v>
      </c>
      <c r="AR132" s="221">
        <f>AR129-AR130</f>
        <v>15.695458821086216</v>
      </c>
      <c r="AS132" s="221">
        <f t="shared" ref="AS132:BC132" si="391">AS129-AS130</f>
        <v>18.62369604530133</v>
      </c>
      <c r="AT132" s="221">
        <f t="shared" si="391"/>
        <v>56.123823295202655</v>
      </c>
      <c r="AU132" s="221">
        <f t="shared" si="391"/>
        <v>23.908266721354721</v>
      </c>
      <c r="AV132" s="221">
        <f t="shared" si="391"/>
        <v>94.046765949919376</v>
      </c>
      <c r="AW132" s="221">
        <f t="shared" si="391"/>
        <v>71.380103459250336</v>
      </c>
      <c r="AX132" s="221">
        <f t="shared" si="391"/>
        <v>53.983094586152845</v>
      </c>
      <c r="AY132" s="221">
        <f t="shared" si="391"/>
        <v>37.693976309244427</v>
      </c>
      <c r="AZ132" s="221">
        <f t="shared" si="391"/>
        <v>75.550825935526291</v>
      </c>
      <c r="BA132" s="221">
        <f t="shared" si="391"/>
        <v>51.650262360026034</v>
      </c>
      <c r="BB132" s="221">
        <f t="shared" si="391"/>
        <v>22.271074712195173</v>
      </c>
      <c r="BC132" s="221">
        <f t="shared" si="391"/>
        <v>10.724892630462385</v>
      </c>
      <c r="BD132" s="230"/>
      <c r="BE132" s="231"/>
      <c r="BF132" s="231"/>
      <c r="BG132" s="232"/>
      <c r="BH132" s="233">
        <f>BF129-BH130</f>
        <v>25.751071515852558</v>
      </c>
      <c r="BI132" s="231"/>
      <c r="BJ132" s="233"/>
      <c r="BK132" s="73"/>
      <c r="BL132" s="75" t="s">
        <v>72</v>
      </c>
      <c r="BM132" s="221">
        <f>BM129-BM130</f>
        <v>4.7291144779080021</v>
      </c>
      <c r="BN132" s="221">
        <f t="shared" ref="BN132:BX132" si="392">BN129-BN130</f>
        <v>12.663710747472951</v>
      </c>
      <c r="BO132" s="221">
        <f t="shared" si="392"/>
        <v>37.605508943725717</v>
      </c>
      <c r="BP132" s="221">
        <f t="shared" si="392"/>
        <v>38.845849708014249</v>
      </c>
      <c r="BQ132" s="221">
        <f t="shared" si="392"/>
        <v>75.594531862723727</v>
      </c>
      <c r="BR132" s="221">
        <f t="shared" si="392"/>
        <v>91.313522847387318</v>
      </c>
      <c r="BS132" s="221">
        <f t="shared" si="392"/>
        <v>81.53185393339669</v>
      </c>
      <c r="BT132" s="221">
        <f t="shared" si="392"/>
        <v>58.724792222729988</v>
      </c>
      <c r="BU132" s="221">
        <f t="shared" si="392"/>
        <v>96.363397530190753</v>
      </c>
      <c r="BV132" s="221">
        <f t="shared" si="392"/>
        <v>16.940112412181264</v>
      </c>
      <c r="BW132" s="221">
        <f t="shared" si="392"/>
        <v>12.210471894785769</v>
      </c>
      <c r="BX132" s="221">
        <f t="shared" si="392"/>
        <v>8.4288127440670131</v>
      </c>
      <c r="BY132" s="230"/>
      <c r="BZ132" s="231"/>
      <c r="CA132" s="231"/>
      <c r="CB132" s="232"/>
      <c r="CC132" s="233">
        <f>CA129-CC130</f>
        <v>12.316777119520879</v>
      </c>
      <c r="CD132" s="231"/>
      <c r="CE132" s="233"/>
      <c r="CF132" s="73"/>
      <c r="CG132" s="75" t="s">
        <v>72</v>
      </c>
      <c r="CH132" s="221">
        <f>CH129-CH130</f>
        <v>4.7291144779080021</v>
      </c>
      <c r="CI132" s="221">
        <f t="shared" ref="CI132:CS132" si="393">CI129-CI130</f>
        <v>12.663710747472951</v>
      </c>
      <c r="CJ132" s="221">
        <f t="shared" si="393"/>
        <v>37.605508943725717</v>
      </c>
      <c r="CK132" s="221">
        <f t="shared" si="393"/>
        <v>38.845849708014249</v>
      </c>
      <c r="CL132" s="221">
        <f t="shared" si="393"/>
        <v>75.594531862723727</v>
      </c>
      <c r="CM132" s="221">
        <f t="shared" si="393"/>
        <v>91.313522847387318</v>
      </c>
      <c r="CN132" s="221">
        <f t="shared" si="393"/>
        <v>81.53185393339669</v>
      </c>
      <c r="CO132" s="221">
        <f t="shared" si="393"/>
        <v>58.724792222729988</v>
      </c>
      <c r="CP132" s="221">
        <f t="shared" si="393"/>
        <v>96.363397530190753</v>
      </c>
      <c r="CQ132" s="221">
        <f t="shared" si="393"/>
        <v>16.940112412181264</v>
      </c>
      <c r="CR132" s="221">
        <f t="shared" si="393"/>
        <v>12.210471894785769</v>
      </c>
      <c r="CS132" s="221">
        <f t="shared" si="393"/>
        <v>8.4288127440670131</v>
      </c>
      <c r="CT132" s="230"/>
      <c r="CU132" s="231"/>
      <c r="CV132" s="231"/>
      <c r="CW132" s="232"/>
      <c r="CX132" s="233">
        <f>CV129-CX130</f>
        <v>12.316777119520879</v>
      </c>
      <c r="CY132" s="231"/>
      <c r="CZ132" s="233"/>
      <c r="DA132" s="73"/>
      <c r="DB132" s="75" t="s">
        <v>72</v>
      </c>
      <c r="DC132" s="221">
        <f>DC129-DC130</f>
        <v>10.757968978321689</v>
      </c>
      <c r="DD132" s="221">
        <f t="shared" ref="DD132:DN132" si="394">DD129-DD130</f>
        <v>6.5964466094067262</v>
      </c>
      <c r="DE132" s="221">
        <f t="shared" si="394"/>
        <v>7.1023340597112963</v>
      </c>
      <c r="DF132" s="221">
        <f t="shared" si="394"/>
        <v>5.4317076393757171</v>
      </c>
      <c r="DG132" s="221">
        <f t="shared" si="394"/>
        <v>2.1871218988785799</v>
      </c>
      <c r="DH132" s="221">
        <f t="shared" si="394"/>
        <v>3.0085982740108195</v>
      </c>
      <c r="DI132" s="221">
        <f t="shared" si="394"/>
        <v>2.2807201389584333</v>
      </c>
      <c r="DJ132" s="221">
        <f t="shared" si="394"/>
        <v>2.9150055188243083</v>
      </c>
      <c r="DK132" s="221">
        <f t="shared" si="394"/>
        <v>5.1738580884339322</v>
      </c>
      <c r="DL132" s="221">
        <f t="shared" si="394"/>
        <v>3.7251925487822009</v>
      </c>
      <c r="DM132" s="221">
        <f t="shared" si="394"/>
        <v>5.9232909936926035</v>
      </c>
      <c r="DN132" s="221">
        <f t="shared" si="394"/>
        <v>4.3190009340807523</v>
      </c>
      <c r="DO132" s="230"/>
      <c r="DP132" s="231"/>
      <c r="DQ132" s="231"/>
      <c r="DR132" s="232"/>
      <c r="DS132" s="233">
        <f>DQ129-DS130</f>
        <v>3.2497787016179176</v>
      </c>
      <c r="DT132" s="231"/>
      <c r="DU132" s="233"/>
      <c r="DV132" s="73"/>
      <c r="DW132" s="75" t="s">
        <v>72</v>
      </c>
      <c r="DX132" s="221">
        <f>DX129-DX130</f>
        <v>10.757968978321689</v>
      </c>
      <c r="DY132" s="221">
        <f t="shared" ref="DY132:EI132" si="395">DY129-DY130</f>
        <v>6.5964466094067262</v>
      </c>
      <c r="DZ132" s="221">
        <f t="shared" si="395"/>
        <v>7.1023340597112963</v>
      </c>
      <c r="EA132" s="221">
        <f t="shared" si="395"/>
        <v>5.4317076393757171</v>
      </c>
      <c r="EB132" s="221">
        <f t="shared" si="395"/>
        <v>2.1871218988785799</v>
      </c>
      <c r="EC132" s="221">
        <f t="shared" si="395"/>
        <v>3.0085982740108195</v>
      </c>
      <c r="ED132" s="221">
        <f t="shared" si="395"/>
        <v>2.2807201389584333</v>
      </c>
      <c r="EE132" s="221">
        <f t="shared" si="395"/>
        <v>2.9150055188243083</v>
      </c>
      <c r="EF132" s="221">
        <f t="shared" si="395"/>
        <v>5.1738580884339322</v>
      </c>
      <c r="EG132" s="221">
        <f t="shared" si="395"/>
        <v>3.7251925487822009</v>
      </c>
      <c r="EH132" s="221">
        <f t="shared" si="395"/>
        <v>5.9232909936926035</v>
      </c>
      <c r="EI132" s="221">
        <f t="shared" si="395"/>
        <v>4.3190009340807523</v>
      </c>
      <c r="EJ132" s="230"/>
      <c r="EK132" s="231"/>
      <c r="EL132" s="231"/>
      <c r="EM132" s="232"/>
      <c r="EN132" s="233">
        <f>EL129-EN130</f>
        <v>3.2497787016179176</v>
      </c>
      <c r="EO132" s="231"/>
      <c r="EP132" s="233"/>
      <c r="EQ132" s="73"/>
      <c r="ER132" s="75" t="s">
        <v>72</v>
      </c>
      <c r="ES132" s="221">
        <f>ES129-ES130</f>
        <v>4.7291144779080021</v>
      </c>
      <c r="ET132" s="221">
        <f t="shared" ref="ET132:FD132" si="396">ET129-ET130</f>
        <v>12.663710747472951</v>
      </c>
      <c r="EU132" s="221">
        <f t="shared" si="396"/>
        <v>37.605508943725717</v>
      </c>
      <c r="EV132" s="221">
        <f t="shared" si="396"/>
        <v>38.845849708014249</v>
      </c>
      <c r="EW132" s="221">
        <f t="shared" si="396"/>
        <v>75.594531862723727</v>
      </c>
      <c r="EX132" s="221">
        <f t="shared" si="396"/>
        <v>91.313522847387318</v>
      </c>
      <c r="EY132" s="221">
        <f t="shared" si="396"/>
        <v>81.53185393339669</v>
      </c>
      <c r="EZ132" s="221">
        <f t="shared" si="396"/>
        <v>58.724792222729988</v>
      </c>
      <c r="FA132" s="221">
        <f t="shared" si="396"/>
        <v>96.363397530190753</v>
      </c>
      <c r="FB132" s="221">
        <f t="shared" si="396"/>
        <v>16.940112412181264</v>
      </c>
      <c r="FC132" s="221">
        <f t="shared" si="396"/>
        <v>12.210471894785769</v>
      </c>
      <c r="FD132" s="221">
        <f t="shared" si="396"/>
        <v>8.4288127440670131</v>
      </c>
      <c r="FE132" s="230"/>
      <c r="FF132" s="231"/>
      <c r="FG132" s="231"/>
      <c r="FH132" s="232"/>
      <c r="FI132" s="233">
        <f>FG129-FI130</f>
        <v>12.316777119520879</v>
      </c>
      <c r="FJ132" s="231"/>
      <c r="FK132" s="233"/>
      <c r="FL132" s="64"/>
      <c r="FM132" s="42"/>
      <c r="FN132" s="15"/>
      <c r="FO132" s="15"/>
      <c r="FP132" s="15"/>
      <c r="FQ132" s="15"/>
      <c r="FR132" s="15"/>
      <c r="FS132" s="15"/>
      <c r="FT132" s="15"/>
      <c r="FU132" s="15"/>
      <c r="FV132" s="15"/>
      <c r="FW132" s="15"/>
      <c r="FX132" s="15"/>
      <c r="FY132" s="15"/>
      <c r="FZ132" s="15"/>
      <c r="GA132" s="15"/>
      <c r="GB132" s="15"/>
      <c r="GC132" s="15"/>
      <c r="GD132" s="11"/>
      <c r="GE132" s="11"/>
      <c r="GF132" s="13"/>
      <c r="GG132" s="3"/>
      <c r="GH132" s="3"/>
      <c r="GI132" s="3"/>
      <c r="GJ132" s="3"/>
      <c r="GK132" s="3"/>
      <c r="GL132" s="5"/>
      <c r="GM132" s="5"/>
      <c r="GN132" s="5"/>
      <c r="GO132" s="5"/>
      <c r="GP132" s="5"/>
      <c r="GQ132" s="5"/>
      <c r="GR132" s="5"/>
      <c r="GS132" s="5"/>
      <c r="GT132" s="3"/>
      <c r="GU132" s="41"/>
      <c r="GV132" s="41"/>
      <c r="GW132" s="41"/>
      <c r="GX132" s="41"/>
      <c r="GY132" s="41"/>
      <c r="GZ132" s="39"/>
      <c r="HA132" s="39"/>
      <c r="HB132" s="39"/>
      <c r="HC132" s="39"/>
      <c r="HD132" s="39"/>
      <c r="HE132" s="39"/>
      <c r="HF132" s="39"/>
      <c r="HG132" s="39"/>
      <c r="HH132" s="39"/>
      <c r="HI132" s="39"/>
      <c r="HJ132" s="39"/>
      <c r="HK132" s="39"/>
      <c r="HL132" s="39"/>
      <c r="HM132" s="39"/>
      <c r="HN132" s="39"/>
      <c r="HO132" s="39"/>
      <c r="HP132" s="39"/>
      <c r="HQ132" s="39"/>
      <c r="HR132" s="39"/>
      <c r="HS132" s="39"/>
      <c r="HT132" s="39"/>
    </row>
    <row r="133" spans="2:228" ht="13.5" customHeight="1" x14ac:dyDescent="0.2">
      <c r="B133" s="234" t="s">
        <v>115</v>
      </c>
      <c r="D133" s="4"/>
      <c r="G133" s="4" t="s">
        <v>102</v>
      </c>
      <c r="V133" s="234" t="s">
        <v>116</v>
      </c>
      <c r="X133" s="43"/>
      <c r="AA133" s="43"/>
      <c r="AQ133" s="234" t="s">
        <v>116</v>
      </c>
      <c r="AS133" s="43"/>
      <c r="AV133" s="43"/>
      <c r="BL133" s="234" t="s">
        <v>98</v>
      </c>
      <c r="BN133" s="43"/>
      <c r="BQ133" s="43"/>
      <c r="CG133" s="234" t="s">
        <v>98</v>
      </c>
      <c r="CI133" s="43"/>
      <c r="CL133" s="43"/>
      <c r="DB133" s="234" t="s">
        <v>99</v>
      </c>
      <c r="DD133" s="43"/>
      <c r="DG133" s="43"/>
      <c r="DW133" s="234" t="s">
        <v>99</v>
      </c>
      <c r="DY133" s="43"/>
      <c r="EB133" s="43"/>
      <c r="ER133" s="234" t="s">
        <v>98</v>
      </c>
      <c r="ET133" s="43"/>
      <c r="EW133" s="43"/>
      <c r="FM133" s="42"/>
      <c r="FN133" s="15"/>
      <c r="FO133" s="15"/>
      <c r="FP133" s="15"/>
      <c r="FQ133" s="15"/>
      <c r="FR133" s="15"/>
      <c r="FS133" s="15"/>
      <c r="FT133" s="15"/>
      <c r="FU133" s="15"/>
      <c r="FV133" s="15"/>
      <c r="FW133" s="15"/>
      <c r="FX133" s="15"/>
      <c r="FY133" s="15"/>
      <c r="FZ133" s="15"/>
      <c r="GA133" s="15"/>
      <c r="GB133" s="15"/>
      <c r="GC133" s="15"/>
      <c r="GD133" s="11"/>
      <c r="GE133" s="11"/>
      <c r="GF133" s="13"/>
      <c r="GZ133" s="39"/>
      <c r="HA133" s="39"/>
      <c r="HB133" s="39"/>
      <c r="HC133" s="39"/>
      <c r="HD133" s="39"/>
      <c r="HE133" s="39"/>
      <c r="HF133" s="39"/>
      <c r="HG133" s="39"/>
      <c r="HH133" s="39"/>
      <c r="HI133" s="39"/>
      <c r="HJ133" s="39"/>
      <c r="HK133" s="39"/>
      <c r="HL133" s="39"/>
      <c r="HM133" s="39"/>
      <c r="HN133" s="39"/>
      <c r="HO133" s="39"/>
      <c r="HP133" s="39"/>
      <c r="HQ133" s="39"/>
      <c r="HR133" s="39"/>
      <c r="HS133" s="39"/>
      <c r="HT133" s="39"/>
    </row>
    <row r="134" spans="2:228" ht="9.9499999999999993" customHeight="1" x14ac:dyDescent="0.2">
      <c r="B134" s="47"/>
      <c r="C134" s="48" t="s">
        <v>8</v>
      </c>
      <c r="D134" s="48" t="s">
        <v>9</v>
      </c>
      <c r="E134" s="48" t="s">
        <v>10</v>
      </c>
      <c r="F134" s="48" t="s">
        <v>11</v>
      </c>
      <c r="G134" s="48" t="s">
        <v>12</v>
      </c>
      <c r="H134" s="48" t="s">
        <v>13</v>
      </c>
      <c r="I134" s="48" t="s">
        <v>14</v>
      </c>
      <c r="J134" s="48" t="s">
        <v>15</v>
      </c>
      <c r="K134" s="48" t="s">
        <v>16</v>
      </c>
      <c r="L134" s="48" t="s">
        <v>69</v>
      </c>
      <c r="M134" s="48" t="s">
        <v>70</v>
      </c>
      <c r="N134" s="48" t="s">
        <v>71</v>
      </c>
      <c r="O134" s="49" t="s">
        <v>20</v>
      </c>
      <c r="P134" s="50" t="s">
        <v>21</v>
      </c>
      <c r="Q134" s="50" t="s">
        <v>22</v>
      </c>
      <c r="R134" s="51" t="s">
        <v>24</v>
      </c>
      <c r="S134" s="52" t="s">
        <v>25</v>
      </c>
      <c r="T134" s="53" t="s">
        <v>72</v>
      </c>
      <c r="V134" s="47"/>
      <c r="W134" s="54" t="s">
        <v>8</v>
      </c>
      <c r="X134" s="54" t="s">
        <v>9</v>
      </c>
      <c r="Y134" s="54" t="s">
        <v>10</v>
      </c>
      <c r="Z134" s="54" t="s">
        <v>11</v>
      </c>
      <c r="AA134" s="54" t="s">
        <v>12</v>
      </c>
      <c r="AB134" s="54" t="s">
        <v>13</v>
      </c>
      <c r="AC134" s="54" t="s">
        <v>14</v>
      </c>
      <c r="AD134" s="54" t="s">
        <v>15</v>
      </c>
      <c r="AE134" s="54" t="s">
        <v>16</v>
      </c>
      <c r="AF134" s="54" t="s">
        <v>69</v>
      </c>
      <c r="AG134" s="54" t="s">
        <v>70</v>
      </c>
      <c r="AH134" s="54" t="s">
        <v>71</v>
      </c>
      <c r="AI134" s="55" t="s">
        <v>20</v>
      </c>
      <c r="AJ134" s="56" t="s">
        <v>21</v>
      </c>
      <c r="AK134" s="56" t="s">
        <v>22</v>
      </c>
      <c r="AL134" s="57"/>
      <c r="AM134" s="58" t="s">
        <v>24</v>
      </c>
      <c r="AN134" s="52" t="s">
        <v>25</v>
      </c>
      <c r="AO134" s="53" t="s">
        <v>72</v>
      </c>
      <c r="AQ134" s="47"/>
      <c r="AR134" s="54" t="s">
        <v>8</v>
      </c>
      <c r="AS134" s="54" t="s">
        <v>9</v>
      </c>
      <c r="AT134" s="54" t="s">
        <v>10</v>
      </c>
      <c r="AU134" s="54" t="s">
        <v>11</v>
      </c>
      <c r="AV134" s="54" t="s">
        <v>12</v>
      </c>
      <c r="AW134" s="54" t="s">
        <v>13</v>
      </c>
      <c r="AX134" s="54" t="s">
        <v>14</v>
      </c>
      <c r="AY134" s="54" t="s">
        <v>15</v>
      </c>
      <c r="AZ134" s="54" t="s">
        <v>16</v>
      </c>
      <c r="BA134" s="54" t="s">
        <v>69</v>
      </c>
      <c r="BB134" s="54" t="s">
        <v>70</v>
      </c>
      <c r="BC134" s="54" t="s">
        <v>71</v>
      </c>
      <c r="BD134" s="55" t="s">
        <v>20</v>
      </c>
      <c r="BE134" s="56" t="s">
        <v>21</v>
      </c>
      <c r="BF134" s="56" t="s">
        <v>22</v>
      </c>
      <c r="BG134" s="57"/>
      <c r="BH134" s="58" t="s">
        <v>24</v>
      </c>
      <c r="BI134" s="52" t="s">
        <v>25</v>
      </c>
      <c r="BJ134" s="53" t="s">
        <v>72</v>
      </c>
      <c r="BL134" s="47"/>
      <c r="BM134" s="54" t="s">
        <v>8</v>
      </c>
      <c r="BN134" s="54" t="s">
        <v>9</v>
      </c>
      <c r="BO134" s="54" t="s">
        <v>10</v>
      </c>
      <c r="BP134" s="54" t="s">
        <v>11</v>
      </c>
      <c r="BQ134" s="54" t="s">
        <v>12</v>
      </c>
      <c r="BR134" s="54" t="s">
        <v>13</v>
      </c>
      <c r="BS134" s="54" t="s">
        <v>14</v>
      </c>
      <c r="BT134" s="54" t="s">
        <v>15</v>
      </c>
      <c r="BU134" s="54" t="s">
        <v>16</v>
      </c>
      <c r="BV134" s="54" t="s">
        <v>69</v>
      </c>
      <c r="BW134" s="54" t="s">
        <v>70</v>
      </c>
      <c r="BX134" s="54" t="s">
        <v>71</v>
      </c>
      <c r="BY134" s="55" t="s">
        <v>20</v>
      </c>
      <c r="BZ134" s="56" t="s">
        <v>21</v>
      </c>
      <c r="CA134" s="56" t="s">
        <v>22</v>
      </c>
      <c r="CB134" s="57"/>
      <c r="CC134" s="58" t="s">
        <v>24</v>
      </c>
      <c r="CD134" s="52" t="s">
        <v>25</v>
      </c>
      <c r="CE134" s="53" t="s">
        <v>72</v>
      </c>
      <c r="CG134" s="47"/>
      <c r="CH134" s="54" t="s">
        <v>8</v>
      </c>
      <c r="CI134" s="54" t="s">
        <v>9</v>
      </c>
      <c r="CJ134" s="54" t="s">
        <v>10</v>
      </c>
      <c r="CK134" s="54" t="s">
        <v>11</v>
      </c>
      <c r="CL134" s="54" t="s">
        <v>12</v>
      </c>
      <c r="CM134" s="54" t="s">
        <v>13</v>
      </c>
      <c r="CN134" s="54" t="s">
        <v>14</v>
      </c>
      <c r="CO134" s="54" t="s">
        <v>15</v>
      </c>
      <c r="CP134" s="54" t="s">
        <v>16</v>
      </c>
      <c r="CQ134" s="54" t="s">
        <v>69</v>
      </c>
      <c r="CR134" s="54" t="s">
        <v>70</v>
      </c>
      <c r="CS134" s="54" t="s">
        <v>71</v>
      </c>
      <c r="CT134" s="55" t="s">
        <v>20</v>
      </c>
      <c r="CU134" s="56" t="s">
        <v>21</v>
      </c>
      <c r="CV134" s="56" t="s">
        <v>22</v>
      </c>
      <c r="CW134" s="57"/>
      <c r="CX134" s="58" t="s">
        <v>24</v>
      </c>
      <c r="CY134" s="52" t="s">
        <v>25</v>
      </c>
      <c r="CZ134" s="53" t="s">
        <v>72</v>
      </c>
      <c r="DB134" s="47"/>
      <c r="DC134" s="54" t="s">
        <v>8</v>
      </c>
      <c r="DD134" s="54" t="s">
        <v>9</v>
      </c>
      <c r="DE134" s="54" t="s">
        <v>10</v>
      </c>
      <c r="DF134" s="54" t="s">
        <v>11</v>
      </c>
      <c r="DG134" s="54" t="s">
        <v>12</v>
      </c>
      <c r="DH134" s="54" t="s">
        <v>13</v>
      </c>
      <c r="DI134" s="54" t="s">
        <v>14</v>
      </c>
      <c r="DJ134" s="54" t="s">
        <v>15</v>
      </c>
      <c r="DK134" s="54" t="s">
        <v>16</v>
      </c>
      <c r="DL134" s="54" t="s">
        <v>69</v>
      </c>
      <c r="DM134" s="54" t="s">
        <v>70</v>
      </c>
      <c r="DN134" s="54" t="s">
        <v>71</v>
      </c>
      <c r="DO134" s="55" t="s">
        <v>20</v>
      </c>
      <c r="DP134" s="56" t="s">
        <v>21</v>
      </c>
      <c r="DQ134" s="56" t="s">
        <v>22</v>
      </c>
      <c r="DR134" s="57"/>
      <c r="DS134" s="58" t="s">
        <v>24</v>
      </c>
      <c r="DT134" s="52" t="s">
        <v>25</v>
      </c>
      <c r="DU134" s="53" t="s">
        <v>72</v>
      </c>
      <c r="DW134" s="47"/>
      <c r="DX134" s="54" t="s">
        <v>8</v>
      </c>
      <c r="DY134" s="54" t="s">
        <v>9</v>
      </c>
      <c r="DZ134" s="54" t="s">
        <v>10</v>
      </c>
      <c r="EA134" s="54" t="s">
        <v>11</v>
      </c>
      <c r="EB134" s="54" t="s">
        <v>12</v>
      </c>
      <c r="EC134" s="54" t="s">
        <v>13</v>
      </c>
      <c r="ED134" s="54" t="s">
        <v>14</v>
      </c>
      <c r="EE134" s="54" t="s">
        <v>15</v>
      </c>
      <c r="EF134" s="54" t="s">
        <v>16</v>
      </c>
      <c r="EG134" s="54" t="s">
        <v>69</v>
      </c>
      <c r="EH134" s="54" t="s">
        <v>70</v>
      </c>
      <c r="EI134" s="54" t="s">
        <v>71</v>
      </c>
      <c r="EJ134" s="55" t="s">
        <v>20</v>
      </c>
      <c r="EK134" s="56" t="s">
        <v>21</v>
      </c>
      <c r="EL134" s="56" t="s">
        <v>22</v>
      </c>
      <c r="EM134" s="57"/>
      <c r="EN134" s="58" t="s">
        <v>24</v>
      </c>
      <c r="EO134" s="52" t="s">
        <v>25</v>
      </c>
      <c r="EP134" s="53" t="s">
        <v>72</v>
      </c>
      <c r="ER134" s="47"/>
      <c r="ES134" s="54" t="s">
        <v>8</v>
      </c>
      <c r="ET134" s="54" t="s">
        <v>9</v>
      </c>
      <c r="EU134" s="54" t="s">
        <v>10</v>
      </c>
      <c r="EV134" s="54" t="s">
        <v>11</v>
      </c>
      <c r="EW134" s="54" t="s">
        <v>12</v>
      </c>
      <c r="EX134" s="54" t="s">
        <v>13</v>
      </c>
      <c r="EY134" s="54" t="s">
        <v>14</v>
      </c>
      <c r="EZ134" s="54" t="s">
        <v>15</v>
      </c>
      <c r="FA134" s="54" t="s">
        <v>16</v>
      </c>
      <c r="FB134" s="54" t="s">
        <v>69</v>
      </c>
      <c r="FC134" s="54" t="s">
        <v>70</v>
      </c>
      <c r="FD134" s="54" t="s">
        <v>71</v>
      </c>
      <c r="FE134" s="55" t="s">
        <v>20</v>
      </c>
      <c r="FF134" s="56" t="s">
        <v>21</v>
      </c>
      <c r="FG134" s="56" t="s">
        <v>22</v>
      </c>
      <c r="FH134" s="57"/>
      <c r="FI134" s="58" t="s">
        <v>24</v>
      </c>
      <c r="FJ134" s="52" t="s">
        <v>25</v>
      </c>
      <c r="FK134" s="53" t="s">
        <v>72</v>
      </c>
      <c r="FL134" s="59"/>
      <c r="FM134" s="42"/>
      <c r="FN134" s="15"/>
      <c r="FO134" s="15"/>
      <c r="FP134" s="15"/>
      <c r="FQ134" s="15"/>
      <c r="FR134" s="15"/>
      <c r="FS134" s="15"/>
      <c r="FT134" s="15"/>
      <c r="FU134" s="15"/>
      <c r="FV134" s="15"/>
      <c r="FW134" s="15"/>
      <c r="FX134" s="15"/>
      <c r="FY134" s="15"/>
      <c r="FZ134" s="15"/>
      <c r="GA134" s="15"/>
      <c r="GB134" s="15"/>
      <c r="GC134" s="15"/>
      <c r="GD134" s="11"/>
      <c r="GE134" s="11"/>
      <c r="GF134" s="13"/>
      <c r="GZ134" s="39"/>
      <c r="HA134" s="39"/>
      <c r="HB134" s="39"/>
      <c r="HC134" s="39"/>
      <c r="HD134" s="39"/>
      <c r="HE134" s="39"/>
      <c r="HF134" s="39"/>
      <c r="HG134" s="39"/>
      <c r="HH134" s="39"/>
      <c r="HI134" s="39"/>
      <c r="HJ134" s="39"/>
      <c r="HK134" s="39"/>
      <c r="HL134" s="39"/>
      <c r="HM134" s="39"/>
      <c r="HN134" s="39"/>
      <c r="HO134" s="39"/>
      <c r="HP134" s="39"/>
      <c r="HQ134" s="39"/>
      <c r="HR134" s="39"/>
      <c r="HS134" s="39"/>
      <c r="HT134" s="39"/>
    </row>
    <row r="135" spans="2:228" ht="9.9499999999999993" customHeight="1" x14ac:dyDescent="0.2">
      <c r="B135" s="63" t="s">
        <v>76</v>
      </c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90">
        <f>MAX(C135:N135)</f>
        <v>0</v>
      </c>
      <c r="P135" s="190">
        <f>MIN(C135:N135)</f>
        <v>0</v>
      </c>
      <c r="Q135" s="190" t="e">
        <f>AVERAGE(C135:N135)</f>
        <v>#DIV/0!</v>
      </c>
      <c r="R135" s="190" t="e">
        <f>STDEV(C135:N135)</f>
        <v>#DIV/0!</v>
      </c>
      <c r="S135" s="190" t="e">
        <f t="shared" ref="S135:S146" si="397">Q135+R135</f>
        <v>#DIV/0!</v>
      </c>
      <c r="T135" s="190" t="e">
        <f t="shared" ref="T135:T146" si="398">Q135-R135</f>
        <v>#DIV/0!</v>
      </c>
      <c r="U135" s="10"/>
      <c r="V135" s="63" t="s">
        <v>76</v>
      </c>
      <c r="W135" s="214"/>
      <c r="X135" s="214"/>
      <c r="Y135" s="214"/>
      <c r="Z135" s="214"/>
      <c r="AA135" s="214"/>
      <c r="AB135" s="214"/>
      <c r="AC135" s="214"/>
      <c r="AD135" s="214"/>
      <c r="AE135" s="214"/>
      <c r="AF135" s="214"/>
      <c r="AG135" s="214"/>
      <c r="AH135" s="214"/>
      <c r="AI135" s="215">
        <f>MAX(W135:AH135)</f>
        <v>0</v>
      </c>
      <c r="AJ135" s="215">
        <f>MIN(W135:AH135)</f>
        <v>0</v>
      </c>
      <c r="AK135" s="215" t="e">
        <f>AVERAGE(W135:AH135)</f>
        <v>#DIV/0!</v>
      </c>
      <c r="AL135" s="215"/>
      <c r="AM135" s="215" t="e">
        <f>STDEV(W135:AH135)</f>
        <v>#DIV/0!</v>
      </c>
      <c r="AN135" s="215" t="e">
        <f t="shared" ref="AN135:AN146" si="399">AK135+AM135</f>
        <v>#DIV/0!</v>
      </c>
      <c r="AO135" s="215" t="e">
        <f t="shared" ref="AO135:AO146" si="400">AK135-AM135</f>
        <v>#DIV/0!</v>
      </c>
      <c r="AP135" s="10"/>
      <c r="AQ135" s="63" t="s">
        <v>76</v>
      </c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5">
        <f>MAX(AR135:BC135)</f>
        <v>0</v>
      </c>
      <c r="BE135" s="215">
        <f>MIN(AR135:BC135)</f>
        <v>0</v>
      </c>
      <c r="BF135" s="215" t="e">
        <f>AVERAGE(AR135:BC135)</f>
        <v>#DIV/0!</v>
      </c>
      <c r="BG135" s="215"/>
      <c r="BH135" s="215" t="e">
        <f>STDEV(AR135:BC135)</f>
        <v>#DIV/0!</v>
      </c>
      <c r="BI135" s="215" t="e">
        <f t="shared" ref="BI135:BI152" si="401">BF135+BH135</f>
        <v>#DIV/0!</v>
      </c>
      <c r="BJ135" s="215" t="e">
        <f t="shared" ref="BJ135:BJ152" si="402">BF135-BH135</f>
        <v>#DIV/0!</v>
      </c>
      <c r="BK135" s="10"/>
      <c r="BL135" s="63" t="s">
        <v>76</v>
      </c>
      <c r="BM135" s="214">
        <v>31</v>
      </c>
      <c r="BN135" s="214">
        <v>12</v>
      </c>
      <c r="BO135" s="214">
        <v>79</v>
      </c>
      <c r="BP135" s="214">
        <v>176</v>
      </c>
      <c r="BQ135" s="214">
        <v>184</v>
      </c>
      <c r="BR135" s="214">
        <v>115</v>
      </c>
      <c r="BS135" s="214">
        <v>121</v>
      </c>
      <c r="BT135" s="214">
        <v>106</v>
      </c>
      <c r="BU135" s="214">
        <v>235</v>
      </c>
      <c r="BV135" s="214">
        <v>86</v>
      </c>
      <c r="BW135" s="214">
        <v>59</v>
      </c>
      <c r="BX135" s="214">
        <v>13</v>
      </c>
      <c r="BY135" s="215">
        <f>MAX(BM135:BX135)</f>
        <v>235</v>
      </c>
      <c r="BZ135" s="215">
        <f>MIN(BM135:BX135)</f>
        <v>12</v>
      </c>
      <c r="CA135" s="215">
        <f>AVERAGE(BM135:BX135)</f>
        <v>101.41666666666667</v>
      </c>
      <c r="CB135" s="215"/>
      <c r="CC135" s="215">
        <f>STDEV(BM135:BX135)</f>
        <v>70.147193727752125</v>
      </c>
      <c r="CD135" s="215">
        <f t="shared" ref="CD135:CD152" si="403">CA135+CC135</f>
        <v>171.56386039441878</v>
      </c>
      <c r="CE135" s="215">
        <f t="shared" ref="CE135:CE152" si="404">CA135-CC135</f>
        <v>31.269472938914546</v>
      </c>
      <c r="CF135" s="10"/>
      <c r="CG135" s="63" t="s">
        <v>76</v>
      </c>
      <c r="CH135" s="214">
        <v>31</v>
      </c>
      <c r="CI135" s="214">
        <v>12</v>
      </c>
      <c r="CJ135" s="214">
        <v>79</v>
      </c>
      <c r="CK135" s="214">
        <v>176</v>
      </c>
      <c r="CL135" s="214">
        <v>184</v>
      </c>
      <c r="CM135" s="214">
        <v>115</v>
      </c>
      <c r="CN135" s="214">
        <v>121</v>
      </c>
      <c r="CO135" s="214">
        <v>106</v>
      </c>
      <c r="CP135" s="214">
        <v>235</v>
      </c>
      <c r="CQ135" s="214">
        <v>86</v>
      </c>
      <c r="CR135" s="214">
        <v>59</v>
      </c>
      <c r="CS135" s="214">
        <v>13</v>
      </c>
      <c r="CT135" s="215">
        <f>MAX(CH135:CS135)</f>
        <v>235</v>
      </c>
      <c r="CU135" s="215">
        <f>MIN(CH135:CS135)</f>
        <v>12</v>
      </c>
      <c r="CV135" s="215">
        <f>AVERAGE(CH135:CS135)</f>
        <v>101.41666666666667</v>
      </c>
      <c r="CW135" s="215"/>
      <c r="CX135" s="215">
        <f>STDEV(CH135:CS135)</f>
        <v>70.147193727752125</v>
      </c>
      <c r="CY135" s="215">
        <f t="shared" ref="CY135:CY152" si="405">CV135+CX135</f>
        <v>171.56386039441878</v>
      </c>
      <c r="CZ135" s="215">
        <f t="shared" ref="CZ135:CZ152" si="406">CV135-CX135</f>
        <v>31.269472938914546</v>
      </c>
      <c r="DA135" s="10"/>
      <c r="DB135" s="63" t="s">
        <v>76</v>
      </c>
      <c r="DC135" s="214"/>
      <c r="DD135" s="214"/>
      <c r="DE135" s="214"/>
      <c r="DF135" s="214"/>
      <c r="DG135" s="214"/>
      <c r="DH135" s="214"/>
      <c r="DI135" s="214"/>
      <c r="DJ135" s="214"/>
      <c r="DK135" s="214"/>
      <c r="DL135" s="214"/>
      <c r="DM135" s="214"/>
      <c r="DN135" s="214"/>
      <c r="DO135" s="215">
        <f>MAX(DC135:DN135)</f>
        <v>0</v>
      </c>
      <c r="DP135" s="215">
        <f>MIN(DC135:DN135)</f>
        <v>0</v>
      </c>
      <c r="DQ135" s="215" t="e">
        <f>AVERAGE(DC135:DN135)</f>
        <v>#DIV/0!</v>
      </c>
      <c r="DR135" s="215"/>
      <c r="DS135" s="215" t="e">
        <f>STDEV(DC135:DN135)</f>
        <v>#DIV/0!</v>
      </c>
      <c r="DT135" s="215" t="e">
        <f t="shared" ref="DT135:DT146" si="407">DQ135+DS135</f>
        <v>#DIV/0!</v>
      </c>
      <c r="DU135" s="215" t="e">
        <f t="shared" ref="DU135:DU146" si="408">DQ135-DS135</f>
        <v>#DIV/0!</v>
      </c>
      <c r="DV135" s="10"/>
      <c r="DW135" s="63" t="s">
        <v>76</v>
      </c>
      <c r="DX135" s="214"/>
      <c r="DY135" s="214"/>
      <c r="DZ135" s="214"/>
      <c r="EA135" s="214"/>
      <c r="EB135" s="214"/>
      <c r="EC135" s="214"/>
      <c r="ED135" s="214"/>
      <c r="EE135" s="214"/>
      <c r="EF135" s="214"/>
      <c r="EG135" s="214"/>
      <c r="EH135" s="214"/>
      <c r="EI135" s="214"/>
      <c r="EJ135" s="215">
        <f>MAX(DX135:EI135)</f>
        <v>0</v>
      </c>
      <c r="EK135" s="215">
        <f>MIN(DX135:EI135)</f>
        <v>0</v>
      </c>
      <c r="EL135" s="215" t="e">
        <f>AVERAGE(DX135:EI135)</f>
        <v>#DIV/0!</v>
      </c>
      <c r="EM135" s="215"/>
      <c r="EN135" s="215" t="e">
        <f>STDEV(DX135:EI135)</f>
        <v>#DIV/0!</v>
      </c>
      <c r="EO135" s="215" t="e">
        <f t="shared" ref="EO135:EO152" si="409">EL135+EN135</f>
        <v>#DIV/0!</v>
      </c>
      <c r="EP135" s="215" t="e">
        <f t="shared" ref="EP135:EP152" si="410">EL135-EN135</f>
        <v>#DIV/0!</v>
      </c>
      <c r="EQ135" s="10"/>
      <c r="ER135" s="63" t="s">
        <v>76</v>
      </c>
      <c r="ES135" s="214">
        <v>31</v>
      </c>
      <c r="ET135" s="214">
        <v>12</v>
      </c>
      <c r="EU135" s="214">
        <v>79</v>
      </c>
      <c r="EV135" s="214">
        <v>176</v>
      </c>
      <c r="EW135" s="214">
        <v>184</v>
      </c>
      <c r="EX135" s="214">
        <v>115</v>
      </c>
      <c r="EY135" s="214">
        <v>121</v>
      </c>
      <c r="EZ135" s="214">
        <v>106</v>
      </c>
      <c r="FA135" s="214">
        <v>235</v>
      </c>
      <c r="FB135" s="214">
        <v>86</v>
      </c>
      <c r="FC135" s="214">
        <v>59</v>
      </c>
      <c r="FD135" s="214">
        <v>13</v>
      </c>
      <c r="FE135" s="215">
        <f>MAX(ES135:FD135)</f>
        <v>235</v>
      </c>
      <c r="FF135" s="215">
        <f>MIN(ES135:FD135)</f>
        <v>12</v>
      </c>
      <c r="FG135" s="215">
        <f>AVERAGE(ES135:FD135)</f>
        <v>101.41666666666667</v>
      </c>
      <c r="FH135" s="215"/>
      <c r="FI135" s="215">
        <f>STDEV(ES135:FD135)</f>
        <v>70.147193727752125</v>
      </c>
      <c r="FJ135" s="215">
        <f t="shared" ref="FJ135:FJ146" si="411">FG135+FI135</f>
        <v>171.56386039441878</v>
      </c>
      <c r="FK135" s="215">
        <f t="shared" ref="FK135:FK146" si="412">FG135-FI135</f>
        <v>31.269472938914546</v>
      </c>
      <c r="FL135" s="64"/>
      <c r="FM135" s="42"/>
      <c r="FN135" s="15"/>
      <c r="FO135" s="15"/>
      <c r="FP135" s="15"/>
      <c r="FQ135" s="15"/>
      <c r="FR135" s="15"/>
      <c r="FS135" s="15"/>
      <c r="FT135" s="15"/>
      <c r="FU135" s="15"/>
      <c r="FV135" s="15"/>
      <c r="FW135" s="15"/>
      <c r="FX135" s="15"/>
      <c r="FY135" s="15"/>
      <c r="FZ135" s="15"/>
      <c r="GA135" s="15"/>
      <c r="GB135" s="15"/>
      <c r="GC135" s="15"/>
      <c r="GD135" s="11"/>
      <c r="GE135" s="11"/>
      <c r="GF135" s="13"/>
      <c r="GZ135" s="39"/>
      <c r="HA135" s="39"/>
      <c r="HB135" s="39"/>
      <c r="HC135" s="39"/>
      <c r="HD135" s="39"/>
      <c r="HE135" s="39"/>
      <c r="HF135" s="39"/>
      <c r="HG135" s="39"/>
      <c r="HH135" s="39"/>
      <c r="HI135" s="39"/>
      <c r="HJ135" s="39"/>
      <c r="HK135" s="39"/>
      <c r="HL135" s="39"/>
      <c r="HM135" s="39"/>
      <c r="HN135" s="39"/>
      <c r="HO135" s="39"/>
      <c r="HP135" s="39"/>
      <c r="HQ135" s="39"/>
      <c r="HR135" s="39"/>
      <c r="HS135" s="39"/>
      <c r="HT135" s="39"/>
    </row>
    <row r="136" spans="2:228" ht="9.9499999999999993" customHeight="1" x14ac:dyDescent="0.2">
      <c r="B136" s="65" t="s">
        <v>77</v>
      </c>
      <c r="C136" s="191"/>
      <c r="D136" s="191"/>
      <c r="E136" s="191"/>
      <c r="F136" s="191"/>
      <c r="G136" s="191"/>
      <c r="H136" s="191"/>
      <c r="I136" s="191"/>
      <c r="J136" s="191"/>
      <c r="K136" s="191"/>
      <c r="L136" s="191">
        <v>2.592592592592593</v>
      </c>
      <c r="M136" s="191">
        <v>2.9629629629629628</v>
      </c>
      <c r="N136" s="191">
        <v>3.333333333333333</v>
      </c>
      <c r="O136" s="192">
        <f t="shared" ref="O136:O152" si="413">MAX(C136:N136)</f>
        <v>3.333333333333333</v>
      </c>
      <c r="P136" s="192">
        <f t="shared" ref="P136:P152" si="414">MIN(C136:N136)</f>
        <v>2.592592592592593</v>
      </c>
      <c r="Q136" s="192">
        <f t="shared" ref="Q136:Q152" si="415">AVERAGE(C136:N136)</f>
        <v>2.9629629629629632</v>
      </c>
      <c r="R136" s="192">
        <f t="shared" ref="R136:R152" si="416">STDEV(C136:N136)</f>
        <v>0.37037037037036452</v>
      </c>
      <c r="S136" s="192">
        <f t="shared" si="397"/>
        <v>3.3333333333333277</v>
      </c>
      <c r="T136" s="192">
        <f t="shared" si="398"/>
        <v>2.5925925925925988</v>
      </c>
      <c r="U136" s="10"/>
      <c r="V136" s="65" t="s">
        <v>77</v>
      </c>
      <c r="W136" s="216"/>
      <c r="X136" s="216"/>
      <c r="Y136" s="216"/>
      <c r="Z136" s="216"/>
      <c r="AA136" s="216"/>
      <c r="AB136" s="216"/>
      <c r="AC136" s="216"/>
      <c r="AD136" s="216"/>
      <c r="AE136" s="216"/>
      <c r="AF136" s="216">
        <v>80.740740740740748</v>
      </c>
      <c r="AG136" s="216">
        <v>151.85185185185185</v>
      </c>
      <c r="AH136" s="216">
        <v>52.592592592592595</v>
      </c>
      <c r="AI136" s="217">
        <f t="shared" ref="AI136:AI152" si="417">MAX(W136:AH136)</f>
        <v>151.85185185185185</v>
      </c>
      <c r="AJ136" s="217">
        <f t="shared" ref="AJ136:AJ152" si="418">MIN(W136:AH136)</f>
        <v>52.592592592592595</v>
      </c>
      <c r="AK136" s="217">
        <f t="shared" ref="AK136:AK152" si="419">AVERAGE(W136:AH136)</f>
        <v>95.061728395061735</v>
      </c>
      <c r="AL136" s="217"/>
      <c r="AM136" s="217">
        <f t="shared" ref="AM136:AM152" si="420">STDEV(W136:AH136)</f>
        <v>51.155822275872161</v>
      </c>
      <c r="AN136" s="217">
        <f t="shared" si="399"/>
        <v>146.21755067093389</v>
      </c>
      <c r="AO136" s="217">
        <f t="shared" si="400"/>
        <v>43.905906119189574</v>
      </c>
      <c r="AP136" s="10"/>
      <c r="AQ136" s="65" t="s">
        <v>77</v>
      </c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>
        <v>80.740740740740748</v>
      </c>
      <c r="BB136" s="216">
        <v>151.85185185185185</v>
      </c>
      <c r="BC136" s="216">
        <v>52.592592592592595</v>
      </c>
      <c r="BD136" s="217">
        <f t="shared" ref="BD136:BD152" si="421">MAX(AR136:BC136)</f>
        <v>151.85185185185185</v>
      </c>
      <c r="BE136" s="217">
        <f t="shared" ref="BE136:BE152" si="422">MIN(AR136:BC136)</f>
        <v>52.592592592592595</v>
      </c>
      <c r="BF136" s="217">
        <f t="shared" ref="BF136:BF152" si="423">AVERAGE(AR136:BC136)</f>
        <v>95.061728395061735</v>
      </c>
      <c r="BG136" s="217"/>
      <c r="BH136" s="217">
        <f t="shared" ref="BH136:BH152" si="424">STDEV(AR136:BC136)</f>
        <v>51.155822275872161</v>
      </c>
      <c r="BI136" s="217">
        <f t="shared" si="401"/>
        <v>146.21755067093389</v>
      </c>
      <c r="BJ136" s="217">
        <f t="shared" si="402"/>
        <v>43.905906119189574</v>
      </c>
      <c r="BK136" s="10"/>
      <c r="BL136" s="65" t="s">
        <v>77</v>
      </c>
      <c r="BM136" s="216">
        <v>8</v>
      </c>
      <c r="BN136" s="216">
        <v>71</v>
      </c>
      <c r="BO136" s="216">
        <v>128</v>
      </c>
      <c r="BP136" s="216">
        <v>81</v>
      </c>
      <c r="BQ136" s="216">
        <v>108</v>
      </c>
      <c r="BR136" s="216">
        <v>137</v>
      </c>
      <c r="BS136" s="216">
        <v>299</v>
      </c>
      <c r="BT136" s="216">
        <v>145</v>
      </c>
      <c r="BU136" s="216">
        <v>250</v>
      </c>
      <c r="BV136" s="216">
        <v>52</v>
      </c>
      <c r="BW136" s="216">
        <v>48</v>
      </c>
      <c r="BX136" s="216">
        <v>3</v>
      </c>
      <c r="BY136" s="217">
        <f t="shared" ref="BY136:BY152" si="425">MAX(BM136:BX136)</f>
        <v>299</v>
      </c>
      <c r="BZ136" s="217">
        <f t="shared" ref="BZ136:BZ152" si="426">MIN(BM136:BX136)</f>
        <v>3</v>
      </c>
      <c r="CA136" s="217">
        <f t="shared" ref="CA136:CA152" si="427">AVERAGE(BM136:BX136)</f>
        <v>110.83333333333333</v>
      </c>
      <c r="CB136" s="217"/>
      <c r="CC136" s="217">
        <f t="shared" ref="CC136:CC152" si="428">STDEV(BM136:BX136)</f>
        <v>89.95840789784549</v>
      </c>
      <c r="CD136" s="217">
        <f t="shared" si="403"/>
        <v>200.79174123117883</v>
      </c>
      <c r="CE136" s="217">
        <f t="shared" si="404"/>
        <v>20.874925435487839</v>
      </c>
      <c r="CF136" s="10"/>
      <c r="CG136" s="65" t="s">
        <v>77</v>
      </c>
      <c r="CH136" s="216">
        <v>8</v>
      </c>
      <c r="CI136" s="216">
        <v>71</v>
      </c>
      <c r="CJ136" s="216">
        <v>128</v>
      </c>
      <c r="CK136" s="216">
        <v>81</v>
      </c>
      <c r="CL136" s="216">
        <v>108</v>
      </c>
      <c r="CM136" s="216">
        <v>137</v>
      </c>
      <c r="CN136" s="216">
        <v>299</v>
      </c>
      <c r="CO136" s="216">
        <v>145</v>
      </c>
      <c r="CP136" s="216">
        <v>250</v>
      </c>
      <c r="CQ136" s="216">
        <v>52</v>
      </c>
      <c r="CR136" s="216">
        <v>48</v>
      </c>
      <c r="CS136" s="216">
        <v>3</v>
      </c>
      <c r="CT136" s="217">
        <f t="shared" ref="CT136:CT152" si="429">MAX(CH136:CS136)</f>
        <v>299</v>
      </c>
      <c r="CU136" s="217">
        <f t="shared" ref="CU136:CU152" si="430">MIN(CH136:CS136)</f>
        <v>3</v>
      </c>
      <c r="CV136" s="217">
        <f t="shared" ref="CV136:CV152" si="431">AVERAGE(CH136:CS136)</f>
        <v>110.83333333333333</v>
      </c>
      <c r="CW136" s="217"/>
      <c r="CX136" s="217">
        <f t="shared" ref="CX136:CX152" si="432">STDEV(CH136:CS136)</f>
        <v>89.95840789784549</v>
      </c>
      <c r="CY136" s="217">
        <f t="shared" si="405"/>
        <v>200.79174123117883</v>
      </c>
      <c r="CZ136" s="217">
        <f t="shared" si="406"/>
        <v>20.874925435487839</v>
      </c>
      <c r="DA136" s="10"/>
      <c r="DB136" s="65" t="s">
        <v>77</v>
      </c>
      <c r="DC136" s="216"/>
      <c r="DD136" s="216"/>
      <c r="DE136" s="216"/>
      <c r="DF136" s="216"/>
      <c r="DG136" s="216"/>
      <c r="DH136" s="216"/>
      <c r="DI136" s="216"/>
      <c r="DJ136" s="216"/>
      <c r="DK136" s="216"/>
      <c r="DL136" s="216"/>
      <c r="DM136" s="216"/>
      <c r="DN136" s="216"/>
      <c r="DO136" s="217">
        <f t="shared" ref="DO136:DO152" si="433">MAX(DC136:DN136)</f>
        <v>0</v>
      </c>
      <c r="DP136" s="217">
        <f t="shared" ref="DP136:DP152" si="434">MIN(DC136:DN136)</f>
        <v>0</v>
      </c>
      <c r="DQ136" s="217" t="e">
        <f t="shared" ref="DQ136:DQ152" si="435">AVERAGE(DC136:DN136)</f>
        <v>#DIV/0!</v>
      </c>
      <c r="DR136" s="217"/>
      <c r="DS136" s="217" t="e">
        <f t="shared" ref="DS136:DS152" si="436">STDEV(DC136:DN136)</f>
        <v>#DIV/0!</v>
      </c>
      <c r="DT136" s="217" t="e">
        <f t="shared" si="407"/>
        <v>#DIV/0!</v>
      </c>
      <c r="DU136" s="217" t="e">
        <f t="shared" si="408"/>
        <v>#DIV/0!</v>
      </c>
      <c r="DV136" s="10"/>
      <c r="DW136" s="65" t="s">
        <v>77</v>
      </c>
      <c r="DX136" s="216"/>
      <c r="DY136" s="216"/>
      <c r="DZ136" s="216"/>
      <c r="EA136" s="216"/>
      <c r="EB136" s="216"/>
      <c r="EC136" s="216"/>
      <c r="ED136" s="216"/>
      <c r="EE136" s="216"/>
      <c r="EF136" s="216"/>
      <c r="EG136" s="216"/>
      <c r="EH136" s="216"/>
      <c r="EI136" s="216"/>
      <c r="EJ136" s="217">
        <f t="shared" ref="EJ136:EJ152" si="437">MAX(DX136:EI136)</f>
        <v>0</v>
      </c>
      <c r="EK136" s="217">
        <f t="shared" ref="EK136:EK152" si="438">MIN(DX136:EI136)</f>
        <v>0</v>
      </c>
      <c r="EL136" s="217" t="e">
        <f t="shared" ref="EL136:EL152" si="439">AVERAGE(DX136:EI136)</f>
        <v>#DIV/0!</v>
      </c>
      <c r="EM136" s="217"/>
      <c r="EN136" s="217" t="e">
        <f t="shared" ref="EN136:EN152" si="440">STDEV(DX136:EI136)</f>
        <v>#DIV/0!</v>
      </c>
      <c r="EO136" s="217" t="e">
        <f t="shared" si="409"/>
        <v>#DIV/0!</v>
      </c>
      <c r="EP136" s="217" t="e">
        <f t="shared" si="410"/>
        <v>#DIV/0!</v>
      </c>
      <c r="EQ136" s="10"/>
      <c r="ER136" s="65" t="s">
        <v>77</v>
      </c>
      <c r="ES136" s="216">
        <v>8</v>
      </c>
      <c r="ET136" s="216">
        <v>71</v>
      </c>
      <c r="EU136" s="216">
        <v>128</v>
      </c>
      <c r="EV136" s="216">
        <v>81</v>
      </c>
      <c r="EW136" s="216">
        <v>108</v>
      </c>
      <c r="EX136" s="216">
        <v>137</v>
      </c>
      <c r="EY136" s="216">
        <v>299</v>
      </c>
      <c r="EZ136" s="216">
        <v>145</v>
      </c>
      <c r="FA136" s="216">
        <v>250</v>
      </c>
      <c r="FB136" s="216">
        <v>52</v>
      </c>
      <c r="FC136" s="216">
        <v>48</v>
      </c>
      <c r="FD136" s="216">
        <v>3</v>
      </c>
      <c r="FE136" s="217">
        <f t="shared" ref="FE136:FE152" si="441">MAX(ES136:FD136)</f>
        <v>299</v>
      </c>
      <c r="FF136" s="217">
        <f t="shared" ref="FF136:FF152" si="442">MIN(ES136:FD136)</f>
        <v>3</v>
      </c>
      <c r="FG136" s="217">
        <f t="shared" ref="FG136:FG152" si="443">AVERAGE(ES136:FD136)</f>
        <v>110.83333333333333</v>
      </c>
      <c r="FH136" s="217"/>
      <c r="FI136" s="217">
        <f t="shared" ref="FI136:FI152" si="444">STDEV(ES136:FD136)</f>
        <v>89.95840789784549</v>
      </c>
      <c r="FJ136" s="217">
        <f t="shared" si="411"/>
        <v>200.79174123117883</v>
      </c>
      <c r="FK136" s="217">
        <f t="shared" si="412"/>
        <v>20.874925435487839</v>
      </c>
      <c r="FL136" s="64"/>
      <c r="FM136" s="42"/>
      <c r="FN136" s="15"/>
      <c r="FO136" s="15"/>
      <c r="FP136" s="15"/>
      <c r="FQ136" s="15"/>
      <c r="FR136" s="15"/>
      <c r="FS136" s="15"/>
      <c r="FT136" s="15"/>
      <c r="FU136" s="15"/>
      <c r="FV136" s="15"/>
      <c r="FW136" s="15"/>
      <c r="FX136" s="15"/>
      <c r="FY136" s="15"/>
      <c r="FZ136" s="15"/>
      <c r="GA136" s="15"/>
      <c r="GB136" s="15"/>
      <c r="GC136" s="15"/>
      <c r="GD136" s="11"/>
      <c r="GE136" s="11"/>
      <c r="GF136" s="13"/>
      <c r="GZ136" s="39"/>
      <c r="HA136" s="39"/>
      <c r="HB136" s="39"/>
      <c r="HC136" s="39"/>
      <c r="HD136" s="39"/>
      <c r="HE136" s="39"/>
      <c r="HF136" s="39"/>
      <c r="HG136" s="39"/>
      <c r="HH136" s="39"/>
      <c r="HI136" s="39"/>
      <c r="HJ136" s="39"/>
      <c r="HK136" s="39"/>
      <c r="HL136" s="39"/>
      <c r="HM136" s="39"/>
      <c r="HN136" s="39"/>
      <c r="HO136" s="39"/>
      <c r="HP136" s="39"/>
      <c r="HQ136" s="39"/>
      <c r="HR136" s="39"/>
      <c r="HS136" s="39"/>
      <c r="HT136" s="39"/>
    </row>
    <row r="137" spans="2:228" ht="9.9499999999999993" customHeight="1" x14ac:dyDescent="0.2">
      <c r="B137" s="66" t="s">
        <v>78</v>
      </c>
      <c r="C137" s="191">
        <v>2.2222222222222223</v>
      </c>
      <c r="D137" s="191">
        <v>2.592592592592593</v>
      </c>
      <c r="E137" s="191">
        <v>2.592592592592593</v>
      </c>
      <c r="F137" s="191">
        <v>2.592592592592593</v>
      </c>
      <c r="G137" s="191">
        <v>2.2222222222222223</v>
      </c>
      <c r="H137" s="191">
        <v>2.2222222222222223</v>
      </c>
      <c r="I137" s="191">
        <v>0.7407407407407407</v>
      </c>
      <c r="J137" s="191">
        <v>1.8518518518518519</v>
      </c>
      <c r="K137" s="191">
        <v>2.592592592592593</v>
      </c>
      <c r="L137" s="191">
        <v>3.333333333333333</v>
      </c>
      <c r="M137" s="191">
        <v>3.333333333333333</v>
      </c>
      <c r="N137" s="191">
        <v>2.592592592592593</v>
      </c>
      <c r="O137" s="192">
        <f t="shared" si="413"/>
        <v>3.333333333333333</v>
      </c>
      <c r="P137" s="192">
        <f t="shared" si="414"/>
        <v>0.7407407407407407</v>
      </c>
      <c r="Q137" s="192">
        <f t="shared" si="415"/>
        <v>2.407407407407407</v>
      </c>
      <c r="R137" s="192">
        <f t="shared" si="416"/>
        <v>0.67926737379905877</v>
      </c>
      <c r="S137" s="192">
        <f t="shared" si="397"/>
        <v>3.0866747812064657</v>
      </c>
      <c r="T137" s="192">
        <f t="shared" si="398"/>
        <v>1.7281400336083483</v>
      </c>
      <c r="U137" s="10"/>
      <c r="V137" s="66" t="s">
        <v>78</v>
      </c>
      <c r="W137" s="216">
        <v>33.703703703703702</v>
      </c>
      <c r="X137" s="216">
        <v>48.518518518518519</v>
      </c>
      <c r="Y137" s="216">
        <v>56.666666666666664</v>
      </c>
      <c r="Z137" s="216">
        <v>195.55555555555554</v>
      </c>
      <c r="AA137" s="216">
        <v>234.07407407407408</v>
      </c>
      <c r="AB137" s="216">
        <v>110.37037037037037</v>
      </c>
      <c r="AC137" s="216">
        <v>54.814814814814817</v>
      </c>
      <c r="AD137" s="216">
        <v>44.074074074074076</v>
      </c>
      <c r="AE137" s="216">
        <v>60.74074074074074</v>
      </c>
      <c r="AF137" s="216">
        <v>107.77777777777777</v>
      </c>
      <c r="AG137" s="216">
        <v>53.333333333333336</v>
      </c>
      <c r="AH137" s="216">
        <v>44.074074074074076</v>
      </c>
      <c r="AI137" s="217">
        <f t="shared" si="417"/>
        <v>234.07407407407408</v>
      </c>
      <c r="AJ137" s="217">
        <f t="shared" si="418"/>
        <v>33.703703703703702</v>
      </c>
      <c r="AK137" s="217">
        <f t="shared" si="419"/>
        <v>86.975308641975289</v>
      </c>
      <c r="AL137" s="217"/>
      <c r="AM137" s="217">
        <f t="shared" si="420"/>
        <v>64.792364237482218</v>
      </c>
      <c r="AN137" s="217">
        <f t="shared" si="399"/>
        <v>151.76767287945751</v>
      </c>
      <c r="AO137" s="217">
        <f t="shared" si="400"/>
        <v>22.182944404493071</v>
      </c>
      <c r="AP137" s="10"/>
      <c r="AQ137" s="66" t="s">
        <v>78</v>
      </c>
      <c r="AR137" s="216">
        <v>33.703703703703702</v>
      </c>
      <c r="AS137" s="216">
        <v>48.518518518518519</v>
      </c>
      <c r="AT137" s="216">
        <v>56.666666666666664</v>
      </c>
      <c r="AU137" s="216">
        <v>195.55555555555554</v>
      </c>
      <c r="AV137" s="216">
        <v>234.07407407407408</v>
      </c>
      <c r="AW137" s="216">
        <v>110.37037037037037</v>
      </c>
      <c r="AX137" s="216">
        <v>54.814814814814817</v>
      </c>
      <c r="AY137" s="216">
        <v>44.074074074074076</v>
      </c>
      <c r="AZ137" s="216">
        <v>60.74074074074074</v>
      </c>
      <c r="BA137" s="216">
        <v>107.77777777777777</v>
      </c>
      <c r="BB137" s="216">
        <v>53.333333333333336</v>
      </c>
      <c r="BC137" s="216">
        <v>44.074074074074076</v>
      </c>
      <c r="BD137" s="217">
        <f t="shared" si="421"/>
        <v>234.07407407407408</v>
      </c>
      <c r="BE137" s="217">
        <f t="shared" si="422"/>
        <v>33.703703703703702</v>
      </c>
      <c r="BF137" s="217">
        <f t="shared" si="423"/>
        <v>86.975308641975289</v>
      </c>
      <c r="BG137" s="217"/>
      <c r="BH137" s="217">
        <f t="shared" si="424"/>
        <v>64.792364237482218</v>
      </c>
      <c r="BI137" s="217">
        <f t="shared" si="401"/>
        <v>151.76767287945751</v>
      </c>
      <c r="BJ137" s="217">
        <f t="shared" si="402"/>
        <v>22.182944404493071</v>
      </c>
      <c r="BK137" s="10"/>
      <c r="BL137" s="66" t="s">
        <v>78</v>
      </c>
      <c r="BM137" s="216">
        <v>21</v>
      </c>
      <c r="BN137" s="216">
        <v>56</v>
      </c>
      <c r="BO137" s="216">
        <v>33</v>
      </c>
      <c r="BP137" s="216">
        <v>130</v>
      </c>
      <c r="BQ137" s="216">
        <v>98</v>
      </c>
      <c r="BR137" s="216">
        <v>64</v>
      </c>
      <c r="BS137" s="216">
        <v>110</v>
      </c>
      <c r="BT137" s="216">
        <v>16</v>
      </c>
      <c r="BU137" s="216">
        <v>139</v>
      </c>
      <c r="BV137" s="216">
        <v>98</v>
      </c>
      <c r="BW137" s="216">
        <v>31</v>
      </c>
      <c r="BX137" s="216">
        <v>24</v>
      </c>
      <c r="BY137" s="217">
        <f t="shared" si="425"/>
        <v>139</v>
      </c>
      <c r="BZ137" s="217">
        <f t="shared" si="426"/>
        <v>16</v>
      </c>
      <c r="CA137" s="217">
        <f t="shared" si="427"/>
        <v>68.333333333333329</v>
      </c>
      <c r="CB137" s="217"/>
      <c r="CC137" s="217">
        <f t="shared" si="428"/>
        <v>44.772827257233381</v>
      </c>
      <c r="CD137" s="217">
        <f t="shared" si="403"/>
        <v>113.1061605905667</v>
      </c>
      <c r="CE137" s="217">
        <f t="shared" si="404"/>
        <v>23.560506076099948</v>
      </c>
      <c r="CF137" s="10"/>
      <c r="CG137" s="66" t="s">
        <v>78</v>
      </c>
      <c r="CH137" s="216">
        <v>21</v>
      </c>
      <c r="CI137" s="216">
        <v>56</v>
      </c>
      <c r="CJ137" s="216">
        <v>33</v>
      </c>
      <c r="CK137" s="216">
        <v>130</v>
      </c>
      <c r="CL137" s="216">
        <v>98</v>
      </c>
      <c r="CM137" s="216">
        <v>64</v>
      </c>
      <c r="CN137" s="216">
        <v>110</v>
      </c>
      <c r="CO137" s="216">
        <v>16</v>
      </c>
      <c r="CP137" s="216">
        <v>139</v>
      </c>
      <c r="CQ137" s="216">
        <v>98</v>
      </c>
      <c r="CR137" s="216">
        <v>31</v>
      </c>
      <c r="CS137" s="216">
        <v>24</v>
      </c>
      <c r="CT137" s="217">
        <f t="shared" si="429"/>
        <v>139</v>
      </c>
      <c r="CU137" s="217">
        <f t="shared" si="430"/>
        <v>16</v>
      </c>
      <c r="CV137" s="217">
        <f t="shared" si="431"/>
        <v>68.333333333333329</v>
      </c>
      <c r="CW137" s="217"/>
      <c r="CX137" s="217">
        <f t="shared" si="432"/>
        <v>44.772827257233381</v>
      </c>
      <c r="CY137" s="217">
        <f t="shared" si="405"/>
        <v>113.1061605905667</v>
      </c>
      <c r="CZ137" s="217">
        <f t="shared" si="406"/>
        <v>23.560506076099948</v>
      </c>
      <c r="DA137" s="10"/>
      <c r="DB137" s="66" t="s">
        <v>78</v>
      </c>
      <c r="DC137" s="216"/>
      <c r="DD137" s="216"/>
      <c r="DE137" s="216"/>
      <c r="DF137" s="216"/>
      <c r="DG137" s="216"/>
      <c r="DH137" s="216"/>
      <c r="DI137" s="216"/>
      <c r="DJ137" s="216"/>
      <c r="DK137" s="216"/>
      <c r="DL137" s="216"/>
      <c r="DM137" s="216"/>
      <c r="DN137" s="216"/>
      <c r="DO137" s="217">
        <f t="shared" si="433"/>
        <v>0</v>
      </c>
      <c r="DP137" s="217">
        <f t="shared" si="434"/>
        <v>0</v>
      </c>
      <c r="DQ137" s="217" t="e">
        <f t="shared" si="435"/>
        <v>#DIV/0!</v>
      </c>
      <c r="DR137" s="217"/>
      <c r="DS137" s="217" t="e">
        <f t="shared" si="436"/>
        <v>#DIV/0!</v>
      </c>
      <c r="DT137" s="217" t="e">
        <f t="shared" si="407"/>
        <v>#DIV/0!</v>
      </c>
      <c r="DU137" s="217" t="e">
        <f t="shared" si="408"/>
        <v>#DIV/0!</v>
      </c>
      <c r="DV137" s="10"/>
      <c r="DW137" s="66" t="s">
        <v>78</v>
      </c>
      <c r="DX137" s="216"/>
      <c r="DY137" s="216"/>
      <c r="DZ137" s="216"/>
      <c r="EA137" s="216"/>
      <c r="EB137" s="216"/>
      <c r="EC137" s="216"/>
      <c r="ED137" s="216"/>
      <c r="EE137" s="216"/>
      <c r="EF137" s="216"/>
      <c r="EG137" s="216"/>
      <c r="EH137" s="216"/>
      <c r="EI137" s="216"/>
      <c r="EJ137" s="217">
        <f t="shared" si="437"/>
        <v>0</v>
      </c>
      <c r="EK137" s="217">
        <f t="shared" si="438"/>
        <v>0</v>
      </c>
      <c r="EL137" s="217" t="e">
        <f t="shared" si="439"/>
        <v>#DIV/0!</v>
      </c>
      <c r="EM137" s="217"/>
      <c r="EN137" s="217" t="e">
        <f t="shared" si="440"/>
        <v>#DIV/0!</v>
      </c>
      <c r="EO137" s="217" t="e">
        <f t="shared" si="409"/>
        <v>#DIV/0!</v>
      </c>
      <c r="EP137" s="217" t="e">
        <f t="shared" si="410"/>
        <v>#DIV/0!</v>
      </c>
      <c r="EQ137" s="10"/>
      <c r="ER137" s="66" t="s">
        <v>78</v>
      </c>
      <c r="ES137" s="216">
        <v>21</v>
      </c>
      <c r="ET137" s="216">
        <v>56</v>
      </c>
      <c r="EU137" s="216">
        <v>33</v>
      </c>
      <c r="EV137" s="216">
        <v>130</v>
      </c>
      <c r="EW137" s="216">
        <v>98</v>
      </c>
      <c r="EX137" s="216">
        <v>64</v>
      </c>
      <c r="EY137" s="216">
        <v>110</v>
      </c>
      <c r="EZ137" s="216">
        <v>16</v>
      </c>
      <c r="FA137" s="216">
        <v>139</v>
      </c>
      <c r="FB137" s="216">
        <v>98</v>
      </c>
      <c r="FC137" s="216">
        <v>31</v>
      </c>
      <c r="FD137" s="216">
        <v>24</v>
      </c>
      <c r="FE137" s="217">
        <f t="shared" si="441"/>
        <v>139</v>
      </c>
      <c r="FF137" s="217">
        <f t="shared" si="442"/>
        <v>16</v>
      </c>
      <c r="FG137" s="217">
        <f t="shared" si="443"/>
        <v>68.333333333333329</v>
      </c>
      <c r="FH137" s="217"/>
      <c r="FI137" s="217">
        <f t="shared" si="444"/>
        <v>44.772827257233381</v>
      </c>
      <c r="FJ137" s="217">
        <f t="shared" si="411"/>
        <v>113.1061605905667</v>
      </c>
      <c r="FK137" s="217">
        <f t="shared" si="412"/>
        <v>23.560506076099948</v>
      </c>
      <c r="FL137" s="64"/>
      <c r="FM137" s="42"/>
      <c r="FN137" s="15"/>
      <c r="FO137" s="15"/>
      <c r="FP137" s="15"/>
      <c r="FQ137" s="15"/>
      <c r="FR137" s="15"/>
      <c r="FS137" s="15"/>
      <c r="FT137" s="15"/>
      <c r="FU137" s="15"/>
      <c r="FV137" s="15"/>
      <c r="FW137" s="15"/>
      <c r="FX137" s="15"/>
      <c r="FY137" s="15"/>
      <c r="FZ137" s="15"/>
      <c r="GA137" s="15"/>
      <c r="GB137" s="15"/>
      <c r="GC137" s="15"/>
      <c r="GD137" s="11"/>
      <c r="GE137" s="11"/>
      <c r="GF137" s="13"/>
      <c r="GZ137" s="39"/>
      <c r="HA137" s="39"/>
      <c r="HB137" s="39"/>
      <c r="HC137" s="39"/>
      <c r="HD137" s="39"/>
      <c r="HE137" s="39"/>
      <c r="HF137" s="39"/>
      <c r="HG137" s="39"/>
      <c r="HH137" s="39"/>
      <c r="HI137" s="39"/>
      <c r="HJ137" s="39"/>
      <c r="HK137" s="39"/>
      <c r="HL137" s="39"/>
      <c r="HM137" s="39"/>
      <c r="HN137" s="39"/>
      <c r="HO137" s="39"/>
      <c r="HP137" s="39"/>
      <c r="HQ137" s="39"/>
      <c r="HR137" s="39"/>
      <c r="HS137" s="39"/>
      <c r="HT137" s="39"/>
    </row>
    <row r="138" spans="2:228" ht="9.9499999999999993" customHeight="1" x14ac:dyDescent="0.2">
      <c r="B138" s="66" t="s">
        <v>79</v>
      </c>
      <c r="C138" s="191">
        <v>2.592592592592593</v>
      </c>
      <c r="D138" s="191">
        <v>2.592592592592593</v>
      </c>
      <c r="E138" s="191">
        <v>3.7037037037037037</v>
      </c>
      <c r="F138" s="191">
        <v>2.9629629629629628</v>
      </c>
      <c r="G138" s="191">
        <v>3.7037037037037037</v>
      </c>
      <c r="H138" s="191">
        <v>2.9629629629629628</v>
      </c>
      <c r="I138" s="191">
        <v>1.8518518518518519</v>
      </c>
      <c r="J138" s="191">
        <v>2.2222222222222223</v>
      </c>
      <c r="K138" s="191">
        <v>3.333333333333333</v>
      </c>
      <c r="L138" s="191">
        <v>3.7037037037037037</v>
      </c>
      <c r="M138" s="191">
        <v>2.592592592592593</v>
      </c>
      <c r="N138" s="191">
        <v>2.592592592592593</v>
      </c>
      <c r="O138" s="192">
        <f t="shared" si="413"/>
        <v>3.7037037037037037</v>
      </c>
      <c r="P138" s="192">
        <f t="shared" si="414"/>
        <v>1.8518518518518519</v>
      </c>
      <c r="Q138" s="192">
        <f t="shared" si="415"/>
        <v>2.9012345679012346</v>
      </c>
      <c r="R138" s="192">
        <f t="shared" si="416"/>
        <v>0.60823900807359044</v>
      </c>
      <c r="S138" s="192">
        <f t="shared" si="397"/>
        <v>3.509473575974825</v>
      </c>
      <c r="T138" s="192">
        <f t="shared" si="398"/>
        <v>2.2929955598276441</v>
      </c>
      <c r="U138" s="10"/>
      <c r="V138" s="66" t="s">
        <v>79</v>
      </c>
      <c r="W138" s="216">
        <v>37.407407407407405</v>
      </c>
      <c r="X138" s="216">
        <v>121.48148148148148</v>
      </c>
      <c r="Y138" s="216">
        <v>71.481481481481481</v>
      </c>
      <c r="Z138" s="216">
        <v>274.81481481481484</v>
      </c>
      <c r="AA138" s="216">
        <v>195.92592592592592</v>
      </c>
      <c r="AB138" s="216">
        <v>350</v>
      </c>
      <c r="AC138" s="216">
        <v>105.55555555555556</v>
      </c>
      <c r="AD138" s="216">
        <v>32.592592592592595</v>
      </c>
      <c r="AE138" s="216">
        <v>254.07407407407408</v>
      </c>
      <c r="AF138" s="216" t="s">
        <v>40</v>
      </c>
      <c r="AG138" s="216">
        <v>172.96296296296296</v>
      </c>
      <c r="AH138" s="216">
        <v>34.814814814814817</v>
      </c>
      <c r="AI138" s="217">
        <f t="shared" si="417"/>
        <v>350</v>
      </c>
      <c r="AJ138" s="217">
        <f t="shared" si="418"/>
        <v>32.592592592592595</v>
      </c>
      <c r="AK138" s="217">
        <f t="shared" si="419"/>
        <v>150.10101010101013</v>
      </c>
      <c r="AL138" s="217"/>
      <c r="AM138" s="217">
        <f t="shared" si="420"/>
        <v>108.50323377493592</v>
      </c>
      <c r="AN138" s="217">
        <f t="shared" si="399"/>
        <v>258.60424387594605</v>
      </c>
      <c r="AO138" s="217">
        <f t="shared" si="400"/>
        <v>41.597776326074211</v>
      </c>
      <c r="AP138" s="10"/>
      <c r="AQ138" s="66" t="s">
        <v>79</v>
      </c>
      <c r="AR138" s="216">
        <v>37.407407407407405</v>
      </c>
      <c r="AS138" s="216">
        <v>121.48148148148148</v>
      </c>
      <c r="AT138" s="216">
        <v>71.481481481481481</v>
      </c>
      <c r="AU138" s="216">
        <v>274.81481481481484</v>
      </c>
      <c r="AV138" s="216">
        <v>195.92592592592592</v>
      </c>
      <c r="AW138" s="216">
        <v>350</v>
      </c>
      <c r="AX138" s="216">
        <v>105.55555555555556</v>
      </c>
      <c r="AY138" s="216">
        <v>32.592592592592595</v>
      </c>
      <c r="AZ138" s="216">
        <v>254.07407407407408</v>
      </c>
      <c r="BA138" s="216" t="s">
        <v>40</v>
      </c>
      <c r="BB138" s="216">
        <v>172.96296296296296</v>
      </c>
      <c r="BC138" s="216">
        <v>34.814814814814817</v>
      </c>
      <c r="BD138" s="217">
        <f t="shared" si="421"/>
        <v>350</v>
      </c>
      <c r="BE138" s="217">
        <f t="shared" si="422"/>
        <v>32.592592592592595</v>
      </c>
      <c r="BF138" s="217">
        <f t="shared" si="423"/>
        <v>150.10101010101013</v>
      </c>
      <c r="BG138" s="217"/>
      <c r="BH138" s="217">
        <f t="shared" si="424"/>
        <v>108.50323377493592</v>
      </c>
      <c r="BI138" s="217">
        <f t="shared" si="401"/>
        <v>258.60424387594605</v>
      </c>
      <c r="BJ138" s="217">
        <f t="shared" si="402"/>
        <v>41.597776326074211</v>
      </c>
      <c r="BK138" s="10"/>
      <c r="BL138" s="66" t="s">
        <v>79</v>
      </c>
      <c r="BM138" s="216">
        <v>1</v>
      </c>
      <c r="BN138" s="216">
        <v>103</v>
      </c>
      <c r="BO138" s="216">
        <v>68</v>
      </c>
      <c r="BP138" s="216">
        <v>116</v>
      </c>
      <c r="BQ138" s="216">
        <v>79</v>
      </c>
      <c r="BR138" s="216">
        <v>219</v>
      </c>
      <c r="BS138" s="216">
        <v>156</v>
      </c>
      <c r="BT138" s="216">
        <v>56</v>
      </c>
      <c r="BU138" s="216">
        <v>201</v>
      </c>
      <c r="BV138" s="216">
        <v>79</v>
      </c>
      <c r="BW138" s="216">
        <v>97</v>
      </c>
      <c r="BX138" s="216">
        <v>6</v>
      </c>
      <c r="BY138" s="217">
        <f t="shared" si="425"/>
        <v>219</v>
      </c>
      <c r="BZ138" s="217">
        <f t="shared" si="426"/>
        <v>1</v>
      </c>
      <c r="CA138" s="217">
        <f t="shared" si="427"/>
        <v>98.416666666666671</v>
      </c>
      <c r="CB138" s="217"/>
      <c r="CC138" s="217">
        <f t="shared" si="428"/>
        <v>67.568764076220006</v>
      </c>
      <c r="CD138" s="217">
        <f t="shared" si="403"/>
        <v>165.98543074288668</v>
      </c>
      <c r="CE138" s="217">
        <f t="shared" si="404"/>
        <v>30.847902590446665</v>
      </c>
      <c r="CF138" s="10"/>
      <c r="CG138" s="66" t="s">
        <v>79</v>
      </c>
      <c r="CH138" s="216">
        <v>1</v>
      </c>
      <c r="CI138" s="216">
        <v>103</v>
      </c>
      <c r="CJ138" s="216">
        <v>68</v>
      </c>
      <c r="CK138" s="216">
        <v>116</v>
      </c>
      <c r="CL138" s="216">
        <v>79</v>
      </c>
      <c r="CM138" s="216">
        <v>219</v>
      </c>
      <c r="CN138" s="216">
        <v>156</v>
      </c>
      <c r="CO138" s="216">
        <v>56</v>
      </c>
      <c r="CP138" s="216">
        <v>201</v>
      </c>
      <c r="CQ138" s="216">
        <v>79</v>
      </c>
      <c r="CR138" s="216">
        <v>97</v>
      </c>
      <c r="CS138" s="216">
        <v>6</v>
      </c>
      <c r="CT138" s="217">
        <f t="shared" si="429"/>
        <v>219</v>
      </c>
      <c r="CU138" s="217">
        <f t="shared" si="430"/>
        <v>1</v>
      </c>
      <c r="CV138" s="217">
        <f t="shared" si="431"/>
        <v>98.416666666666671</v>
      </c>
      <c r="CW138" s="217"/>
      <c r="CX138" s="217">
        <f t="shared" si="432"/>
        <v>67.568764076220006</v>
      </c>
      <c r="CY138" s="217">
        <f t="shared" si="405"/>
        <v>165.98543074288668</v>
      </c>
      <c r="CZ138" s="217">
        <f t="shared" si="406"/>
        <v>30.847902590446665</v>
      </c>
      <c r="DA138" s="10"/>
      <c r="DB138" s="66" t="s">
        <v>79</v>
      </c>
      <c r="DC138" s="216"/>
      <c r="DD138" s="216"/>
      <c r="DE138" s="216"/>
      <c r="DF138" s="216"/>
      <c r="DG138" s="216"/>
      <c r="DH138" s="216"/>
      <c r="DI138" s="216"/>
      <c r="DJ138" s="216"/>
      <c r="DK138" s="216"/>
      <c r="DL138" s="216"/>
      <c r="DM138" s="216"/>
      <c r="DN138" s="216"/>
      <c r="DO138" s="217">
        <f t="shared" si="433"/>
        <v>0</v>
      </c>
      <c r="DP138" s="217">
        <f t="shared" si="434"/>
        <v>0</v>
      </c>
      <c r="DQ138" s="217" t="e">
        <f t="shared" si="435"/>
        <v>#DIV/0!</v>
      </c>
      <c r="DR138" s="217"/>
      <c r="DS138" s="217" t="e">
        <f t="shared" si="436"/>
        <v>#DIV/0!</v>
      </c>
      <c r="DT138" s="217" t="e">
        <f t="shared" si="407"/>
        <v>#DIV/0!</v>
      </c>
      <c r="DU138" s="217" t="e">
        <f t="shared" si="408"/>
        <v>#DIV/0!</v>
      </c>
      <c r="DV138" s="10"/>
      <c r="DW138" s="66" t="s">
        <v>79</v>
      </c>
      <c r="DX138" s="216"/>
      <c r="DY138" s="216"/>
      <c r="DZ138" s="216"/>
      <c r="EA138" s="216"/>
      <c r="EB138" s="216"/>
      <c r="EC138" s="216"/>
      <c r="ED138" s="216"/>
      <c r="EE138" s="216"/>
      <c r="EF138" s="216"/>
      <c r="EG138" s="216"/>
      <c r="EH138" s="216"/>
      <c r="EI138" s="216"/>
      <c r="EJ138" s="217">
        <f t="shared" si="437"/>
        <v>0</v>
      </c>
      <c r="EK138" s="217">
        <f t="shared" si="438"/>
        <v>0</v>
      </c>
      <c r="EL138" s="217" t="e">
        <f t="shared" si="439"/>
        <v>#DIV/0!</v>
      </c>
      <c r="EM138" s="217"/>
      <c r="EN138" s="217" t="e">
        <f t="shared" si="440"/>
        <v>#DIV/0!</v>
      </c>
      <c r="EO138" s="217" t="e">
        <f t="shared" si="409"/>
        <v>#DIV/0!</v>
      </c>
      <c r="EP138" s="217" t="e">
        <f t="shared" si="410"/>
        <v>#DIV/0!</v>
      </c>
      <c r="EQ138" s="10"/>
      <c r="ER138" s="66" t="s">
        <v>79</v>
      </c>
      <c r="ES138" s="216">
        <v>1</v>
      </c>
      <c r="ET138" s="216">
        <v>103</v>
      </c>
      <c r="EU138" s="216">
        <v>68</v>
      </c>
      <c r="EV138" s="216">
        <v>116</v>
      </c>
      <c r="EW138" s="216">
        <v>79</v>
      </c>
      <c r="EX138" s="216">
        <v>219</v>
      </c>
      <c r="EY138" s="216">
        <v>156</v>
      </c>
      <c r="EZ138" s="216">
        <v>56</v>
      </c>
      <c r="FA138" s="216">
        <v>201</v>
      </c>
      <c r="FB138" s="216">
        <v>79</v>
      </c>
      <c r="FC138" s="216">
        <v>97</v>
      </c>
      <c r="FD138" s="216">
        <v>6</v>
      </c>
      <c r="FE138" s="217">
        <f t="shared" si="441"/>
        <v>219</v>
      </c>
      <c r="FF138" s="217">
        <f t="shared" si="442"/>
        <v>1</v>
      </c>
      <c r="FG138" s="217">
        <f t="shared" si="443"/>
        <v>98.416666666666671</v>
      </c>
      <c r="FH138" s="217"/>
      <c r="FI138" s="217">
        <f t="shared" si="444"/>
        <v>67.568764076220006</v>
      </c>
      <c r="FJ138" s="217">
        <f t="shared" si="411"/>
        <v>165.98543074288668</v>
      </c>
      <c r="FK138" s="217">
        <f t="shared" si="412"/>
        <v>30.847902590446665</v>
      </c>
      <c r="FL138" s="64"/>
      <c r="FM138" s="42"/>
      <c r="FN138" s="15"/>
      <c r="FO138" s="15"/>
      <c r="FP138" s="15"/>
      <c r="FQ138" s="15"/>
      <c r="FR138" s="15"/>
      <c r="FS138" s="15"/>
      <c r="FT138" s="15"/>
      <c r="FU138" s="15"/>
      <c r="FV138" s="15"/>
      <c r="FW138" s="15"/>
      <c r="FX138" s="15"/>
      <c r="FY138" s="15"/>
      <c r="FZ138" s="15"/>
      <c r="GA138" s="15"/>
      <c r="GB138" s="15"/>
      <c r="GC138" s="15"/>
      <c r="GD138" s="11"/>
      <c r="GE138" s="11"/>
      <c r="GF138" s="13"/>
      <c r="GZ138" s="39"/>
      <c r="HA138" s="39"/>
      <c r="HB138" s="39"/>
      <c r="HC138" s="39"/>
      <c r="HD138" s="39"/>
      <c r="HE138" s="39"/>
      <c r="HF138" s="39"/>
      <c r="HG138" s="39"/>
      <c r="HH138" s="39"/>
      <c r="HI138" s="39"/>
      <c r="HJ138" s="39"/>
      <c r="HK138" s="39"/>
      <c r="HL138" s="39"/>
      <c r="HM138" s="39"/>
      <c r="HN138" s="39"/>
      <c r="HO138" s="39"/>
      <c r="HP138" s="39"/>
      <c r="HQ138" s="39"/>
      <c r="HR138" s="39"/>
      <c r="HS138" s="39"/>
      <c r="HT138" s="39"/>
    </row>
    <row r="139" spans="2:228" ht="9.9499999999999993" customHeight="1" x14ac:dyDescent="0.2">
      <c r="B139" s="65" t="s">
        <v>80</v>
      </c>
      <c r="C139" s="191">
        <v>2.9629629629629628</v>
      </c>
      <c r="D139" s="191">
        <v>3.333333333333333</v>
      </c>
      <c r="E139" s="191">
        <v>2.9629629629629628</v>
      </c>
      <c r="F139" s="191">
        <v>3.8518518518518516</v>
      </c>
      <c r="G139" s="191">
        <v>3.5185185185185186</v>
      </c>
      <c r="H139" s="191">
        <v>1.8407407407407408</v>
      </c>
      <c r="I139" s="191">
        <v>0.8</v>
      </c>
      <c r="J139" s="191">
        <v>1.4296296296296296</v>
      </c>
      <c r="K139" s="191">
        <v>2.2740740740740741</v>
      </c>
      <c r="L139" s="191">
        <v>3.7037037037037037</v>
      </c>
      <c r="M139" s="191">
        <v>3.0370370370370372</v>
      </c>
      <c r="N139" s="191">
        <v>2.9629629629629628</v>
      </c>
      <c r="O139" s="192">
        <f t="shared" si="413"/>
        <v>3.8518518518518516</v>
      </c>
      <c r="P139" s="192">
        <f t="shared" si="414"/>
        <v>0.8</v>
      </c>
      <c r="Q139" s="192">
        <f t="shared" si="415"/>
        <v>2.7231481481481485</v>
      </c>
      <c r="R139" s="192">
        <f t="shared" si="416"/>
        <v>0.94693093822664309</v>
      </c>
      <c r="S139" s="192">
        <f t="shared" si="397"/>
        <v>3.6700790863747916</v>
      </c>
      <c r="T139" s="192">
        <f t="shared" si="398"/>
        <v>1.7762172099215054</v>
      </c>
      <c r="U139" s="10"/>
      <c r="V139" s="65" t="s">
        <v>80</v>
      </c>
      <c r="W139" s="216">
        <v>25.185185185185187</v>
      </c>
      <c r="X139" s="216">
        <v>50</v>
      </c>
      <c r="Y139" s="216">
        <v>134.44444444444446</v>
      </c>
      <c r="Z139" s="216"/>
      <c r="AA139" s="216">
        <v>181.85185185185185</v>
      </c>
      <c r="AB139" s="216">
        <v>188.14814814814815</v>
      </c>
      <c r="AC139" s="216">
        <v>155.55555555555554</v>
      </c>
      <c r="AD139" s="216">
        <v>80.370370370370367</v>
      </c>
      <c r="AE139" s="216">
        <v>155.92592592592592</v>
      </c>
      <c r="AF139" s="216">
        <v>253.33333333333334</v>
      </c>
      <c r="AG139" s="216">
        <v>73.333333333333329</v>
      </c>
      <c r="AH139" s="216">
        <v>114.81481481481481</v>
      </c>
      <c r="AI139" s="217">
        <f t="shared" si="417"/>
        <v>253.33333333333334</v>
      </c>
      <c r="AJ139" s="217">
        <f t="shared" si="418"/>
        <v>25.185185185185187</v>
      </c>
      <c r="AK139" s="217">
        <f t="shared" si="419"/>
        <v>128.45117845117844</v>
      </c>
      <c r="AL139" s="217"/>
      <c r="AM139" s="217">
        <f t="shared" si="420"/>
        <v>67.74251626408082</v>
      </c>
      <c r="AN139" s="217">
        <f t="shared" si="399"/>
        <v>196.19369471525926</v>
      </c>
      <c r="AO139" s="217">
        <f t="shared" si="400"/>
        <v>60.708662187097616</v>
      </c>
      <c r="AP139" s="10"/>
      <c r="AQ139" s="65" t="s">
        <v>80</v>
      </c>
      <c r="AR139" s="216">
        <v>25.185185185185187</v>
      </c>
      <c r="AS139" s="216">
        <v>50</v>
      </c>
      <c r="AT139" s="216">
        <v>134.44444444444446</v>
      </c>
      <c r="AU139" s="216"/>
      <c r="AV139" s="216">
        <v>181.85185185185185</v>
      </c>
      <c r="AW139" s="216">
        <v>188.14814814814815</v>
      </c>
      <c r="AX139" s="216">
        <v>155.55555555555554</v>
      </c>
      <c r="AY139" s="216">
        <v>80.370370370370367</v>
      </c>
      <c r="AZ139" s="216">
        <v>155.92592592592592</v>
      </c>
      <c r="BA139" s="216">
        <v>253.33333333333334</v>
      </c>
      <c r="BB139" s="216">
        <v>73.333333333333329</v>
      </c>
      <c r="BC139" s="216">
        <v>114.81481481481481</v>
      </c>
      <c r="BD139" s="217">
        <f t="shared" si="421"/>
        <v>253.33333333333334</v>
      </c>
      <c r="BE139" s="217">
        <f t="shared" si="422"/>
        <v>25.185185185185187</v>
      </c>
      <c r="BF139" s="217">
        <f t="shared" si="423"/>
        <v>128.45117845117844</v>
      </c>
      <c r="BG139" s="217"/>
      <c r="BH139" s="217">
        <f t="shared" si="424"/>
        <v>67.74251626408082</v>
      </c>
      <c r="BI139" s="217">
        <f t="shared" si="401"/>
        <v>196.19369471525926</v>
      </c>
      <c r="BJ139" s="217">
        <f t="shared" si="402"/>
        <v>60.708662187097616</v>
      </c>
      <c r="BK139" s="10"/>
      <c r="BL139" s="65" t="s">
        <v>80</v>
      </c>
      <c r="BM139" s="216">
        <v>11</v>
      </c>
      <c r="BN139" s="216">
        <v>20</v>
      </c>
      <c r="BO139" s="216">
        <v>83</v>
      </c>
      <c r="BP139" s="216">
        <v>69</v>
      </c>
      <c r="BQ139" s="216">
        <v>145</v>
      </c>
      <c r="BR139" s="216">
        <v>125</v>
      </c>
      <c r="BS139" s="216">
        <v>192</v>
      </c>
      <c r="BT139" s="216">
        <v>422</v>
      </c>
      <c r="BU139" s="216">
        <v>64</v>
      </c>
      <c r="BV139" s="216">
        <v>99</v>
      </c>
      <c r="BW139" s="216">
        <v>36</v>
      </c>
      <c r="BX139" s="216">
        <v>25</v>
      </c>
      <c r="BY139" s="217">
        <f t="shared" si="425"/>
        <v>422</v>
      </c>
      <c r="BZ139" s="217">
        <f t="shared" si="426"/>
        <v>11</v>
      </c>
      <c r="CA139" s="217">
        <f t="shared" si="427"/>
        <v>107.58333333333333</v>
      </c>
      <c r="CB139" s="217"/>
      <c r="CC139" s="217">
        <f t="shared" si="428"/>
        <v>113.09566210902514</v>
      </c>
      <c r="CD139" s="217">
        <f t="shared" si="403"/>
        <v>220.67899544235848</v>
      </c>
      <c r="CE139" s="217">
        <f t="shared" si="404"/>
        <v>-5.5123287756918131</v>
      </c>
      <c r="CF139" s="10"/>
      <c r="CG139" s="65" t="s">
        <v>80</v>
      </c>
      <c r="CH139" s="216">
        <v>11</v>
      </c>
      <c r="CI139" s="216">
        <v>20</v>
      </c>
      <c r="CJ139" s="216">
        <v>83</v>
      </c>
      <c r="CK139" s="216">
        <v>69</v>
      </c>
      <c r="CL139" s="216">
        <v>145</v>
      </c>
      <c r="CM139" s="216">
        <v>125</v>
      </c>
      <c r="CN139" s="216">
        <v>192</v>
      </c>
      <c r="CO139" s="216">
        <v>422</v>
      </c>
      <c r="CP139" s="216">
        <v>64</v>
      </c>
      <c r="CQ139" s="216">
        <v>99</v>
      </c>
      <c r="CR139" s="216">
        <v>36</v>
      </c>
      <c r="CS139" s="216">
        <v>25</v>
      </c>
      <c r="CT139" s="217">
        <f t="shared" si="429"/>
        <v>422</v>
      </c>
      <c r="CU139" s="217">
        <f t="shared" si="430"/>
        <v>11</v>
      </c>
      <c r="CV139" s="217">
        <f t="shared" si="431"/>
        <v>107.58333333333333</v>
      </c>
      <c r="CW139" s="217"/>
      <c r="CX139" s="217">
        <f t="shared" si="432"/>
        <v>113.09566210902514</v>
      </c>
      <c r="CY139" s="217">
        <f t="shared" si="405"/>
        <v>220.67899544235848</v>
      </c>
      <c r="CZ139" s="217">
        <f t="shared" si="406"/>
        <v>-5.5123287756918131</v>
      </c>
      <c r="DA139" s="10"/>
      <c r="DB139" s="65" t="s">
        <v>80</v>
      </c>
      <c r="DC139" s="216"/>
      <c r="DD139" s="216"/>
      <c r="DE139" s="216"/>
      <c r="DF139" s="216">
        <v>8.4</v>
      </c>
      <c r="DG139" s="216">
        <v>5.0999999999999996</v>
      </c>
      <c r="DH139" s="216">
        <v>6.18</v>
      </c>
      <c r="DI139" s="216">
        <v>3.98</v>
      </c>
      <c r="DJ139" s="216">
        <v>5.24</v>
      </c>
      <c r="DK139" s="216">
        <v>3.62</v>
      </c>
      <c r="DL139" s="216">
        <v>2.66</v>
      </c>
      <c r="DM139" s="216">
        <v>6.38</v>
      </c>
      <c r="DN139" s="216">
        <v>3.64</v>
      </c>
      <c r="DO139" s="217">
        <f t="shared" si="433"/>
        <v>8.4</v>
      </c>
      <c r="DP139" s="217">
        <f t="shared" si="434"/>
        <v>2.66</v>
      </c>
      <c r="DQ139" s="217">
        <f t="shared" si="435"/>
        <v>5.0222222222222221</v>
      </c>
      <c r="DR139" s="217"/>
      <c r="DS139" s="217">
        <f t="shared" si="436"/>
        <v>1.7744701869697463</v>
      </c>
      <c r="DT139" s="217">
        <f t="shared" si="407"/>
        <v>6.7966924091919685</v>
      </c>
      <c r="DU139" s="217">
        <f t="shared" si="408"/>
        <v>3.2477520352524758</v>
      </c>
      <c r="DV139" s="10"/>
      <c r="DW139" s="65" t="s">
        <v>80</v>
      </c>
      <c r="DX139" s="216"/>
      <c r="DY139" s="216"/>
      <c r="DZ139" s="216"/>
      <c r="EA139" s="216">
        <v>8.4</v>
      </c>
      <c r="EB139" s="216">
        <v>5.0999999999999996</v>
      </c>
      <c r="EC139" s="216">
        <v>6.18</v>
      </c>
      <c r="ED139" s="216">
        <v>3.98</v>
      </c>
      <c r="EE139" s="216">
        <v>5.24</v>
      </c>
      <c r="EF139" s="216">
        <v>3.62</v>
      </c>
      <c r="EG139" s="216">
        <v>2.66</v>
      </c>
      <c r="EH139" s="216">
        <v>6.38</v>
      </c>
      <c r="EI139" s="216">
        <v>3.64</v>
      </c>
      <c r="EJ139" s="217">
        <f t="shared" si="437"/>
        <v>8.4</v>
      </c>
      <c r="EK139" s="217">
        <f t="shared" si="438"/>
        <v>2.66</v>
      </c>
      <c r="EL139" s="217">
        <f t="shared" si="439"/>
        <v>5.0222222222222221</v>
      </c>
      <c r="EM139" s="217"/>
      <c r="EN139" s="217">
        <f t="shared" si="440"/>
        <v>1.7744701869697463</v>
      </c>
      <c r="EO139" s="217">
        <f t="shared" si="409"/>
        <v>6.7966924091919685</v>
      </c>
      <c r="EP139" s="217">
        <f t="shared" si="410"/>
        <v>3.2477520352524758</v>
      </c>
      <c r="EQ139" s="10"/>
      <c r="ER139" s="65" t="s">
        <v>80</v>
      </c>
      <c r="ES139" s="216">
        <v>11</v>
      </c>
      <c r="ET139" s="216">
        <v>20</v>
      </c>
      <c r="EU139" s="216">
        <v>83</v>
      </c>
      <c r="EV139" s="216">
        <v>69</v>
      </c>
      <c r="EW139" s="216">
        <v>145</v>
      </c>
      <c r="EX139" s="216">
        <v>125</v>
      </c>
      <c r="EY139" s="216">
        <v>192</v>
      </c>
      <c r="EZ139" s="216">
        <v>422</v>
      </c>
      <c r="FA139" s="216">
        <v>64</v>
      </c>
      <c r="FB139" s="216">
        <v>99</v>
      </c>
      <c r="FC139" s="216">
        <v>36</v>
      </c>
      <c r="FD139" s="216">
        <v>25</v>
      </c>
      <c r="FE139" s="217">
        <f t="shared" si="441"/>
        <v>422</v>
      </c>
      <c r="FF139" s="217">
        <f t="shared" si="442"/>
        <v>11</v>
      </c>
      <c r="FG139" s="217">
        <f t="shared" si="443"/>
        <v>107.58333333333333</v>
      </c>
      <c r="FH139" s="217"/>
      <c r="FI139" s="217">
        <f t="shared" si="444"/>
        <v>113.09566210902514</v>
      </c>
      <c r="FJ139" s="217">
        <f t="shared" si="411"/>
        <v>220.67899544235848</v>
      </c>
      <c r="FK139" s="217">
        <f t="shared" si="412"/>
        <v>-5.5123287756918131</v>
      </c>
      <c r="FL139" s="64"/>
      <c r="FM139" s="42"/>
      <c r="FN139" s="15"/>
      <c r="FO139" s="15"/>
      <c r="FP139" s="15"/>
      <c r="FQ139" s="15"/>
      <c r="FR139" s="15"/>
      <c r="FS139" s="15"/>
      <c r="FT139" s="15"/>
      <c r="FU139" s="15"/>
      <c r="FV139" s="15"/>
      <c r="FW139" s="15"/>
      <c r="FX139" s="15"/>
      <c r="FY139" s="15"/>
      <c r="FZ139" s="15"/>
      <c r="GA139" s="15"/>
      <c r="GB139" s="15"/>
      <c r="GC139" s="15"/>
      <c r="GD139" s="11"/>
      <c r="GE139" s="11"/>
      <c r="GF139" s="13"/>
      <c r="GZ139" s="39"/>
      <c r="HA139" s="39"/>
      <c r="HB139" s="39"/>
      <c r="HC139" s="39"/>
      <c r="HD139" s="39"/>
      <c r="HE139" s="39"/>
      <c r="HF139" s="39"/>
      <c r="HG139" s="39"/>
      <c r="HH139" s="39"/>
      <c r="HI139" s="39"/>
      <c r="HJ139" s="39"/>
      <c r="HK139" s="39"/>
      <c r="HL139" s="39"/>
      <c r="HM139" s="39"/>
      <c r="HN139" s="39"/>
      <c r="HO139" s="39"/>
      <c r="HP139" s="39"/>
      <c r="HQ139" s="39"/>
      <c r="HR139" s="39"/>
      <c r="HS139" s="39"/>
      <c r="HT139" s="39"/>
    </row>
    <row r="140" spans="2:228" ht="9.9499999999999993" customHeight="1" x14ac:dyDescent="0.2">
      <c r="B140" s="66" t="s">
        <v>81</v>
      </c>
      <c r="C140" s="191">
        <v>3.2962962962962963</v>
      </c>
      <c r="D140" s="191">
        <v>3.5925925925925926</v>
      </c>
      <c r="E140" s="191">
        <v>3.1111111111111112</v>
      </c>
      <c r="F140" s="191">
        <v>4.1481481481481479</v>
      </c>
      <c r="G140" s="191">
        <v>4.0740740740740735</v>
      </c>
      <c r="H140" s="191">
        <v>2.3777777777777778</v>
      </c>
      <c r="I140" s="191">
        <v>1.6814814814814816</v>
      </c>
      <c r="J140" s="191">
        <v>1.4666666666666668</v>
      </c>
      <c r="K140" s="191">
        <v>2.1407407407407408</v>
      </c>
      <c r="L140" s="191">
        <v>3.8518518518518516</v>
      </c>
      <c r="M140" s="191">
        <v>5.5925925925925926</v>
      </c>
      <c r="N140" s="191">
        <v>3.1481481481481484</v>
      </c>
      <c r="O140" s="192">
        <f t="shared" si="413"/>
        <v>5.5925925925925926</v>
      </c>
      <c r="P140" s="192">
        <f t="shared" si="414"/>
        <v>1.4666666666666668</v>
      </c>
      <c r="Q140" s="192">
        <f t="shared" si="415"/>
        <v>3.2067901234567895</v>
      </c>
      <c r="R140" s="192">
        <f t="shared" si="416"/>
        <v>1.1714117956743919</v>
      </c>
      <c r="S140" s="192">
        <f t="shared" si="397"/>
        <v>4.3782019191311816</v>
      </c>
      <c r="T140" s="192">
        <f t="shared" si="398"/>
        <v>2.0353783277823974</v>
      </c>
      <c r="U140" s="10"/>
      <c r="V140" s="66" t="s">
        <v>81</v>
      </c>
      <c r="W140" s="216">
        <v>40.74074074074074</v>
      </c>
      <c r="X140" s="216">
        <v>64.074074074074076</v>
      </c>
      <c r="Y140" s="216">
        <v>127.4074074074074</v>
      </c>
      <c r="Z140" s="216">
        <v>68.148148148148152</v>
      </c>
      <c r="AA140" s="216">
        <v>87.037037037037038</v>
      </c>
      <c r="AB140" s="216">
        <v>232.59259259259258</v>
      </c>
      <c r="AC140" s="216">
        <v>113.33333333333333</v>
      </c>
      <c r="AD140" s="216">
        <v>141.85185185185185</v>
      </c>
      <c r="AE140" s="216">
        <v>151.11111111111111</v>
      </c>
      <c r="AF140" s="216">
        <v>55.555555555555557</v>
      </c>
      <c r="AG140" s="216">
        <v>84.444444444444443</v>
      </c>
      <c r="AH140" s="216">
        <v>4.5555555555555554</v>
      </c>
      <c r="AI140" s="217">
        <f t="shared" si="417"/>
        <v>232.59259259259258</v>
      </c>
      <c r="AJ140" s="217">
        <f t="shared" si="418"/>
        <v>4.5555555555555554</v>
      </c>
      <c r="AK140" s="217">
        <f t="shared" si="419"/>
        <v>97.570987654321002</v>
      </c>
      <c r="AL140" s="217"/>
      <c r="AM140" s="217">
        <f t="shared" si="420"/>
        <v>60.388663974159449</v>
      </c>
      <c r="AN140" s="217">
        <f t="shared" si="399"/>
        <v>157.95965162848046</v>
      </c>
      <c r="AO140" s="217">
        <f t="shared" si="400"/>
        <v>37.182323680161552</v>
      </c>
      <c r="AP140" s="10"/>
      <c r="AQ140" s="66" t="s">
        <v>81</v>
      </c>
      <c r="AR140" s="216">
        <v>40.74074074074074</v>
      </c>
      <c r="AS140" s="216">
        <v>64.074074074074076</v>
      </c>
      <c r="AT140" s="216">
        <v>127.4074074074074</v>
      </c>
      <c r="AU140" s="216">
        <v>68.148148148148152</v>
      </c>
      <c r="AV140" s="216">
        <v>87.037037037037038</v>
      </c>
      <c r="AW140" s="216">
        <v>232.59259259259258</v>
      </c>
      <c r="AX140" s="216">
        <v>113.33333333333333</v>
      </c>
      <c r="AY140" s="216">
        <v>141.85185185185185</v>
      </c>
      <c r="AZ140" s="216">
        <v>151.11111111111111</v>
      </c>
      <c r="BA140" s="216">
        <v>55.555555555555557</v>
      </c>
      <c r="BB140" s="216">
        <v>84.444444444444443</v>
      </c>
      <c r="BC140" s="216">
        <v>4.5555555555555554</v>
      </c>
      <c r="BD140" s="217">
        <f t="shared" si="421"/>
        <v>232.59259259259258</v>
      </c>
      <c r="BE140" s="217">
        <f t="shared" si="422"/>
        <v>4.5555555555555554</v>
      </c>
      <c r="BF140" s="217">
        <f t="shared" si="423"/>
        <v>97.570987654321002</v>
      </c>
      <c r="BG140" s="217"/>
      <c r="BH140" s="217">
        <f t="shared" si="424"/>
        <v>60.388663974159449</v>
      </c>
      <c r="BI140" s="217">
        <f t="shared" si="401"/>
        <v>157.95965162848046</v>
      </c>
      <c r="BJ140" s="217">
        <f t="shared" si="402"/>
        <v>37.182323680161552</v>
      </c>
      <c r="BK140" s="10"/>
      <c r="BL140" s="66" t="s">
        <v>81</v>
      </c>
      <c r="BM140" s="216">
        <v>23</v>
      </c>
      <c r="BN140" s="216">
        <v>30</v>
      </c>
      <c r="BO140" s="216">
        <v>74</v>
      </c>
      <c r="BP140" s="216">
        <v>8</v>
      </c>
      <c r="BQ140" s="216">
        <v>100</v>
      </c>
      <c r="BR140" s="216">
        <v>69</v>
      </c>
      <c r="BS140" s="216">
        <v>151</v>
      </c>
      <c r="BT140" s="216">
        <v>165</v>
      </c>
      <c r="BU140" s="216">
        <v>141</v>
      </c>
      <c r="BV140" s="216">
        <v>21</v>
      </c>
      <c r="BW140" s="216">
        <v>40</v>
      </c>
      <c r="BX140" s="216">
        <v>16</v>
      </c>
      <c r="BY140" s="217">
        <f t="shared" si="425"/>
        <v>165</v>
      </c>
      <c r="BZ140" s="217">
        <f t="shared" si="426"/>
        <v>8</v>
      </c>
      <c r="CA140" s="217">
        <f t="shared" si="427"/>
        <v>69.833333333333329</v>
      </c>
      <c r="CB140" s="217"/>
      <c r="CC140" s="217">
        <f t="shared" si="428"/>
        <v>56.739970412613381</v>
      </c>
      <c r="CD140" s="217">
        <f t="shared" si="403"/>
        <v>126.5733037459467</v>
      </c>
      <c r="CE140" s="217">
        <f t="shared" si="404"/>
        <v>13.093362920719947</v>
      </c>
      <c r="CF140" s="10"/>
      <c r="CG140" s="66" t="s">
        <v>81</v>
      </c>
      <c r="CH140" s="216">
        <v>23</v>
      </c>
      <c r="CI140" s="216">
        <v>30</v>
      </c>
      <c r="CJ140" s="216">
        <v>74</v>
      </c>
      <c r="CK140" s="216">
        <v>8</v>
      </c>
      <c r="CL140" s="216">
        <v>100</v>
      </c>
      <c r="CM140" s="216">
        <v>69</v>
      </c>
      <c r="CN140" s="216">
        <v>151</v>
      </c>
      <c r="CO140" s="216">
        <v>165</v>
      </c>
      <c r="CP140" s="216">
        <v>141</v>
      </c>
      <c r="CQ140" s="216">
        <v>21</v>
      </c>
      <c r="CR140" s="216">
        <v>40</v>
      </c>
      <c r="CS140" s="216">
        <v>16</v>
      </c>
      <c r="CT140" s="217">
        <f t="shared" si="429"/>
        <v>165</v>
      </c>
      <c r="CU140" s="217">
        <f t="shared" si="430"/>
        <v>8</v>
      </c>
      <c r="CV140" s="217">
        <f t="shared" si="431"/>
        <v>69.833333333333329</v>
      </c>
      <c r="CW140" s="217"/>
      <c r="CX140" s="217">
        <f t="shared" si="432"/>
        <v>56.739970412613381</v>
      </c>
      <c r="CY140" s="217">
        <f t="shared" si="405"/>
        <v>126.5733037459467</v>
      </c>
      <c r="CZ140" s="217">
        <f t="shared" si="406"/>
        <v>13.093362920719947</v>
      </c>
      <c r="DA140" s="10"/>
      <c r="DB140" s="66" t="s">
        <v>81</v>
      </c>
      <c r="DC140" s="216">
        <v>3.52</v>
      </c>
      <c r="DD140" s="216">
        <v>5.52</v>
      </c>
      <c r="DE140" s="216">
        <v>11.52</v>
      </c>
      <c r="DF140" s="216">
        <v>7.18</v>
      </c>
      <c r="DG140" s="216">
        <v>6.24</v>
      </c>
      <c r="DH140" s="216">
        <v>4.12</v>
      </c>
      <c r="DI140" s="216">
        <v>3.86</v>
      </c>
      <c r="DJ140" s="216">
        <v>3.06</v>
      </c>
      <c r="DK140" s="216">
        <v>3.56</v>
      </c>
      <c r="DL140" s="216">
        <v>2.56</v>
      </c>
      <c r="DM140" s="216">
        <v>3.18</v>
      </c>
      <c r="DN140" s="216">
        <v>4.5199999999999996</v>
      </c>
      <c r="DO140" s="217">
        <f t="shared" si="433"/>
        <v>11.52</v>
      </c>
      <c r="DP140" s="217">
        <f t="shared" si="434"/>
        <v>2.56</v>
      </c>
      <c r="DQ140" s="217">
        <f t="shared" si="435"/>
        <v>4.9033333333333333</v>
      </c>
      <c r="DR140" s="217"/>
      <c r="DS140" s="217">
        <f t="shared" si="436"/>
        <v>2.4964823737459567</v>
      </c>
      <c r="DT140" s="217">
        <f t="shared" si="407"/>
        <v>7.3998157070792896</v>
      </c>
      <c r="DU140" s="217">
        <f t="shared" si="408"/>
        <v>2.4068509595873766</v>
      </c>
      <c r="DV140" s="10"/>
      <c r="DW140" s="66" t="s">
        <v>81</v>
      </c>
      <c r="DX140" s="216">
        <v>3.52</v>
      </c>
      <c r="DY140" s="216">
        <v>5.52</v>
      </c>
      <c r="DZ140" s="216">
        <v>11.52</v>
      </c>
      <c r="EA140" s="216">
        <v>7.18</v>
      </c>
      <c r="EB140" s="216">
        <v>6.24</v>
      </c>
      <c r="EC140" s="216">
        <v>4.12</v>
      </c>
      <c r="ED140" s="216">
        <v>3.86</v>
      </c>
      <c r="EE140" s="216">
        <v>3.06</v>
      </c>
      <c r="EF140" s="216">
        <v>3.56</v>
      </c>
      <c r="EG140" s="216">
        <v>2.56</v>
      </c>
      <c r="EH140" s="216">
        <v>3.18</v>
      </c>
      <c r="EI140" s="216">
        <v>4.5199999999999996</v>
      </c>
      <c r="EJ140" s="217">
        <f t="shared" si="437"/>
        <v>11.52</v>
      </c>
      <c r="EK140" s="217">
        <f t="shared" si="438"/>
        <v>2.56</v>
      </c>
      <c r="EL140" s="217">
        <f t="shared" si="439"/>
        <v>4.9033333333333333</v>
      </c>
      <c r="EM140" s="217"/>
      <c r="EN140" s="217">
        <f t="shared" si="440"/>
        <v>2.4964823737459567</v>
      </c>
      <c r="EO140" s="217">
        <f t="shared" si="409"/>
        <v>7.3998157070792896</v>
      </c>
      <c r="EP140" s="217">
        <f t="shared" si="410"/>
        <v>2.4068509595873766</v>
      </c>
      <c r="EQ140" s="10"/>
      <c r="ER140" s="66" t="s">
        <v>81</v>
      </c>
      <c r="ES140" s="216">
        <v>23</v>
      </c>
      <c r="ET140" s="216">
        <v>30</v>
      </c>
      <c r="EU140" s="216">
        <v>74</v>
      </c>
      <c r="EV140" s="216">
        <v>8</v>
      </c>
      <c r="EW140" s="216">
        <v>100</v>
      </c>
      <c r="EX140" s="216">
        <v>69</v>
      </c>
      <c r="EY140" s="216">
        <v>151</v>
      </c>
      <c r="EZ140" s="216">
        <v>165</v>
      </c>
      <c r="FA140" s="216">
        <v>141</v>
      </c>
      <c r="FB140" s="216">
        <v>21</v>
      </c>
      <c r="FC140" s="216">
        <v>40</v>
      </c>
      <c r="FD140" s="216">
        <v>16</v>
      </c>
      <c r="FE140" s="217">
        <f t="shared" si="441"/>
        <v>165</v>
      </c>
      <c r="FF140" s="217">
        <f t="shared" si="442"/>
        <v>8</v>
      </c>
      <c r="FG140" s="217">
        <f t="shared" si="443"/>
        <v>69.833333333333329</v>
      </c>
      <c r="FH140" s="217"/>
      <c r="FI140" s="217">
        <f t="shared" si="444"/>
        <v>56.739970412613381</v>
      </c>
      <c r="FJ140" s="217">
        <f t="shared" si="411"/>
        <v>126.5733037459467</v>
      </c>
      <c r="FK140" s="217">
        <f t="shared" si="412"/>
        <v>13.093362920719947</v>
      </c>
      <c r="FL140" s="64"/>
      <c r="FM140" s="42"/>
      <c r="FN140" s="15"/>
      <c r="FO140" s="15"/>
      <c r="FP140" s="15"/>
      <c r="FQ140" s="15"/>
      <c r="FR140" s="15"/>
      <c r="FS140" s="15"/>
      <c r="FT140" s="15"/>
      <c r="FU140" s="15"/>
      <c r="FV140" s="15"/>
      <c r="FW140" s="15"/>
      <c r="FX140" s="15"/>
      <c r="FY140" s="15"/>
      <c r="FZ140" s="15"/>
      <c r="GA140" s="15"/>
      <c r="GB140" s="15"/>
      <c r="GC140" s="15"/>
      <c r="GD140" s="11"/>
      <c r="GE140" s="11"/>
      <c r="GF140" s="13"/>
      <c r="GZ140" s="39"/>
      <c r="HA140" s="39"/>
      <c r="HB140" s="39"/>
      <c r="HC140" s="39"/>
      <c r="HD140" s="39"/>
      <c r="HE140" s="39"/>
      <c r="HF140" s="39"/>
      <c r="HG140" s="39"/>
      <c r="HH140" s="39"/>
      <c r="HI140" s="39"/>
      <c r="HJ140" s="39"/>
      <c r="HK140" s="39"/>
      <c r="HL140" s="39"/>
      <c r="HM140" s="39"/>
      <c r="HN140" s="39"/>
      <c r="HO140" s="39"/>
      <c r="HP140" s="39"/>
      <c r="HQ140" s="39"/>
      <c r="HR140" s="39"/>
      <c r="HS140" s="39"/>
      <c r="HT140" s="39"/>
    </row>
    <row r="141" spans="2:228" ht="9.9499999999999993" customHeight="1" x14ac:dyDescent="0.2">
      <c r="B141" s="66" t="s">
        <v>83</v>
      </c>
      <c r="C141" s="191">
        <v>3.666666666666667</v>
      </c>
      <c r="D141" s="191">
        <v>3.0370370370370372</v>
      </c>
      <c r="E141" s="191">
        <v>4.4074074074074074</v>
      </c>
      <c r="F141" s="193">
        <v>2.84</v>
      </c>
      <c r="G141" s="193">
        <v>3.04</v>
      </c>
      <c r="H141" s="193">
        <v>1.96</v>
      </c>
      <c r="I141" s="193">
        <v>0.89</v>
      </c>
      <c r="J141" s="193">
        <v>1.52</v>
      </c>
      <c r="K141" s="193">
        <v>2.0099999999999998</v>
      </c>
      <c r="L141" s="193">
        <v>3.71</v>
      </c>
      <c r="M141" s="193">
        <v>2.91</v>
      </c>
      <c r="N141" s="193">
        <v>3.12</v>
      </c>
      <c r="O141" s="192">
        <f t="shared" si="413"/>
        <v>4.4074074074074074</v>
      </c>
      <c r="P141" s="192">
        <f t="shared" si="414"/>
        <v>0.89</v>
      </c>
      <c r="Q141" s="192">
        <f t="shared" si="415"/>
        <v>2.7592592592592595</v>
      </c>
      <c r="R141" s="192">
        <f t="shared" si="416"/>
        <v>0.99950617561207045</v>
      </c>
      <c r="S141" s="192">
        <f t="shared" si="397"/>
        <v>3.75876543487133</v>
      </c>
      <c r="T141" s="192">
        <f t="shared" si="398"/>
        <v>1.7597530836471891</v>
      </c>
      <c r="U141" s="10"/>
      <c r="V141" s="66" t="s">
        <v>83</v>
      </c>
      <c r="W141" s="216">
        <v>98.888888888888886</v>
      </c>
      <c r="X141" s="216">
        <v>58.148148148148145</v>
      </c>
      <c r="Y141" s="216">
        <v>109.25925925925925</v>
      </c>
      <c r="Z141" s="218">
        <v>141</v>
      </c>
      <c r="AA141" s="218">
        <v>260</v>
      </c>
      <c r="AB141" s="218">
        <v>250</v>
      </c>
      <c r="AC141" s="218">
        <v>157</v>
      </c>
      <c r="AD141" s="218">
        <v>213</v>
      </c>
      <c r="AE141" s="218">
        <v>225</v>
      </c>
      <c r="AF141" s="218">
        <v>100</v>
      </c>
      <c r="AG141" s="218">
        <v>59.3</v>
      </c>
      <c r="AH141" s="218">
        <v>20.7</v>
      </c>
      <c r="AI141" s="217">
        <f t="shared" si="417"/>
        <v>260</v>
      </c>
      <c r="AJ141" s="217">
        <f t="shared" si="418"/>
        <v>20.7</v>
      </c>
      <c r="AK141" s="217">
        <f t="shared" si="419"/>
        <v>141.02469135802468</v>
      </c>
      <c r="AL141" s="217"/>
      <c r="AM141" s="217">
        <f t="shared" si="420"/>
        <v>80.346534880935067</v>
      </c>
      <c r="AN141" s="217">
        <f t="shared" si="399"/>
        <v>221.37122623895976</v>
      </c>
      <c r="AO141" s="217">
        <f t="shared" si="400"/>
        <v>60.678156477089615</v>
      </c>
      <c r="AP141" s="10"/>
      <c r="AQ141" s="66" t="s">
        <v>83</v>
      </c>
      <c r="AR141" s="216">
        <v>98.888888888888886</v>
      </c>
      <c r="AS141" s="216">
        <v>58.148148148148145</v>
      </c>
      <c r="AT141" s="216">
        <v>109.25925925925925</v>
      </c>
      <c r="AU141" s="218">
        <v>141</v>
      </c>
      <c r="AV141" s="218">
        <v>260</v>
      </c>
      <c r="AW141" s="218">
        <v>250</v>
      </c>
      <c r="AX141" s="218">
        <v>157</v>
      </c>
      <c r="AY141" s="218">
        <v>213</v>
      </c>
      <c r="AZ141" s="218">
        <v>225</v>
      </c>
      <c r="BA141" s="218">
        <v>100</v>
      </c>
      <c r="BB141" s="218">
        <v>59.3</v>
      </c>
      <c r="BC141" s="218">
        <v>20.7</v>
      </c>
      <c r="BD141" s="217">
        <f t="shared" si="421"/>
        <v>260</v>
      </c>
      <c r="BE141" s="217">
        <f t="shared" si="422"/>
        <v>20.7</v>
      </c>
      <c r="BF141" s="217">
        <f t="shared" si="423"/>
        <v>141.02469135802468</v>
      </c>
      <c r="BG141" s="217"/>
      <c r="BH141" s="217">
        <f t="shared" si="424"/>
        <v>80.346534880935067</v>
      </c>
      <c r="BI141" s="217">
        <f t="shared" si="401"/>
        <v>221.37122623895976</v>
      </c>
      <c r="BJ141" s="217">
        <f t="shared" si="402"/>
        <v>60.678156477089615</v>
      </c>
      <c r="BK141" s="10"/>
      <c r="BL141" s="66" t="s">
        <v>83</v>
      </c>
      <c r="BM141" s="216">
        <v>31.5</v>
      </c>
      <c r="BN141" s="216">
        <v>0.5</v>
      </c>
      <c r="BO141" s="216">
        <v>108</v>
      </c>
      <c r="BP141" s="218">
        <v>172.5</v>
      </c>
      <c r="BQ141" s="218">
        <v>120</v>
      </c>
      <c r="BR141" s="218">
        <v>188.5</v>
      </c>
      <c r="BS141" s="218">
        <v>49.5</v>
      </c>
      <c r="BT141" s="218">
        <v>83</v>
      </c>
      <c r="BU141" s="218">
        <v>47.5</v>
      </c>
      <c r="BV141" s="218">
        <v>145</v>
      </c>
      <c r="BW141" s="218">
        <v>19</v>
      </c>
      <c r="BX141" s="218">
        <v>28</v>
      </c>
      <c r="BY141" s="217">
        <f t="shared" si="425"/>
        <v>188.5</v>
      </c>
      <c r="BZ141" s="217">
        <f t="shared" si="426"/>
        <v>0.5</v>
      </c>
      <c r="CA141" s="217">
        <f t="shared" si="427"/>
        <v>82.75</v>
      </c>
      <c r="CB141" s="217"/>
      <c r="CC141" s="217">
        <f t="shared" si="428"/>
        <v>63.202236726817887</v>
      </c>
      <c r="CD141" s="217">
        <f t="shared" si="403"/>
        <v>145.95223672681789</v>
      </c>
      <c r="CE141" s="217">
        <f t="shared" si="404"/>
        <v>19.547763273182113</v>
      </c>
      <c r="CF141" s="10"/>
      <c r="CG141" s="66" t="s">
        <v>83</v>
      </c>
      <c r="CH141" s="216">
        <v>31.5</v>
      </c>
      <c r="CI141" s="216">
        <v>0.5</v>
      </c>
      <c r="CJ141" s="216">
        <v>108</v>
      </c>
      <c r="CK141" s="218">
        <v>172.5</v>
      </c>
      <c r="CL141" s="218">
        <v>120</v>
      </c>
      <c r="CM141" s="218">
        <v>188.5</v>
      </c>
      <c r="CN141" s="218">
        <v>49.5</v>
      </c>
      <c r="CO141" s="218">
        <v>83</v>
      </c>
      <c r="CP141" s="218">
        <v>47.5</v>
      </c>
      <c r="CQ141" s="218">
        <v>145</v>
      </c>
      <c r="CR141" s="218">
        <v>19</v>
      </c>
      <c r="CS141" s="218">
        <v>28</v>
      </c>
      <c r="CT141" s="217">
        <f t="shared" si="429"/>
        <v>188.5</v>
      </c>
      <c r="CU141" s="217">
        <f t="shared" si="430"/>
        <v>0.5</v>
      </c>
      <c r="CV141" s="217">
        <f t="shared" si="431"/>
        <v>82.75</v>
      </c>
      <c r="CW141" s="217"/>
      <c r="CX141" s="217">
        <f t="shared" si="432"/>
        <v>63.202236726817887</v>
      </c>
      <c r="CY141" s="217">
        <f t="shared" si="405"/>
        <v>145.95223672681789</v>
      </c>
      <c r="CZ141" s="217">
        <f t="shared" si="406"/>
        <v>19.547763273182113</v>
      </c>
      <c r="DA141" s="10"/>
      <c r="DB141" s="66" t="s">
        <v>83</v>
      </c>
      <c r="DC141" s="216">
        <v>6</v>
      </c>
      <c r="DD141" s="216">
        <v>10.220000000000001</v>
      </c>
      <c r="DE141" s="216">
        <v>3.94</v>
      </c>
      <c r="DF141" s="218">
        <v>13.48</v>
      </c>
      <c r="DG141" s="218">
        <v>7.04</v>
      </c>
      <c r="DH141" s="218">
        <v>3</v>
      </c>
      <c r="DI141" s="218">
        <v>16.940000000000001</v>
      </c>
      <c r="DJ141" s="218">
        <v>4.0599999999999996</v>
      </c>
      <c r="DK141" s="218">
        <v>3.18</v>
      </c>
      <c r="DL141" s="218">
        <v>3.1</v>
      </c>
      <c r="DM141" s="218">
        <v>2.14</v>
      </c>
      <c r="DN141" s="218">
        <v>3</v>
      </c>
      <c r="DO141" s="217">
        <f t="shared" si="433"/>
        <v>16.940000000000001</v>
      </c>
      <c r="DP141" s="217">
        <f t="shared" si="434"/>
        <v>2.14</v>
      </c>
      <c r="DQ141" s="217">
        <f t="shared" si="435"/>
        <v>6.3416666666666677</v>
      </c>
      <c r="DR141" s="217"/>
      <c r="DS141" s="217">
        <f t="shared" si="436"/>
        <v>4.7710525488871349</v>
      </c>
      <c r="DT141" s="217">
        <f t="shared" si="407"/>
        <v>11.112719215553803</v>
      </c>
      <c r="DU141" s="217">
        <f t="shared" si="408"/>
        <v>1.5706141177795327</v>
      </c>
      <c r="DV141" s="10"/>
      <c r="DW141" s="66" t="s">
        <v>83</v>
      </c>
      <c r="DX141" s="216">
        <v>6</v>
      </c>
      <c r="DY141" s="216">
        <v>10.220000000000001</v>
      </c>
      <c r="DZ141" s="216">
        <v>3.94</v>
      </c>
      <c r="EA141" s="218">
        <v>13.48</v>
      </c>
      <c r="EB141" s="218">
        <v>7.04</v>
      </c>
      <c r="EC141" s="218">
        <v>3</v>
      </c>
      <c r="ED141" s="218">
        <v>16.940000000000001</v>
      </c>
      <c r="EE141" s="218">
        <v>4.0599999999999996</v>
      </c>
      <c r="EF141" s="218">
        <v>3.18</v>
      </c>
      <c r="EG141" s="218">
        <v>3.1</v>
      </c>
      <c r="EH141" s="218">
        <v>2.14</v>
      </c>
      <c r="EI141" s="218">
        <v>3</v>
      </c>
      <c r="EJ141" s="217">
        <f t="shared" si="437"/>
        <v>16.940000000000001</v>
      </c>
      <c r="EK141" s="217">
        <f t="shared" si="438"/>
        <v>2.14</v>
      </c>
      <c r="EL141" s="217">
        <f t="shared" si="439"/>
        <v>6.3416666666666677</v>
      </c>
      <c r="EM141" s="217"/>
      <c r="EN141" s="217">
        <f t="shared" si="440"/>
        <v>4.7710525488871349</v>
      </c>
      <c r="EO141" s="217">
        <f t="shared" si="409"/>
        <v>11.112719215553803</v>
      </c>
      <c r="EP141" s="217">
        <f t="shared" si="410"/>
        <v>1.5706141177795327</v>
      </c>
      <c r="EQ141" s="10"/>
      <c r="ER141" s="66" t="s">
        <v>83</v>
      </c>
      <c r="ES141" s="216">
        <v>31.5</v>
      </c>
      <c r="ET141" s="216">
        <v>0.5</v>
      </c>
      <c r="EU141" s="216">
        <v>108</v>
      </c>
      <c r="EV141" s="218">
        <v>172.5</v>
      </c>
      <c r="EW141" s="218">
        <v>120</v>
      </c>
      <c r="EX141" s="218">
        <v>188.5</v>
      </c>
      <c r="EY141" s="218">
        <v>49.5</v>
      </c>
      <c r="EZ141" s="218">
        <v>83</v>
      </c>
      <c r="FA141" s="218">
        <v>47.5</v>
      </c>
      <c r="FB141" s="218">
        <v>145</v>
      </c>
      <c r="FC141" s="218">
        <v>19</v>
      </c>
      <c r="FD141" s="218">
        <v>28</v>
      </c>
      <c r="FE141" s="217">
        <f t="shared" si="441"/>
        <v>188.5</v>
      </c>
      <c r="FF141" s="217">
        <f t="shared" si="442"/>
        <v>0.5</v>
      </c>
      <c r="FG141" s="217">
        <f t="shared" si="443"/>
        <v>82.75</v>
      </c>
      <c r="FH141" s="217"/>
      <c r="FI141" s="217">
        <f t="shared" si="444"/>
        <v>63.202236726817887</v>
      </c>
      <c r="FJ141" s="217">
        <f t="shared" si="411"/>
        <v>145.95223672681789</v>
      </c>
      <c r="FK141" s="217">
        <f t="shared" si="412"/>
        <v>19.547763273182113</v>
      </c>
      <c r="FL141" s="64"/>
      <c r="FM141" s="42"/>
      <c r="FN141" s="15"/>
      <c r="FO141" s="15"/>
      <c r="FP141" s="15"/>
      <c r="FQ141" s="15"/>
      <c r="FR141" s="15"/>
      <c r="FS141" s="15"/>
      <c r="FT141" s="15"/>
      <c r="FU141" s="15"/>
      <c r="FV141" s="15"/>
      <c r="FW141" s="15"/>
      <c r="FX141" s="15"/>
      <c r="FY141" s="15"/>
      <c r="FZ141" s="15"/>
      <c r="GA141" s="15"/>
      <c r="GB141" s="15"/>
      <c r="GC141" s="15"/>
      <c r="GD141" s="11"/>
      <c r="GE141" s="11"/>
      <c r="GF141" s="13"/>
      <c r="GZ141" s="39"/>
      <c r="HA141" s="39"/>
      <c r="HB141" s="39"/>
      <c r="HC141" s="39"/>
      <c r="HD141" s="39"/>
      <c r="HE141" s="39"/>
      <c r="HF141" s="39"/>
      <c r="HG141" s="39"/>
      <c r="HH141" s="39"/>
      <c r="HI141" s="39"/>
      <c r="HJ141" s="39"/>
      <c r="HK141" s="39"/>
      <c r="HL141" s="39"/>
      <c r="HM141" s="39"/>
      <c r="HN141" s="39"/>
      <c r="HO141" s="39"/>
      <c r="HP141" s="39"/>
      <c r="HQ141" s="39"/>
      <c r="HR141" s="39"/>
      <c r="HS141" s="39"/>
      <c r="HT141" s="39"/>
    </row>
    <row r="142" spans="2:228" ht="9.9499999999999993" customHeight="1" x14ac:dyDescent="0.2">
      <c r="B142" s="65" t="s">
        <v>84</v>
      </c>
      <c r="C142" s="193">
        <v>3.28</v>
      </c>
      <c r="D142" s="193">
        <v>3.43</v>
      </c>
      <c r="E142" s="191">
        <v>2.93</v>
      </c>
      <c r="F142" s="193">
        <v>3.57</v>
      </c>
      <c r="G142" s="193">
        <v>3.13</v>
      </c>
      <c r="H142" s="193">
        <v>2.2000000000000002</v>
      </c>
      <c r="I142" s="193">
        <v>1.24</v>
      </c>
      <c r="J142" s="193">
        <v>1.87</v>
      </c>
      <c r="K142" s="193">
        <v>2.0699999999999998</v>
      </c>
      <c r="L142" s="193">
        <v>2.78</v>
      </c>
      <c r="M142" s="193">
        <v>3.08</v>
      </c>
      <c r="N142" s="193">
        <v>2.7</v>
      </c>
      <c r="O142" s="192">
        <f t="shared" si="413"/>
        <v>3.57</v>
      </c>
      <c r="P142" s="192">
        <f t="shared" si="414"/>
        <v>1.24</v>
      </c>
      <c r="Q142" s="192">
        <f t="shared" si="415"/>
        <v>2.69</v>
      </c>
      <c r="R142" s="192">
        <f t="shared" si="416"/>
        <v>0.70588435828592033</v>
      </c>
      <c r="S142" s="192">
        <f t="shared" si="397"/>
        <v>3.3958843582859202</v>
      </c>
      <c r="T142" s="192">
        <f t="shared" si="398"/>
        <v>1.9841156417140797</v>
      </c>
      <c r="U142" s="10"/>
      <c r="V142" s="65" t="s">
        <v>84</v>
      </c>
      <c r="W142" s="218">
        <v>182</v>
      </c>
      <c r="X142" s="218">
        <v>73.900000000000006</v>
      </c>
      <c r="Y142" s="216">
        <v>68.900000000000006</v>
      </c>
      <c r="Z142" s="218">
        <v>185</v>
      </c>
      <c r="AA142" s="218">
        <v>105</v>
      </c>
      <c r="AB142" s="218">
        <v>151</v>
      </c>
      <c r="AC142" s="218">
        <v>74.3</v>
      </c>
      <c r="AD142" s="218">
        <v>102</v>
      </c>
      <c r="AE142" s="218">
        <v>159</v>
      </c>
      <c r="AF142" s="218">
        <v>98.7</v>
      </c>
      <c r="AG142" s="218">
        <v>57.3</v>
      </c>
      <c r="AH142" s="218">
        <v>47.1</v>
      </c>
      <c r="AI142" s="217">
        <f t="shared" si="417"/>
        <v>185</v>
      </c>
      <c r="AJ142" s="217">
        <f t="shared" si="418"/>
        <v>47.1</v>
      </c>
      <c r="AK142" s="217">
        <f t="shared" si="419"/>
        <v>108.68333333333332</v>
      </c>
      <c r="AL142" s="217"/>
      <c r="AM142" s="217">
        <f t="shared" si="420"/>
        <v>48.69897951765121</v>
      </c>
      <c r="AN142" s="217">
        <f t="shared" si="399"/>
        <v>157.38231285098453</v>
      </c>
      <c r="AO142" s="217">
        <f t="shared" si="400"/>
        <v>59.984353815682113</v>
      </c>
      <c r="AP142" s="10"/>
      <c r="AQ142" s="65" t="s">
        <v>84</v>
      </c>
      <c r="AR142" s="218">
        <v>182</v>
      </c>
      <c r="AS142" s="218">
        <v>73.900000000000006</v>
      </c>
      <c r="AT142" s="216">
        <v>68.900000000000006</v>
      </c>
      <c r="AU142" s="218">
        <v>185</v>
      </c>
      <c r="AV142" s="218">
        <v>105</v>
      </c>
      <c r="AW142" s="218">
        <v>151</v>
      </c>
      <c r="AX142" s="218">
        <v>74.3</v>
      </c>
      <c r="AY142" s="218">
        <v>102</v>
      </c>
      <c r="AZ142" s="218">
        <v>159</v>
      </c>
      <c r="BA142" s="218">
        <v>98.7</v>
      </c>
      <c r="BB142" s="218">
        <v>57.3</v>
      </c>
      <c r="BC142" s="218">
        <v>47.1</v>
      </c>
      <c r="BD142" s="217">
        <f t="shared" si="421"/>
        <v>185</v>
      </c>
      <c r="BE142" s="217">
        <f t="shared" si="422"/>
        <v>47.1</v>
      </c>
      <c r="BF142" s="217">
        <f t="shared" si="423"/>
        <v>108.68333333333332</v>
      </c>
      <c r="BG142" s="217"/>
      <c r="BH142" s="217">
        <f t="shared" si="424"/>
        <v>48.69897951765121</v>
      </c>
      <c r="BI142" s="217">
        <f t="shared" si="401"/>
        <v>157.38231285098453</v>
      </c>
      <c r="BJ142" s="217">
        <f t="shared" si="402"/>
        <v>59.984353815682113</v>
      </c>
      <c r="BK142" s="10"/>
      <c r="BL142" s="65" t="s">
        <v>84</v>
      </c>
      <c r="BM142" s="218">
        <v>47</v>
      </c>
      <c r="BN142" s="218">
        <v>82.5</v>
      </c>
      <c r="BO142" s="216">
        <v>41.5</v>
      </c>
      <c r="BP142" s="218">
        <v>81.5</v>
      </c>
      <c r="BQ142" s="218">
        <v>90.5</v>
      </c>
      <c r="BR142" s="218">
        <v>124</v>
      </c>
      <c r="BS142" s="218">
        <v>313.5</v>
      </c>
      <c r="BT142" s="218">
        <v>229.5</v>
      </c>
      <c r="BU142" s="218">
        <v>223.5</v>
      </c>
      <c r="BV142" s="218">
        <v>75.5</v>
      </c>
      <c r="BW142" s="218">
        <v>117.5</v>
      </c>
      <c r="BX142" s="218">
        <v>29.5</v>
      </c>
      <c r="BY142" s="217">
        <f t="shared" si="425"/>
        <v>313.5</v>
      </c>
      <c r="BZ142" s="217">
        <f t="shared" si="426"/>
        <v>29.5</v>
      </c>
      <c r="CA142" s="217">
        <f t="shared" si="427"/>
        <v>121.33333333333333</v>
      </c>
      <c r="CB142" s="217"/>
      <c r="CC142" s="217">
        <f t="shared" si="428"/>
        <v>88.197179230644466</v>
      </c>
      <c r="CD142" s="217">
        <f t="shared" si="403"/>
        <v>209.53051256397779</v>
      </c>
      <c r="CE142" s="217">
        <f t="shared" si="404"/>
        <v>33.136154102688863</v>
      </c>
      <c r="CF142" s="10"/>
      <c r="CG142" s="65" t="s">
        <v>84</v>
      </c>
      <c r="CH142" s="218">
        <v>47</v>
      </c>
      <c r="CI142" s="218">
        <v>82.5</v>
      </c>
      <c r="CJ142" s="216">
        <v>41.5</v>
      </c>
      <c r="CK142" s="218">
        <v>81.5</v>
      </c>
      <c r="CL142" s="218">
        <v>90.5</v>
      </c>
      <c r="CM142" s="218">
        <v>124</v>
      </c>
      <c r="CN142" s="218">
        <v>313.5</v>
      </c>
      <c r="CO142" s="218">
        <v>229.5</v>
      </c>
      <c r="CP142" s="218">
        <v>223.5</v>
      </c>
      <c r="CQ142" s="218">
        <v>75.5</v>
      </c>
      <c r="CR142" s="218">
        <v>117.5</v>
      </c>
      <c r="CS142" s="218">
        <v>29.5</v>
      </c>
      <c r="CT142" s="217">
        <f t="shared" si="429"/>
        <v>313.5</v>
      </c>
      <c r="CU142" s="217">
        <f t="shared" si="430"/>
        <v>29.5</v>
      </c>
      <c r="CV142" s="217">
        <f t="shared" si="431"/>
        <v>121.33333333333333</v>
      </c>
      <c r="CW142" s="217"/>
      <c r="CX142" s="217">
        <f t="shared" si="432"/>
        <v>88.197179230644466</v>
      </c>
      <c r="CY142" s="217">
        <f t="shared" si="405"/>
        <v>209.53051256397779</v>
      </c>
      <c r="CZ142" s="217">
        <f t="shared" si="406"/>
        <v>33.136154102688863</v>
      </c>
      <c r="DA142" s="10"/>
      <c r="DB142" s="65" t="s">
        <v>84</v>
      </c>
      <c r="DC142" s="218">
        <v>3.18</v>
      </c>
      <c r="DD142" s="218">
        <v>5.32</v>
      </c>
      <c r="DE142" s="216">
        <v>4.88</v>
      </c>
      <c r="DF142" s="218">
        <v>7.58</v>
      </c>
      <c r="DG142" s="218">
        <v>5.0599999999999996</v>
      </c>
      <c r="DH142" s="218">
        <v>4.0199999999999996</v>
      </c>
      <c r="DI142" s="218">
        <v>3.74</v>
      </c>
      <c r="DJ142" s="218">
        <v>3.5</v>
      </c>
      <c r="DK142" s="218">
        <v>3.58</v>
      </c>
      <c r="DL142" s="218">
        <v>2.56</v>
      </c>
      <c r="DM142" s="218">
        <v>3.1</v>
      </c>
      <c r="DN142" s="218">
        <v>3.34</v>
      </c>
      <c r="DO142" s="217">
        <f t="shared" si="433"/>
        <v>7.58</v>
      </c>
      <c r="DP142" s="217">
        <f t="shared" si="434"/>
        <v>2.56</v>
      </c>
      <c r="DQ142" s="217">
        <f t="shared" si="435"/>
        <v>4.1550000000000002</v>
      </c>
      <c r="DR142" s="217"/>
      <c r="DS142" s="217">
        <f t="shared" si="436"/>
        <v>1.3702853053951263</v>
      </c>
      <c r="DT142" s="217">
        <f t="shared" si="407"/>
        <v>5.5252853053951263</v>
      </c>
      <c r="DU142" s="217">
        <f t="shared" si="408"/>
        <v>2.7847146946048742</v>
      </c>
      <c r="DV142" s="10"/>
      <c r="DW142" s="65" t="s">
        <v>84</v>
      </c>
      <c r="DX142" s="218">
        <v>3.18</v>
      </c>
      <c r="DY142" s="218">
        <v>5.32</v>
      </c>
      <c r="DZ142" s="216">
        <v>4.88</v>
      </c>
      <c r="EA142" s="218">
        <v>7.58</v>
      </c>
      <c r="EB142" s="218">
        <v>5.0599999999999996</v>
      </c>
      <c r="EC142" s="218">
        <v>4.0199999999999996</v>
      </c>
      <c r="ED142" s="218">
        <v>3.74</v>
      </c>
      <c r="EE142" s="218">
        <v>3.5</v>
      </c>
      <c r="EF142" s="218">
        <v>3.58</v>
      </c>
      <c r="EG142" s="218">
        <v>2.56</v>
      </c>
      <c r="EH142" s="218">
        <v>3.1</v>
      </c>
      <c r="EI142" s="218">
        <v>3.34</v>
      </c>
      <c r="EJ142" s="217">
        <f t="shared" si="437"/>
        <v>7.58</v>
      </c>
      <c r="EK142" s="217">
        <f t="shared" si="438"/>
        <v>2.56</v>
      </c>
      <c r="EL142" s="217">
        <f t="shared" si="439"/>
        <v>4.1550000000000002</v>
      </c>
      <c r="EM142" s="217"/>
      <c r="EN142" s="217">
        <f t="shared" si="440"/>
        <v>1.3702853053951263</v>
      </c>
      <c r="EO142" s="217">
        <f t="shared" si="409"/>
        <v>5.5252853053951263</v>
      </c>
      <c r="EP142" s="217">
        <f t="shared" si="410"/>
        <v>2.7847146946048742</v>
      </c>
      <c r="EQ142" s="10"/>
      <c r="ER142" s="65" t="s">
        <v>84</v>
      </c>
      <c r="ES142" s="218">
        <v>47</v>
      </c>
      <c r="ET142" s="218">
        <v>82.5</v>
      </c>
      <c r="EU142" s="216">
        <v>41.5</v>
      </c>
      <c r="EV142" s="218">
        <v>81.5</v>
      </c>
      <c r="EW142" s="218">
        <v>90.5</v>
      </c>
      <c r="EX142" s="218">
        <v>124</v>
      </c>
      <c r="EY142" s="218">
        <v>313.5</v>
      </c>
      <c r="EZ142" s="218">
        <v>229.5</v>
      </c>
      <c r="FA142" s="218">
        <v>223.5</v>
      </c>
      <c r="FB142" s="218">
        <v>75.5</v>
      </c>
      <c r="FC142" s="218">
        <v>117.5</v>
      </c>
      <c r="FD142" s="218">
        <v>29.5</v>
      </c>
      <c r="FE142" s="217">
        <f t="shared" si="441"/>
        <v>313.5</v>
      </c>
      <c r="FF142" s="217">
        <f t="shared" si="442"/>
        <v>29.5</v>
      </c>
      <c r="FG142" s="217">
        <f t="shared" si="443"/>
        <v>121.33333333333333</v>
      </c>
      <c r="FH142" s="217"/>
      <c r="FI142" s="217">
        <f t="shared" si="444"/>
        <v>88.197179230644466</v>
      </c>
      <c r="FJ142" s="217">
        <f t="shared" si="411"/>
        <v>209.53051256397779</v>
      </c>
      <c r="FK142" s="217">
        <f t="shared" si="412"/>
        <v>33.136154102688863</v>
      </c>
      <c r="FL142" s="64"/>
      <c r="FM142" s="42"/>
      <c r="FN142" s="15"/>
      <c r="FO142" s="15"/>
      <c r="FP142" s="15"/>
      <c r="FQ142" s="15"/>
      <c r="FR142" s="15"/>
      <c r="FS142" s="15"/>
      <c r="FT142" s="15"/>
      <c r="FU142" s="15"/>
      <c r="FV142" s="15"/>
      <c r="FW142" s="15"/>
      <c r="FX142" s="15"/>
      <c r="FY142" s="15"/>
      <c r="FZ142" s="15"/>
      <c r="GA142" s="15"/>
      <c r="GB142" s="15"/>
      <c r="GC142" s="15"/>
      <c r="GD142" s="11"/>
      <c r="GE142" s="11"/>
      <c r="GF142" s="13"/>
      <c r="GZ142" s="39"/>
      <c r="HA142" s="39"/>
      <c r="HB142" s="39"/>
      <c r="HC142" s="39"/>
      <c r="HD142" s="39"/>
      <c r="HE142" s="39"/>
      <c r="HF142" s="39"/>
      <c r="HG142" s="39"/>
      <c r="HH142" s="39"/>
      <c r="HI142" s="39"/>
      <c r="HJ142" s="39"/>
      <c r="HK142" s="39"/>
      <c r="HL142" s="39"/>
      <c r="HM142" s="39"/>
      <c r="HN142" s="39"/>
      <c r="HO142" s="39"/>
      <c r="HP142" s="39"/>
      <c r="HQ142" s="39"/>
      <c r="HR142" s="39"/>
      <c r="HS142" s="39"/>
      <c r="HT142" s="39"/>
    </row>
    <row r="143" spans="2:228" ht="9.9499999999999993" customHeight="1" x14ac:dyDescent="0.2">
      <c r="B143" s="66" t="s">
        <v>85</v>
      </c>
      <c r="C143" s="193">
        <v>2.2599999999999998</v>
      </c>
      <c r="D143" s="193">
        <v>2.61</v>
      </c>
      <c r="E143" s="191">
        <v>3.16</v>
      </c>
      <c r="F143" s="193">
        <v>2.93</v>
      </c>
      <c r="G143" s="193">
        <v>2.34</v>
      </c>
      <c r="H143" s="193">
        <v>2.3199999999999998</v>
      </c>
      <c r="I143" s="193">
        <v>1.25</v>
      </c>
      <c r="J143" s="193">
        <v>1.7</v>
      </c>
      <c r="K143" s="193">
        <v>2.36</v>
      </c>
      <c r="L143" s="193">
        <v>3.13</v>
      </c>
      <c r="M143" s="193">
        <v>2.91</v>
      </c>
      <c r="N143" s="193">
        <v>2.5499999999999998</v>
      </c>
      <c r="O143" s="192">
        <f t="shared" si="413"/>
        <v>3.16</v>
      </c>
      <c r="P143" s="192">
        <f t="shared" si="414"/>
        <v>1.25</v>
      </c>
      <c r="Q143" s="192">
        <f t="shared" si="415"/>
        <v>2.4599999999999995</v>
      </c>
      <c r="R143" s="192">
        <f t="shared" si="416"/>
        <v>0.56557291950086253</v>
      </c>
      <c r="S143" s="192">
        <f t="shared" si="397"/>
        <v>3.025572919500862</v>
      </c>
      <c r="T143" s="192">
        <f t="shared" si="398"/>
        <v>1.894427080499137</v>
      </c>
      <c r="U143" s="10"/>
      <c r="V143" s="66" t="s">
        <v>85</v>
      </c>
      <c r="W143" s="218">
        <v>16.100000000000001</v>
      </c>
      <c r="X143" s="218">
        <v>63.4</v>
      </c>
      <c r="Y143" s="216">
        <v>67</v>
      </c>
      <c r="Z143" s="218">
        <v>184</v>
      </c>
      <c r="AA143" s="218">
        <v>67.5</v>
      </c>
      <c r="AB143" s="218">
        <v>102</v>
      </c>
      <c r="AC143" s="218">
        <v>51.9</v>
      </c>
      <c r="AD143" s="218">
        <v>52.7</v>
      </c>
      <c r="AE143" s="218">
        <v>158</v>
      </c>
      <c r="AF143" s="218">
        <v>125</v>
      </c>
      <c r="AG143" s="218">
        <v>114</v>
      </c>
      <c r="AH143" s="218">
        <v>37.5</v>
      </c>
      <c r="AI143" s="217">
        <f t="shared" si="417"/>
        <v>184</v>
      </c>
      <c r="AJ143" s="217">
        <f t="shared" si="418"/>
        <v>16.100000000000001</v>
      </c>
      <c r="AK143" s="217">
        <f t="shared" si="419"/>
        <v>86.591666666666654</v>
      </c>
      <c r="AL143" s="217"/>
      <c r="AM143" s="217">
        <f t="shared" si="420"/>
        <v>50.514416634053994</v>
      </c>
      <c r="AN143" s="217">
        <f t="shared" si="399"/>
        <v>137.10608330072066</v>
      </c>
      <c r="AO143" s="217">
        <f t="shared" si="400"/>
        <v>36.07725003261266</v>
      </c>
      <c r="AP143" s="10"/>
      <c r="AQ143" s="66" t="s">
        <v>85</v>
      </c>
      <c r="AR143" s="218">
        <v>16.100000000000001</v>
      </c>
      <c r="AS143" s="218">
        <v>63.4</v>
      </c>
      <c r="AT143" s="216">
        <v>67</v>
      </c>
      <c r="AU143" s="218">
        <v>184</v>
      </c>
      <c r="AV143" s="218">
        <v>67.5</v>
      </c>
      <c r="AW143" s="218">
        <v>102</v>
      </c>
      <c r="AX143" s="218">
        <v>51.9</v>
      </c>
      <c r="AY143" s="218">
        <v>52.7</v>
      </c>
      <c r="AZ143" s="218">
        <v>158</v>
      </c>
      <c r="BA143" s="218">
        <v>125</v>
      </c>
      <c r="BB143" s="218">
        <v>114</v>
      </c>
      <c r="BC143" s="218">
        <v>37.5</v>
      </c>
      <c r="BD143" s="217">
        <f t="shared" si="421"/>
        <v>184</v>
      </c>
      <c r="BE143" s="217">
        <f t="shared" si="422"/>
        <v>16.100000000000001</v>
      </c>
      <c r="BF143" s="217">
        <f t="shared" si="423"/>
        <v>86.591666666666654</v>
      </c>
      <c r="BG143" s="217"/>
      <c r="BH143" s="217">
        <f t="shared" si="424"/>
        <v>50.514416634053994</v>
      </c>
      <c r="BI143" s="217">
        <f t="shared" si="401"/>
        <v>137.10608330072066</v>
      </c>
      <c r="BJ143" s="217">
        <f t="shared" si="402"/>
        <v>36.07725003261266</v>
      </c>
      <c r="BK143" s="10"/>
      <c r="BL143" s="66" t="s">
        <v>85</v>
      </c>
      <c r="BM143" s="218">
        <v>13</v>
      </c>
      <c r="BN143" s="218">
        <v>67</v>
      </c>
      <c r="BO143" s="216">
        <v>38</v>
      </c>
      <c r="BP143" s="218">
        <v>171</v>
      </c>
      <c r="BQ143" s="218">
        <v>52</v>
      </c>
      <c r="BR143" s="218">
        <v>132</v>
      </c>
      <c r="BS143" s="218">
        <v>102</v>
      </c>
      <c r="BT143" s="218">
        <v>117</v>
      </c>
      <c r="BU143" s="218">
        <v>261</v>
      </c>
      <c r="BV143" s="218">
        <v>209</v>
      </c>
      <c r="BW143" s="218">
        <v>162</v>
      </c>
      <c r="BX143" s="218">
        <v>13</v>
      </c>
      <c r="BY143" s="217">
        <f t="shared" si="425"/>
        <v>261</v>
      </c>
      <c r="BZ143" s="217">
        <f t="shared" si="426"/>
        <v>13</v>
      </c>
      <c r="CA143" s="217">
        <f t="shared" si="427"/>
        <v>111.41666666666667</v>
      </c>
      <c r="CB143" s="217"/>
      <c r="CC143" s="217">
        <f t="shared" si="428"/>
        <v>79.094257156581946</v>
      </c>
      <c r="CD143" s="217">
        <f t="shared" si="403"/>
        <v>190.51092382324862</v>
      </c>
      <c r="CE143" s="217">
        <f t="shared" si="404"/>
        <v>32.322409510084725</v>
      </c>
      <c r="CF143" s="10"/>
      <c r="CG143" s="66" t="s">
        <v>85</v>
      </c>
      <c r="CH143" s="218">
        <v>13</v>
      </c>
      <c r="CI143" s="218">
        <v>67</v>
      </c>
      <c r="CJ143" s="216">
        <v>38</v>
      </c>
      <c r="CK143" s="218">
        <v>171</v>
      </c>
      <c r="CL143" s="218">
        <v>52</v>
      </c>
      <c r="CM143" s="218">
        <v>132</v>
      </c>
      <c r="CN143" s="218">
        <v>102</v>
      </c>
      <c r="CO143" s="218">
        <v>117</v>
      </c>
      <c r="CP143" s="218">
        <v>261</v>
      </c>
      <c r="CQ143" s="218">
        <v>209</v>
      </c>
      <c r="CR143" s="218">
        <v>162</v>
      </c>
      <c r="CS143" s="218">
        <v>13</v>
      </c>
      <c r="CT143" s="217">
        <f t="shared" si="429"/>
        <v>261</v>
      </c>
      <c r="CU143" s="217">
        <f t="shared" si="430"/>
        <v>13</v>
      </c>
      <c r="CV143" s="217">
        <f t="shared" si="431"/>
        <v>111.41666666666667</v>
      </c>
      <c r="CW143" s="217"/>
      <c r="CX143" s="217">
        <f t="shared" si="432"/>
        <v>79.094257156581946</v>
      </c>
      <c r="CY143" s="217">
        <f t="shared" si="405"/>
        <v>190.51092382324862</v>
      </c>
      <c r="CZ143" s="217">
        <f t="shared" si="406"/>
        <v>32.322409510084725</v>
      </c>
      <c r="DA143" s="10"/>
      <c r="DB143" s="66" t="s">
        <v>85</v>
      </c>
      <c r="DC143" s="218">
        <v>5.16</v>
      </c>
      <c r="DD143" s="218">
        <v>4.2</v>
      </c>
      <c r="DE143" s="216">
        <v>7.34</v>
      </c>
      <c r="DF143" s="218">
        <v>8.4</v>
      </c>
      <c r="DG143" s="218">
        <v>5.0999999999999996</v>
      </c>
      <c r="DH143" s="218">
        <v>6.18</v>
      </c>
      <c r="DI143" s="218">
        <v>3.98</v>
      </c>
      <c r="DJ143" s="218">
        <v>5.24</v>
      </c>
      <c r="DK143" s="218">
        <v>3.62</v>
      </c>
      <c r="DL143" s="218">
        <v>2.66</v>
      </c>
      <c r="DM143" s="218">
        <v>6.38</v>
      </c>
      <c r="DN143" s="218">
        <v>3.64</v>
      </c>
      <c r="DO143" s="217">
        <f t="shared" si="433"/>
        <v>8.4</v>
      </c>
      <c r="DP143" s="217">
        <f t="shared" si="434"/>
        <v>2.66</v>
      </c>
      <c r="DQ143" s="217">
        <f t="shared" si="435"/>
        <v>5.1583333333333332</v>
      </c>
      <c r="DR143" s="217"/>
      <c r="DS143" s="217">
        <f t="shared" si="436"/>
        <v>1.6796852158194489</v>
      </c>
      <c r="DT143" s="217">
        <f t="shared" si="407"/>
        <v>6.8380185491527818</v>
      </c>
      <c r="DU143" s="217">
        <f t="shared" si="408"/>
        <v>3.4786481175138846</v>
      </c>
      <c r="DV143" s="10"/>
      <c r="DW143" s="66" t="s">
        <v>85</v>
      </c>
      <c r="DX143" s="218">
        <v>5.16</v>
      </c>
      <c r="DY143" s="218">
        <v>4.2</v>
      </c>
      <c r="DZ143" s="216">
        <v>7.34</v>
      </c>
      <c r="EA143" s="218">
        <v>8.4</v>
      </c>
      <c r="EB143" s="218">
        <v>5.0999999999999996</v>
      </c>
      <c r="EC143" s="218">
        <v>6.18</v>
      </c>
      <c r="ED143" s="218">
        <v>3.98</v>
      </c>
      <c r="EE143" s="218">
        <v>5.24</v>
      </c>
      <c r="EF143" s="218">
        <v>3.62</v>
      </c>
      <c r="EG143" s="218">
        <v>2.66</v>
      </c>
      <c r="EH143" s="218">
        <v>6.38</v>
      </c>
      <c r="EI143" s="218">
        <v>3.64</v>
      </c>
      <c r="EJ143" s="217">
        <f t="shared" si="437"/>
        <v>8.4</v>
      </c>
      <c r="EK143" s="217">
        <f t="shared" si="438"/>
        <v>2.66</v>
      </c>
      <c r="EL143" s="217">
        <f t="shared" si="439"/>
        <v>5.1583333333333332</v>
      </c>
      <c r="EM143" s="217"/>
      <c r="EN143" s="217">
        <f t="shared" si="440"/>
        <v>1.6796852158194489</v>
      </c>
      <c r="EO143" s="217">
        <f t="shared" si="409"/>
        <v>6.8380185491527818</v>
      </c>
      <c r="EP143" s="217">
        <f t="shared" si="410"/>
        <v>3.4786481175138846</v>
      </c>
      <c r="EQ143" s="10"/>
      <c r="ER143" s="66" t="s">
        <v>85</v>
      </c>
      <c r="ES143" s="218">
        <v>13</v>
      </c>
      <c r="ET143" s="218">
        <v>67</v>
      </c>
      <c r="EU143" s="216">
        <v>38</v>
      </c>
      <c r="EV143" s="218">
        <v>171</v>
      </c>
      <c r="EW143" s="218">
        <v>52</v>
      </c>
      <c r="EX143" s="218">
        <v>132</v>
      </c>
      <c r="EY143" s="218">
        <v>102</v>
      </c>
      <c r="EZ143" s="218">
        <v>117</v>
      </c>
      <c r="FA143" s="218">
        <v>261</v>
      </c>
      <c r="FB143" s="218">
        <v>209</v>
      </c>
      <c r="FC143" s="218">
        <v>162</v>
      </c>
      <c r="FD143" s="218">
        <v>13</v>
      </c>
      <c r="FE143" s="217">
        <f t="shared" si="441"/>
        <v>261</v>
      </c>
      <c r="FF143" s="217">
        <f t="shared" si="442"/>
        <v>13</v>
      </c>
      <c r="FG143" s="217">
        <f t="shared" si="443"/>
        <v>111.41666666666667</v>
      </c>
      <c r="FH143" s="217"/>
      <c r="FI143" s="217">
        <f t="shared" si="444"/>
        <v>79.094257156581946</v>
      </c>
      <c r="FJ143" s="217">
        <f t="shared" si="411"/>
        <v>190.51092382324862</v>
      </c>
      <c r="FK143" s="217">
        <f t="shared" si="412"/>
        <v>32.322409510084725</v>
      </c>
      <c r="FL143" s="64"/>
      <c r="FM143" s="42"/>
      <c r="FN143" s="15"/>
      <c r="FO143" s="15"/>
      <c r="FP143" s="15"/>
      <c r="FQ143" s="15"/>
      <c r="FR143" s="15"/>
      <c r="FS143" s="15"/>
      <c r="FT143" s="15"/>
      <c r="FU143" s="15"/>
      <c r="FV143" s="15"/>
      <c r="FW143" s="15"/>
      <c r="FX143" s="15"/>
      <c r="FY143" s="15"/>
      <c r="FZ143" s="15"/>
      <c r="GA143" s="15"/>
      <c r="GB143" s="15"/>
      <c r="GC143" s="15"/>
      <c r="GD143" s="11"/>
      <c r="GE143" s="11"/>
      <c r="GF143" s="13"/>
      <c r="GZ143" s="39"/>
      <c r="HA143" s="39"/>
      <c r="HB143" s="39"/>
      <c r="HC143" s="39"/>
      <c r="HD143" s="39"/>
      <c r="HE143" s="39"/>
      <c r="HF143" s="39"/>
      <c r="HG143" s="39"/>
      <c r="HH143" s="39"/>
      <c r="HI143" s="39"/>
      <c r="HJ143" s="39"/>
      <c r="HK143" s="39"/>
      <c r="HL143" s="39"/>
      <c r="HM143" s="39"/>
      <c r="HN143" s="39"/>
      <c r="HO143" s="39"/>
      <c r="HP143" s="39"/>
      <c r="HQ143" s="39"/>
      <c r="HR143" s="39"/>
      <c r="HS143" s="39"/>
      <c r="HT143" s="39"/>
    </row>
    <row r="144" spans="2:228" ht="9.9499999999999993" customHeight="1" x14ac:dyDescent="0.2">
      <c r="B144" s="66" t="s">
        <v>86</v>
      </c>
      <c r="C144" s="193">
        <v>2.46</v>
      </c>
      <c r="D144" s="193">
        <v>2.44</v>
      </c>
      <c r="E144" s="191">
        <v>3.16</v>
      </c>
      <c r="F144" s="193">
        <v>4.37</v>
      </c>
      <c r="G144" s="193">
        <v>3.83</v>
      </c>
      <c r="H144" s="193">
        <v>2.12</v>
      </c>
      <c r="I144" s="193">
        <v>1.43</v>
      </c>
      <c r="J144" s="193">
        <v>1.19</v>
      </c>
      <c r="K144" s="193">
        <v>2.69</v>
      </c>
      <c r="L144" s="193">
        <v>3.74</v>
      </c>
      <c r="M144" s="193">
        <v>2.97</v>
      </c>
      <c r="N144" s="193">
        <v>3.35</v>
      </c>
      <c r="O144" s="192">
        <f t="shared" si="413"/>
        <v>4.37</v>
      </c>
      <c r="P144" s="192">
        <f t="shared" si="414"/>
        <v>1.19</v>
      </c>
      <c r="Q144" s="192">
        <f t="shared" si="415"/>
        <v>2.8125</v>
      </c>
      <c r="R144" s="192">
        <f t="shared" si="416"/>
        <v>0.95618679232573633</v>
      </c>
      <c r="S144" s="192">
        <f t="shared" si="397"/>
        <v>3.7686867923257363</v>
      </c>
      <c r="T144" s="192">
        <f t="shared" si="398"/>
        <v>1.8563132076742637</v>
      </c>
      <c r="U144" s="10"/>
      <c r="V144" s="66" t="s">
        <v>86</v>
      </c>
      <c r="W144" s="218">
        <v>14.4</v>
      </c>
      <c r="X144" s="218">
        <v>94</v>
      </c>
      <c r="Y144" s="216">
        <v>66</v>
      </c>
      <c r="Z144" s="218">
        <v>43.4</v>
      </c>
      <c r="AA144" s="218">
        <v>39.799999999999997</v>
      </c>
      <c r="AB144" s="218">
        <v>162</v>
      </c>
      <c r="AC144" s="218">
        <v>152</v>
      </c>
      <c r="AD144" s="218">
        <v>120</v>
      </c>
      <c r="AE144" s="218">
        <v>159</v>
      </c>
      <c r="AF144" s="218">
        <v>221</v>
      </c>
      <c r="AG144" s="218">
        <v>33.799999999999997</v>
      </c>
      <c r="AH144" s="218">
        <v>16.7</v>
      </c>
      <c r="AI144" s="217">
        <f t="shared" si="417"/>
        <v>221</v>
      </c>
      <c r="AJ144" s="217">
        <f t="shared" si="418"/>
        <v>14.4</v>
      </c>
      <c r="AK144" s="217">
        <f t="shared" si="419"/>
        <v>93.508333333333326</v>
      </c>
      <c r="AL144" s="217"/>
      <c r="AM144" s="217">
        <f t="shared" si="420"/>
        <v>68.245938385083463</v>
      </c>
      <c r="AN144" s="217">
        <f t="shared" si="399"/>
        <v>161.75427171841679</v>
      </c>
      <c r="AO144" s="217">
        <f t="shared" si="400"/>
        <v>25.262394948249863</v>
      </c>
      <c r="AP144" s="10"/>
      <c r="AQ144" s="66" t="s">
        <v>86</v>
      </c>
      <c r="AR144" s="218">
        <v>14.4</v>
      </c>
      <c r="AS144" s="218">
        <v>94</v>
      </c>
      <c r="AT144" s="216">
        <v>66</v>
      </c>
      <c r="AU144" s="218">
        <v>43.4</v>
      </c>
      <c r="AV144" s="218">
        <v>39.799999999999997</v>
      </c>
      <c r="AW144" s="218">
        <v>162</v>
      </c>
      <c r="AX144" s="218">
        <v>152</v>
      </c>
      <c r="AY144" s="218">
        <v>120</v>
      </c>
      <c r="AZ144" s="218">
        <v>159</v>
      </c>
      <c r="BA144" s="218">
        <v>221</v>
      </c>
      <c r="BB144" s="218">
        <v>33.799999999999997</v>
      </c>
      <c r="BC144" s="218">
        <v>16.7</v>
      </c>
      <c r="BD144" s="217">
        <f t="shared" si="421"/>
        <v>221</v>
      </c>
      <c r="BE144" s="217">
        <f t="shared" si="422"/>
        <v>14.4</v>
      </c>
      <c r="BF144" s="217">
        <f t="shared" si="423"/>
        <v>93.508333333333326</v>
      </c>
      <c r="BG144" s="217"/>
      <c r="BH144" s="217">
        <f t="shared" si="424"/>
        <v>68.245938385083463</v>
      </c>
      <c r="BI144" s="217">
        <f t="shared" si="401"/>
        <v>161.75427171841679</v>
      </c>
      <c r="BJ144" s="217">
        <f t="shared" si="402"/>
        <v>25.262394948249863</v>
      </c>
      <c r="BK144" s="10"/>
      <c r="BL144" s="66" t="s">
        <v>86</v>
      </c>
      <c r="BM144" s="218">
        <v>6</v>
      </c>
      <c r="BN144" s="218">
        <v>106</v>
      </c>
      <c r="BO144" s="216">
        <v>68</v>
      </c>
      <c r="BP144" s="218">
        <v>48</v>
      </c>
      <c r="BQ144" s="218">
        <v>46</v>
      </c>
      <c r="BR144" s="218">
        <v>201</v>
      </c>
      <c r="BS144" s="218">
        <v>288</v>
      </c>
      <c r="BT144" s="218">
        <v>358</v>
      </c>
      <c r="BU144" s="218">
        <v>269</v>
      </c>
      <c r="BV144" s="218">
        <v>347</v>
      </c>
      <c r="BW144" s="218">
        <v>41</v>
      </c>
      <c r="BX144" s="218">
        <v>19</v>
      </c>
      <c r="BY144" s="217">
        <f t="shared" si="425"/>
        <v>358</v>
      </c>
      <c r="BZ144" s="217">
        <f t="shared" si="426"/>
        <v>6</v>
      </c>
      <c r="CA144" s="217">
        <f t="shared" si="427"/>
        <v>149.75</v>
      </c>
      <c r="CB144" s="217"/>
      <c r="CC144" s="217">
        <f t="shared" si="428"/>
        <v>134.00686888772123</v>
      </c>
      <c r="CD144" s="217">
        <f t="shared" si="403"/>
        <v>283.75686888772123</v>
      </c>
      <c r="CE144" s="217">
        <f t="shared" si="404"/>
        <v>15.743131112278775</v>
      </c>
      <c r="CF144" s="10"/>
      <c r="CG144" s="66" t="s">
        <v>86</v>
      </c>
      <c r="CH144" s="218">
        <v>6</v>
      </c>
      <c r="CI144" s="218">
        <v>106</v>
      </c>
      <c r="CJ144" s="216">
        <v>68</v>
      </c>
      <c r="CK144" s="218">
        <v>48</v>
      </c>
      <c r="CL144" s="218">
        <v>46</v>
      </c>
      <c r="CM144" s="218">
        <v>201</v>
      </c>
      <c r="CN144" s="218">
        <v>288</v>
      </c>
      <c r="CO144" s="218">
        <v>358</v>
      </c>
      <c r="CP144" s="218">
        <v>269</v>
      </c>
      <c r="CQ144" s="218">
        <v>347</v>
      </c>
      <c r="CR144" s="218">
        <v>41</v>
      </c>
      <c r="CS144" s="218">
        <v>19</v>
      </c>
      <c r="CT144" s="217">
        <f t="shared" si="429"/>
        <v>358</v>
      </c>
      <c r="CU144" s="217">
        <f t="shared" si="430"/>
        <v>6</v>
      </c>
      <c r="CV144" s="217">
        <f t="shared" si="431"/>
        <v>149.75</v>
      </c>
      <c r="CW144" s="217"/>
      <c r="CX144" s="217">
        <f t="shared" si="432"/>
        <v>134.00686888772123</v>
      </c>
      <c r="CY144" s="217">
        <f t="shared" si="405"/>
        <v>283.75686888772123</v>
      </c>
      <c r="CZ144" s="217">
        <f t="shared" si="406"/>
        <v>15.743131112278775</v>
      </c>
      <c r="DA144" s="10"/>
      <c r="DB144" s="66" t="s">
        <v>86</v>
      </c>
      <c r="DC144" s="218">
        <v>3.52</v>
      </c>
      <c r="DD144" s="218">
        <v>5.52</v>
      </c>
      <c r="DE144" s="216">
        <v>11.52</v>
      </c>
      <c r="DF144" s="218">
        <v>7.18</v>
      </c>
      <c r="DG144" s="218">
        <v>6.24</v>
      </c>
      <c r="DH144" s="218">
        <v>4.12</v>
      </c>
      <c r="DI144" s="218">
        <v>3.86</v>
      </c>
      <c r="DJ144" s="218">
        <v>3.06</v>
      </c>
      <c r="DK144" s="218">
        <v>3.56</v>
      </c>
      <c r="DL144" s="218">
        <v>2.56</v>
      </c>
      <c r="DM144" s="218">
        <v>3.18</v>
      </c>
      <c r="DN144" s="218">
        <v>4.5199999999999996</v>
      </c>
      <c r="DO144" s="217">
        <f t="shared" si="433"/>
        <v>11.52</v>
      </c>
      <c r="DP144" s="217">
        <f t="shared" si="434"/>
        <v>2.56</v>
      </c>
      <c r="DQ144" s="217">
        <f t="shared" si="435"/>
        <v>4.9033333333333333</v>
      </c>
      <c r="DR144" s="217"/>
      <c r="DS144" s="217">
        <f t="shared" si="436"/>
        <v>2.4964823737459567</v>
      </c>
      <c r="DT144" s="217">
        <f t="shared" si="407"/>
        <v>7.3998157070792896</v>
      </c>
      <c r="DU144" s="217">
        <f t="shared" si="408"/>
        <v>2.4068509595873766</v>
      </c>
      <c r="DV144" s="10"/>
      <c r="DW144" s="66" t="s">
        <v>86</v>
      </c>
      <c r="DX144" s="218">
        <v>3.52</v>
      </c>
      <c r="DY144" s="218">
        <v>5.52</v>
      </c>
      <c r="DZ144" s="216">
        <v>11.52</v>
      </c>
      <c r="EA144" s="218">
        <v>7.18</v>
      </c>
      <c r="EB144" s="218">
        <v>6.24</v>
      </c>
      <c r="EC144" s="218">
        <v>4.12</v>
      </c>
      <c r="ED144" s="218">
        <v>3.86</v>
      </c>
      <c r="EE144" s="218">
        <v>3.06</v>
      </c>
      <c r="EF144" s="218">
        <v>3.56</v>
      </c>
      <c r="EG144" s="218">
        <v>2.56</v>
      </c>
      <c r="EH144" s="218">
        <v>3.18</v>
      </c>
      <c r="EI144" s="218">
        <v>4.5199999999999996</v>
      </c>
      <c r="EJ144" s="217">
        <f t="shared" si="437"/>
        <v>11.52</v>
      </c>
      <c r="EK144" s="217">
        <f t="shared" si="438"/>
        <v>2.56</v>
      </c>
      <c r="EL144" s="217">
        <f t="shared" si="439"/>
        <v>4.9033333333333333</v>
      </c>
      <c r="EM144" s="217"/>
      <c r="EN144" s="217">
        <f t="shared" si="440"/>
        <v>2.4964823737459567</v>
      </c>
      <c r="EO144" s="217">
        <f t="shared" si="409"/>
        <v>7.3998157070792896</v>
      </c>
      <c r="EP144" s="217">
        <f t="shared" si="410"/>
        <v>2.4068509595873766</v>
      </c>
      <c r="EQ144" s="10"/>
      <c r="ER144" s="66" t="s">
        <v>86</v>
      </c>
      <c r="ES144" s="218">
        <v>6</v>
      </c>
      <c r="ET144" s="218">
        <v>106</v>
      </c>
      <c r="EU144" s="216">
        <v>68</v>
      </c>
      <c r="EV144" s="218">
        <v>48</v>
      </c>
      <c r="EW144" s="218">
        <v>46</v>
      </c>
      <c r="EX144" s="218">
        <v>201</v>
      </c>
      <c r="EY144" s="218">
        <v>288</v>
      </c>
      <c r="EZ144" s="218">
        <v>358</v>
      </c>
      <c r="FA144" s="218">
        <v>269</v>
      </c>
      <c r="FB144" s="218">
        <v>347</v>
      </c>
      <c r="FC144" s="218">
        <v>41</v>
      </c>
      <c r="FD144" s="218">
        <v>19</v>
      </c>
      <c r="FE144" s="217">
        <f t="shared" si="441"/>
        <v>358</v>
      </c>
      <c r="FF144" s="217">
        <f t="shared" si="442"/>
        <v>6</v>
      </c>
      <c r="FG144" s="217">
        <f t="shared" si="443"/>
        <v>149.75</v>
      </c>
      <c r="FH144" s="217"/>
      <c r="FI144" s="217">
        <f t="shared" si="444"/>
        <v>134.00686888772123</v>
      </c>
      <c r="FJ144" s="217">
        <f t="shared" si="411"/>
        <v>283.75686888772123</v>
      </c>
      <c r="FK144" s="217">
        <f t="shared" si="412"/>
        <v>15.743131112278775</v>
      </c>
      <c r="FL144" s="64"/>
      <c r="FM144" s="42"/>
      <c r="FN144" s="15"/>
      <c r="FO144" s="15"/>
      <c r="FP144" s="15"/>
      <c r="FQ144" s="15"/>
      <c r="FR144" s="15"/>
      <c r="FS144" s="15"/>
      <c r="FT144" s="15"/>
      <c r="FU144" s="15"/>
      <c r="FV144" s="15"/>
      <c r="FW144" s="15"/>
      <c r="FX144" s="15"/>
      <c r="FY144" s="15"/>
      <c r="FZ144" s="15"/>
      <c r="GA144" s="15"/>
      <c r="GB144" s="15"/>
      <c r="GC144" s="15"/>
      <c r="GD144" s="11"/>
      <c r="GE144" s="11"/>
      <c r="GF144" s="13"/>
      <c r="GZ144" s="39"/>
      <c r="HA144" s="39"/>
      <c r="HB144" s="39"/>
      <c r="HC144" s="39"/>
      <c r="HD144" s="39"/>
      <c r="HE144" s="39"/>
      <c r="HF144" s="39"/>
      <c r="HG144" s="39"/>
      <c r="HH144" s="39"/>
      <c r="HI144" s="39"/>
      <c r="HJ144" s="39"/>
      <c r="HK144" s="39"/>
      <c r="HL144" s="39"/>
      <c r="HM144" s="39"/>
      <c r="HN144" s="39"/>
      <c r="HO144" s="39"/>
      <c r="HP144" s="39"/>
      <c r="HQ144" s="39"/>
      <c r="HR144" s="39"/>
      <c r="HS144" s="39"/>
      <c r="HT144" s="39"/>
    </row>
    <row r="145" spans="2:228" s="67" customFormat="1" ht="9.9499999999999993" customHeight="1" x14ac:dyDescent="0.2">
      <c r="B145" s="65" t="s">
        <v>87</v>
      </c>
      <c r="C145" s="191">
        <v>2.75</v>
      </c>
      <c r="D145" s="191">
        <v>2.5299999999999998</v>
      </c>
      <c r="E145" s="191">
        <v>2.48</v>
      </c>
      <c r="F145" s="191">
        <v>2.65</v>
      </c>
      <c r="G145" s="191">
        <v>2.94</v>
      </c>
      <c r="H145" s="191">
        <v>1.51</v>
      </c>
      <c r="I145" s="191">
        <v>1.91</v>
      </c>
      <c r="J145" s="191">
        <v>1.68</v>
      </c>
      <c r="K145" s="191">
        <v>2.7</v>
      </c>
      <c r="L145" s="191">
        <v>3.64</v>
      </c>
      <c r="M145" s="191">
        <v>4.67</v>
      </c>
      <c r="N145" s="191">
        <v>2.69</v>
      </c>
      <c r="O145" s="192">
        <f t="shared" si="413"/>
        <v>4.67</v>
      </c>
      <c r="P145" s="192">
        <f t="shared" si="414"/>
        <v>1.51</v>
      </c>
      <c r="Q145" s="192">
        <f t="shared" si="415"/>
        <v>2.6791666666666667</v>
      </c>
      <c r="R145" s="192">
        <f t="shared" si="416"/>
        <v>0.85173041331732213</v>
      </c>
      <c r="S145" s="192">
        <f t="shared" si="397"/>
        <v>3.5308970799839887</v>
      </c>
      <c r="T145" s="192">
        <f t="shared" si="398"/>
        <v>1.8274362533493447</v>
      </c>
      <c r="V145" s="65" t="s">
        <v>87</v>
      </c>
      <c r="W145" s="216">
        <v>35.799999999999997</v>
      </c>
      <c r="X145" s="216">
        <v>12.7</v>
      </c>
      <c r="Y145" s="216">
        <v>81.900000000000006</v>
      </c>
      <c r="Z145" s="216">
        <v>196</v>
      </c>
      <c r="AA145" s="216">
        <v>248</v>
      </c>
      <c r="AB145" s="216">
        <v>197</v>
      </c>
      <c r="AC145" s="216">
        <v>33.299999999999997</v>
      </c>
      <c r="AD145" s="216">
        <v>86.8</v>
      </c>
      <c r="AE145" s="216">
        <v>52.1</v>
      </c>
      <c r="AF145" s="216">
        <v>162</v>
      </c>
      <c r="AG145" s="216">
        <v>23.7</v>
      </c>
      <c r="AH145" s="216">
        <v>44.7</v>
      </c>
      <c r="AI145" s="217">
        <f t="shared" si="417"/>
        <v>248</v>
      </c>
      <c r="AJ145" s="217">
        <f t="shared" si="418"/>
        <v>12.7</v>
      </c>
      <c r="AK145" s="217">
        <f t="shared" si="419"/>
        <v>97.833333333333329</v>
      </c>
      <c r="AL145" s="217"/>
      <c r="AM145" s="217">
        <f t="shared" si="420"/>
        <v>81.007590366395291</v>
      </c>
      <c r="AN145" s="217">
        <f t="shared" si="399"/>
        <v>178.84092369972862</v>
      </c>
      <c r="AO145" s="217">
        <f t="shared" si="400"/>
        <v>16.825742966938037</v>
      </c>
      <c r="AQ145" s="65" t="s">
        <v>87</v>
      </c>
      <c r="AR145" s="216">
        <v>35.799999999999997</v>
      </c>
      <c r="AS145" s="216">
        <v>12.7</v>
      </c>
      <c r="AT145" s="216">
        <v>81.900000000000006</v>
      </c>
      <c r="AU145" s="216">
        <v>196</v>
      </c>
      <c r="AV145" s="216">
        <v>248</v>
      </c>
      <c r="AW145" s="216">
        <v>197</v>
      </c>
      <c r="AX145" s="216">
        <v>33.299999999999997</v>
      </c>
      <c r="AY145" s="216">
        <v>86.8</v>
      </c>
      <c r="AZ145" s="216">
        <v>52.1</v>
      </c>
      <c r="BA145" s="216">
        <v>162</v>
      </c>
      <c r="BB145" s="216">
        <v>23.7</v>
      </c>
      <c r="BC145" s="216">
        <v>44.7</v>
      </c>
      <c r="BD145" s="217">
        <f t="shared" si="421"/>
        <v>248</v>
      </c>
      <c r="BE145" s="217">
        <f t="shared" si="422"/>
        <v>12.7</v>
      </c>
      <c r="BF145" s="217">
        <f t="shared" si="423"/>
        <v>97.833333333333329</v>
      </c>
      <c r="BG145" s="217"/>
      <c r="BH145" s="217">
        <f t="shared" si="424"/>
        <v>81.007590366395291</v>
      </c>
      <c r="BI145" s="217">
        <f t="shared" si="401"/>
        <v>178.84092369972862</v>
      </c>
      <c r="BJ145" s="217">
        <f t="shared" si="402"/>
        <v>16.825742966938037</v>
      </c>
      <c r="BL145" s="65" t="s">
        <v>87</v>
      </c>
      <c r="BM145" s="216">
        <v>31.5</v>
      </c>
      <c r="BN145" s="216">
        <v>0.5</v>
      </c>
      <c r="BO145" s="216">
        <v>108</v>
      </c>
      <c r="BP145" s="216">
        <v>172.5</v>
      </c>
      <c r="BQ145" s="216">
        <v>120</v>
      </c>
      <c r="BR145" s="216">
        <v>188.5</v>
      </c>
      <c r="BS145" s="216">
        <v>49.5</v>
      </c>
      <c r="BT145" s="216">
        <v>83</v>
      </c>
      <c r="BU145" s="216">
        <v>47.5</v>
      </c>
      <c r="BV145" s="216">
        <v>145</v>
      </c>
      <c r="BW145" s="216">
        <v>19</v>
      </c>
      <c r="BX145" s="216">
        <v>28</v>
      </c>
      <c r="BY145" s="217">
        <f t="shared" si="425"/>
        <v>188.5</v>
      </c>
      <c r="BZ145" s="217">
        <f t="shared" si="426"/>
        <v>0.5</v>
      </c>
      <c r="CA145" s="217">
        <f t="shared" si="427"/>
        <v>82.75</v>
      </c>
      <c r="CB145" s="217"/>
      <c r="CC145" s="217">
        <f t="shared" si="428"/>
        <v>63.202236726817887</v>
      </c>
      <c r="CD145" s="217">
        <f t="shared" si="403"/>
        <v>145.95223672681789</v>
      </c>
      <c r="CE145" s="217">
        <f t="shared" si="404"/>
        <v>19.547763273182113</v>
      </c>
      <c r="CG145" s="65" t="s">
        <v>87</v>
      </c>
      <c r="CH145" s="216">
        <v>31.5</v>
      </c>
      <c r="CI145" s="216">
        <v>0.5</v>
      </c>
      <c r="CJ145" s="216">
        <v>108</v>
      </c>
      <c r="CK145" s="216">
        <v>172.5</v>
      </c>
      <c r="CL145" s="216">
        <v>120</v>
      </c>
      <c r="CM145" s="216">
        <v>188.5</v>
      </c>
      <c r="CN145" s="216">
        <v>49.5</v>
      </c>
      <c r="CO145" s="216">
        <v>83</v>
      </c>
      <c r="CP145" s="216">
        <v>47.5</v>
      </c>
      <c r="CQ145" s="216">
        <v>145</v>
      </c>
      <c r="CR145" s="216">
        <v>19</v>
      </c>
      <c r="CS145" s="216">
        <v>28</v>
      </c>
      <c r="CT145" s="217">
        <f t="shared" si="429"/>
        <v>188.5</v>
      </c>
      <c r="CU145" s="217">
        <f t="shared" si="430"/>
        <v>0.5</v>
      </c>
      <c r="CV145" s="217">
        <f t="shared" si="431"/>
        <v>82.75</v>
      </c>
      <c r="CW145" s="217"/>
      <c r="CX145" s="217">
        <f t="shared" si="432"/>
        <v>63.202236726817887</v>
      </c>
      <c r="CY145" s="217">
        <f t="shared" si="405"/>
        <v>145.95223672681789</v>
      </c>
      <c r="CZ145" s="217">
        <f t="shared" si="406"/>
        <v>19.547763273182113</v>
      </c>
      <c r="DB145" s="65" t="s">
        <v>87</v>
      </c>
      <c r="DC145" s="216">
        <v>6</v>
      </c>
      <c r="DD145" s="216">
        <v>10.220000000000001</v>
      </c>
      <c r="DE145" s="216">
        <v>3.94</v>
      </c>
      <c r="DF145" s="216">
        <v>13.48</v>
      </c>
      <c r="DG145" s="216">
        <v>7.04</v>
      </c>
      <c r="DH145" s="216">
        <v>3</v>
      </c>
      <c r="DI145" s="216">
        <v>16.940000000000001</v>
      </c>
      <c r="DJ145" s="216">
        <v>4.0599999999999996</v>
      </c>
      <c r="DK145" s="216">
        <v>3.18</v>
      </c>
      <c r="DL145" s="216">
        <v>3.1</v>
      </c>
      <c r="DM145" s="216">
        <v>2.14</v>
      </c>
      <c r="DN145" s="216">
        <v>3</v>
      </c>
      <c r="DO145" s="217">
        <f t="shared" si="433"/>
        <v>16.940000000000001</v>
      </c>
      <c r="DP145" s="217">
        <f t="shared" si="434"/>
        <v>2.14</v>
      </c>
      <c r="DQ145" s="217">
        <f t="shared" si="435"/>
        <v>6.3416666666666677</v>
      </c>
      <c r="DR145" s="217"/>
      <c r="DS145" s="217">
        <f t="shared" si="436"/>
        <v>4.7710525488871349</v>
      </c>
      <c r="DT145" s="217">
        <f t="shared" si="407"/>
        <v>11.112719215553803</v>
      </c>
      <c r="DU145" s="217">
        <f t="shared" si="408"/>
        <v>1.5706141177795327</v>
      </c>
      <c r="DW145" s="65" t="s">
        <v>87</v>
      </c>
      <c r="DX145" s="216">
        <v>6</v>
      </c>
      <c r="DY145" s="216">
        <v>10.220000000000001</v>
      </c>
      <c r="DZ145" s="216">
        <v>3.94</v>
      </c>
      <c r="EA145" s="216">
        <v>13.48</v>
      </c>
      <c r="EB145" s="216">
        <v>7.04</v>
      </c>
      <c r="EC145" s="216">
        <v>3</v>
      </c>
      <c r="ED145" s="216">
        <v>16.940000000000001</v>
      </c>
      <c r="EE145" s="216">
        <v>4.0599999999999996</v>
      </c>
      <c r="EF145" s="216">
        <v>3.18</v>
      </c>
      <c r="EG145" s="216">
        <v>3.1</v>
      </c>
      <c r="EH145" s="216">
        <v>2.14</v>
      </c>
      <c r="EI145" s="216">
        <v>3</v>
      </c>
      <c r="EJ145" s="217">
        <f t="shared" si="437"/>
        <v>16.940000000000001</v>
      </c>
      <c r="EK145" s="217">
        <f t="shared" si="438"/>
        <v>2.14</v>
      </c>
      <c r="EL145" s="217">
        <f t="shared" si="439"/>
        <v>6.3416666666666677</v>
      </c>
      <c r="EM145" s="217"/>
      <c r="EN145" s="217">
        <f t="shared" si="440"/>
        <v>4.7710525488871349</v>
      </c>
      <c r="EO145" s="217">
        <f t="shared" si="409"/>
        <v>11.112719215553803</v>
      </c>
      <c r="EP145" s="217">
        <f t="shared" si="410"/>
        <v>1.5706141177795327</v>
      </c>
      <c r="ER145" s="65" t="s">
        <v>87</v>
      </c>
      <c r="ES145" s="216">
        <v>31.5</v>
      </c>
      <c r="ET145" s="216">
        <v>0.5</v>
      </c>
      <c r="EU145" s="216">
        <v>108</v>
      </c>
      <c r="EV145" s="216">
        <v>172.5</v>
      </c>
      <c r="EW145" s="216">
        <v>120</v>
      </c>
      <c r="EX145" s="216">
        <v>188.5</v>
      </c>
      <c r="EY145" s="216">
        <v>49.5</v>
      </c>
      <c r="EZ145" s="216">
        <v>83</v>
      </c>
      <c r="FA145" s="216">
        <v>47.5</v>
      </c>
      <c r="FB145" s="216">
        <v>145</v>
      </c>
      <c r="FC145" s="216">
        <v>19</v>
      </c>
      <c r="FD145" s="216">
        <v>28</v>
      </c>
      <c r="FE145" s="217">
        <f t="shared" si="441"/>
        <v>188.5</v>
      </c>
      <c r="FF145" s="217">
        <f t="shared" si="442"/>
        <v>0.5</v>
      </c>
      <c r="FG145" s="217">
        <f t="shared" si="443"/>
        <v>82.75</v>
      </c>
      <c r="FH145" s="217"/>
      <c r="FI145" s="217">
        <f t="shared" si="444"/>
        <v>63.202236726817887</v>
      </c>
      <c r="FJ145" s="217">
        <f t="shared" si="411"/>
        <v>145.95223672681789</v>
      </c>
      <c r="FK145" s="217">
        <f t="shared" si="412"/>
        <v>19.547763273182113</v>
      </c>
      <c r="FL145" s="64"/>
      <c r="FM145" s="42"/>
      <c r="FN145" s="15"/>
      <c r="FO145" s="15"/>
      <c r="FP145" s="15"/>
      <c r="FQ145" s="15"/>
      <c r="FR145" s="15"/>
      <c r="FS145" s="15"/>
      <c r="FT145" s="15"/>
      <c r="FU145" s="15"/>
      <c r="FV145" s="15"/>
      <c r="FW145" s="15"/>
      <c r="FX145" s="15"/>
      <c r="FY145" s="15"/>
      <c r="FZ145" s="15"/>
      <c r="GA145" s="15"/>
      <c r="GB145" s="15"/>
      <c r="GC145" s="15"/>
      <c r="GD145" s="11"/>
      <c r="GE145" s="11"/>
      <c r="GF145" s="13"/>
      <c r="GG145" s="3"/>
      <c r="GH145" s="3"/>
      <c r="GI145" s="3"/>
      <c r="GJ145" s="3"/>
      <c r="GK145" s="3"/>
      <c r="GL145" s="5"/>
      <c r="GM145" s="5"/>
      <c r="GN145" s="5"/>
      <c r="GO145" s="5"/>
      <c r="GP145" s="5"/>
      <c r="GQ145" s="5"/>
      <c r="GR145" s="5"/>
      <c r="GS145" s="5"/>
      <c r="GT145" s="3"/>
      <c r="GU145" s="41"/>
      <c r="GV145" s="41"/>
      <c r="GW145" s="41"/>
      <c r="GX145" s="41"/>
      <c r="GY145" s="41"/>
      <c r="GZ145" s="39"/>
      <c r="HA145" s="39"/>
      <c r="HB145" s="39"/>
      <c r="HC145" s="39"/>
      <c r="HD145" s="39"/>
      <c r="HE145" s="39"/>
      <c r="HF145" s="39"/>
      <c r="HG145" s="39"/>
      <c r="HH145" s="39"/>
      <c r="HI145" s="39"/>
      <c r="HJ145" s="39"/>
      <c r="HK145" s="39"/>
      <c r="HL145" s="39"/>
      <c r="HM145" s="39"/>
      <c r="HN145" s="39"/>
      <c r="HO145" s="39"/>
      <c r="HP145" s="39"/>
      <c r="HQ145" s="39"/>
      <c r="HR145" s="39"/>
      <c r="HS145" s="39"/>
      <c r="HT145" s="39"/>
    </row>
    <row r="146" spans="2:228" ht="9.9499999999999993" customHeight="1" x14ac:dyDescent="0.2">
      <c r="B146" s="66" t="s">
        <v>88</v>
      </c>
      <c r="C146" s="191">
        <v>3.16</v>
      </c>
      <c r="D146" s="191">
        <v>3.12</v>
      </c>
      <c r="E146" s="191">
        <v>2.37</v>
      </c>
      <c r="F146" s="191">
        <v>4.3099999999999996</v>
      </c>
      <c r="G146" s="191">
        <v>4.3099999999999996</v>
      </c>
      <c r="H146" s="191">
        <v>2.0299999999999998</v>
      </c>
      <c r="I146" s="191">
        <v>1.89</v>
      </c>
      <c r="J146" s="191">
        <v>2.17</v>
      </c>
      <c r="K146" s="191">
        <v>3.71</v>
      </c>
      <c r="L146" s="191">
        <v>4.6900000000000004</v>
      </c>
      <c r="M146" s="191">
        <v>3.47</v>
      </c>
      <c r="N146" s="191">
        <v>2.97</v>
      </c>
      <c r="O146" s="192">
        <f t="shared" si="413"/>
        <v>4.6900000000000004</v>
      </c>
      <c r="P146" s="192">
        <f t="shared" si="414"/>
        <v>1.89</v>
      </c>
      <c r="Q146" s="192">
        <f t="shared" si="415"/>
        <v>3.1833333333333336</v>
      </c>
      <c r="R146" s="192">
        <f t="shared" si="416"/>
        <v>0.9491463469237944</v>
      </c>
      <c r="S146" s="192">
        <f t="shared" si="397"/>
        <v>4.132479680257128</v>
      </c>
      <c r="T146" s="192">
        <f t="shared" si="398"/>
        <v>2.2341869864095392</v>
      </c>
      <c r="U146" s="10"/>
      <c r="V146" s="66" t="s">
        <v>88</v>
      </c>
      <c r="W146" s="216">
        <v>100</v>
      </c>
      <c r="X146" s="216">
        <v>86.4</v>
      </c>
      <c r="Y146" s="216">
        <v>78.900000000000006</v>
      </c>
      <c r="Z146" s="216">
        <v>78.099999999999994</v>
      </c>
      <c r="AA146" s="216">
        <v>102</v>
      </c>
      <c r="AB146" s="216">
        <v>142</v>
      </c>
      <c r="AC146" s="216">
        <v>205</v>
      </c>
      <c r="AD146" s="216">
        <v>128</v>
      </c>
      <c r="AE146" s="216">
        <v>164</v>
      </c>
      <c r="AF146" s="216">
        <v>49</v>
      </c>
      <c r="AG146" s="216">
        <v>151</v>
      </c>
      <c r="AH146" s="216">
        <v>53.9</v>
      </c>
      <c r="AI146" s="217">
        <f t="shared" si="417"/>
        <v>205</v>
      </c>
      <c r="AJ146" s="217">
        <f t="shared" si="418"/>
        <v>49</v>
      </c>
      <c r="AK146" s="217">
        <f t="shared" si="419"/>
        <v>111.52500000000002</v>
      </c>
      <c r="AL146" s="217"/>
      <c r="AM146" s="217">
        <f t="shared" si="420"/>
        <v>47.209477573123664</v>
      </c>
      <c r="AN146" s="217">
        <f t="shared" si="399"/>
        <v>158.73447757312368</v>
      </c>
      <c r="AO146" s="217">
        <f t="shared" si="400"/>
        <v>64.315522426876356</v>
      </c>
      <c r="AP146" s="10"/>
      <c r="AQ146" s="66" t="s">
        <v>88</v>
      </c>
      <c r="AR146" s="216">
        <v>100</v>
      </c>
      <c r="AS146" s="216">
        <v>86.4</v>
      </c>
      <c r="AT146" s="216">
        <v>78.900000000000006</v>
      </c>
      <c r="AU146" s="216">
        <v>78.099999999999994</v>
      </c>
      <c r="AV146" s="216">
        <v>102</v>
      </c>
      <c r="AW146" s="216">
        <v>142</v>
      </c>
      <c r="AX146" s="216">
        <v>205</v>
      </c>
      <c r="AY146" s="216">
        <v>128</v>
      </c>
      <c r="AZ146" s="216">
        <v>164</v>
      </c>
      <c r="BA146" s="216">
        <v>49</v>
      </c>
      <c r="BB146" s="216">
        <v>151</v>
      </c>
      <c r="BC146" s="216">
        <v>53.9</v>
      </c>
      <c r="BD146" s="217">
        <f t="shared" si="421"/>
        <v>205</v>
      </c>
      <c r="BE146" s="217">
        <f t="shared" si="422"/>
        <v>49</v>
      </c>
      <c r="BF146" s="217">
        <f t="shared" si="423"/>
        <v>111.52500000000002</v>
      </c>
      <c r="BG146" s="217"/>
      <c r="BH146" s="217">
        <f t="shared" si="424"/>
        <v>47.209477573123664</v>
      </c>
      <c r="BI146" s="217">
        <f t="shared" si="401"/>
        <v>158.73447757312368</v>
      </c>
      <c r="BJ146" s="217">
        <f t="shared" si="402"/>
        <v>64.315522426876356</v>
      </c>
      <c r="BK146" s="10"/>
      <c r="BL146" s="66" t="s">
        <v>88</v>
      </c>
      <c r="BM146" s="216">
        <v>47</v>
      </c>
      <c r="BN146" s="216">
        <v>82.5</v>
      </c>
      <c r="BO146" s="216">
        <v>41.5</v>
      </c>
      <c r="BP146" s="216">
        <v>81.5</v>
      </c>
      <c r="BQ146" s="216">
        <v>90.5</v>
      </c>
      <c r="BR146" s="216">
        <v>124</v>
      </c>
      <c r="BS146" s="216">
        <v>313.5</v>
      </c>
      <c r="BT146" s="216">
        <v>229.5</v>
      </c>
      <c r="BU146" s="216">
        <v>223.5</v>
      </c>
      <c r="BV146" s="216">
        <v>75.5</v>
      </c>
      <c r="BW146" s="216">
        <v>117.5</v>
      </c>
      <c r="BX146" s="216">
        <v>29.5</v>
      </c>
      <c r="BY146" s="217">
        <f t="shared" si="425"/>
        <v>313.5</v>
      </c>
      <c r="BZ146" s="217">
        <f t="shared" si="426"/>
        <v>29.5</v>
      </c>
      <c r="CA146" s="217">
        <f t="shared" si="427"/>
        <v>121.33333333333333</v>
      </c>
      <c r="CB146" s="217"/>
      <c r="CC146" s="217">
        <f t="shared" si="428"/>
        <v>88.197179230644466</v>
      </c>
      <c r="CD146" s="217">
        <f t="shared" si="403"/>
        <v>209.53051256397779</v>
      </c>
      <c r="CE146" s="217">
        <f t="shared" si="404"/>
        <v>33.136154102688863</v>
      </c>
      <c r="CF146" s="10"/>
      <c r="CG146" s="66" t="s">
        <v>88</v>
      </c>
      <c r="CH146" s="216">
        <v>47</v>
      </c>
      <c r="CI146" s="216">
        <v>82.5</v>
      </c>
      <c r="CJ146" s="216">
        <v>41.5</v>
      </c>
      <c r="CK146" s="216">
        <v>81.5</v>
      </c>
      <c r="CL146" s="216">
        <v>90.5</v>
      </c>
      <c r="CM146" s="216">
        <v>124</v>
      </c>
      <c r="CN146" s="216">
        <v>313.5</v>
      </c>
      <c r="CO146" s="216">
        <v>229.5</v>
      </c>
      <c r="CP146" s="216">
        <v>223.5</v>
      </c>
      <c r="CQ146" s="216">
        <v>75.5</v>
      </c>
      <c r="CR146" s="216">
        <v>117.5</v>
      </c>
      <c r="CS146" s="216">
        <v>29.5</v>
      </c>
      <c r="CT146" s="217">
        <f t="shared" si="429"/>
        <v>313.5</v>
      </c>
      <c r="CU146" s="217">
        <f t="shared" si="430"/>
        <v>29.5</v>
      </c>
      <c r="CV146" s="217">
        <f t="shared" si="431"/>
        <v>121.33333333333333</v>
      </c>
      <c r="CW146" s="217"/>
      <c r="CX146" s="217">
        <f t="shared" si="432"/>
        <v>88.197179230644466</v>
      </c>
      <c r="CY146" s="217">
        <f t="shared" si="405"/>
        <v>209.53051256397779</v>
      </c>
      <c r="CZ146" s="217">
        <f t="shared" si="406"/>
        <v>33.136154102688863</v>
      </c>
      <c r="DA146" s="10"/>
      <c r="DB146" s="66" t="s">
        <v>88</v>
      </c>
      <c r="DC146" s="216">
        <v>3.18</v>
      </c>
      <c r="DD146" s="216">
        <v>5.32</v>
      </c>
      <c r="DE146" s="216">
        <v>4.88</v>
      </c>
      <c r="DF146" s="216">
        <v>7.58</v>
      </c>
      <c r="DG146" s="216">
        <v>5.0599999999999996</v>
      </c>
      <c r="DH146" s="216">
        <v>4.0199999999999996</v>
      </c>
      <c r="DI146" s="216">
        <v>3.74</v>
      </c>
      <c r="DJ146" s="216">
        <v>3.5</v>
      </c>
      <c r="DK146" s="216">
        <v>3.58</v>
      </c>
      <c r="DL146" s="216">
        <v>2.56</v>
      </c>
      <c r="DM146" s="216">
        <v>3.1</v>
      </c>
      <c r="DN146" s="216">
        <v>3.34</v>
      </c>
      <c r="DO146" s="217">
        <f t="shared" si="433"/>
        <v>7.58</v>
      </c>
      <c r="DP146" s="217">
        <f t="shared" si="434"/>
        <v>2.56</v>
      </c>
      <c r="DQ146" s="217">
        <f t="shared" si="435"/>
        <v>4.1550000000000002</v>
      </c>
      <c r="DR146" s="217"/>
      <c r="DS146" s="217">
        <f t="shared" si="436"/>
        <v>1.3702853053951263</v>
      </c>
      <c r="DT146" s="217">
        <f t="shared" si="407"/>
        <v>5.5252853053951263</v>
      </c>
      <c r="DU146" s="217">
        <f t="shared" si="408"/>
        <v>2.7847146946048742</v>
      </c>
      <c r="DV146" s="10"/>
      <c r="DW146" s="66" t="s">
        <v>88</v>
      </c>
      <c r="DX146" s="216">
        <v>3.18</v>
      </c>
      <c r="DY146" s="216">
        <v>5.32</v>
      </c>
      <c r="DZ146" s="216">
        <v>4.88</v>
      </c>
      <c r="EA146" s="216">
        <v>7.58</v>
      </c>
      <c r="EB146" s="216">
        <v>5.0599999999999996</v>
      </c>
      <c r="EC146" s="216">
        <v>4.0199999999999996</v>
      </c>
      <c r="ED146" s="216">
        <v>3.74</v>
      </c>
      <c r="EE146" s="216">
        <v>3.5</v>
      </c>
      <c r="EF146" s="216">
        <v>3.58</v>
      </c>
      <c r="EG146" s="216">
        <v>2.56</v>
      </c>
      <c r="EH146" s="216">
        <v>3.1</v>
      </c>
      <c r="EI146" s="216">
        <v>3.34</v>
      </c>
      <c r="EJ146" s="217">
        <f t="shared" si="437"/>
        <v>7.58</v>
      </c>
      <c r="EK146" s="217">
        <f t="shared" si="438"/>
        <v>2.56</v>
      </c>
      <c r="EL146" s="217">
        <f t="shared" si="439"/>
        <v>4.1550000000000002</v>
      </c>
      <c r="EM146" s="217"/>
      <c r="EN146" s="217">
        <f t="shared" si="440"/>
        <v>1.3702853053951263</v>
      </c>
      <c r="EO146" s="217">
        <f t="shared" si="409"/>
        <v>5.5252853053951263</v>
      </c>
      <c r="EP146" s="217">
        <f t="shared" si="410"/>
        <v>2.7847146946048742</v>
      </c>
      <c r="EQ146" s="10"/>
      <c r="ER146" s="66" t="s">
        <v>88</v>
      </c>
      <c r="ES146" s="216">
        <v>47</v>
      </c>
      <c r="ET146" s="216">
        <v>82.5</v>
      </c>
      <c r="EU146" s="216">
        <v>41.5</v>
      </c>
      <c r="EV146" s="216">
        <v>81.5</v>
      </c>
      <c r="EW146" s="216">
        <v>90.5</v>
      </c>
      <c r="EX146" s="216">
        <v>124</v>
      </c>
      <c r="EY146" s="216">
        <v>313.5</v>
      </c>
      <c r="EZ146" s="216">
        <v>229.5</v>
      </c>
      <c r="FA146" s="216">
        <v>223.5</v>
      </c>
      <c r="FB146" s="216">
        <v>75.5</v>
      </c>
      <c r="FC146" s="216">
        <v>117.5</v>
      </c>
      <c r="FD146" s="216">
        <v>29.5</v>
      </c>
      <c r="FE146" s="217">
        <f t="shared" si="441"/>
        <v>313.5</v>
      </c>
      <c r="FF146" s="217">
        <f t="shared" si="442"/>
        <v>29.5</v>
      </c>
      <c r="FG146" s="217">
        <f t="shared" si="443"/>
        <v>121.33333333333333</v>
      </c>
      <c r="FH146" s="217"/>
      <c r="FI146" s="217">
        <f t="shared" si="444"/>
        <v>88.197179230644466</v>
      </c>
      <c r="FJ146" s="217">
        <f t="shared" si="411"/>
        <v>209.53051256397779</v>
      </c>
      <c r="FK146" s="217">
        <f t="shared" si="412"/>
        <v>33.136154102688863</v>
      </c>
      <c r="FL146" s="64"/>
      <c r="FM146" s="42"/>
      <c r="FN146" s="15"/>
      <c r="FO146" s="15"/>
      <c r="FP146" s="15"/>
      <c r="FQ146" s="15"/>
      <c r="FR146" s="15"/>
      <c r="FS146" s="15"/>
      <c r="FT146" s="15"/>
      <c r="FU146" s="15"/>
      <c r="FV146" s="15"/>
      <c r="FW146" s="15"/>
      <c r="FX146" s="15"/>
      <c r="FY146" s="15"/>
      <c r="FZ146" s="15"/>
      <c r="GA146" s="15"/>
      <c r="GB146" s="15"/>
      <c r="GC146" s="15"/>
      <c r="GD146" s="11"/>
      <c r="GE146" s="11"/>
      <c r="GF146" s="13"/>
      <c r="GZ146" s="39"/>
      <c r="HA146" s="39"/>
      <c r="HB146" s="39"/>
      <c r="HC146" s="39"/>
      <c r="HD146" s="39"/>
      <c r="HE146" s="39"/>
      <c r="HF146" s="39"/>
      <c r="HG146" s="39"/>
      <c r="HH146" s="39"/>
      <c r="HI146" s="39"/>
      <c r="HJ146" s="39"/>
      <c r="HK146" s="39"/>
      <c r="HL146" s="39"/>
      <c r="HM146" s="39"/>
      <c r="HN146" s="39"/>
      <c r="HO146" s="39"/>
      <c r="HP146" s="39"/>
      <c r="HQ146" s="39"/>
      <c r="HR146" s="39"/>
      <c r="HS146" s="39"/>
      <c r="HT146" s="39"/>
    </row>
    <row r="147" spans="2:228" ht="9.9499999999999993" customHeight="1" x14ac:dyDescent="0.2">
      <c r="B147" s="66" t="s">
        <v>89</v>
      </c>
      <c r="C147" s="191">
        <v>2.74</v>
      </c>
      <c r="D147" s="191">
        <v>3.17</v>
      </c>
      <c r="E147" s="191">
        <v>2.88</v>
      </c>
      <c r="F147" s="191">
        <v>3.92</v>
      </c>
      <c r="G147" s="191">
        <v>2.85</v>
      </c>
      <c r="H147" s="191">
        <v>2.1</v>
      </c>
      <c r="I147" s="191">
        <v>1.2</v>
      </c>
      <c r="J147" s="191">
        <v>1.74</v>
      </c>
      <c r="K147" s="191">
        <v>2.2999999999999998</v>
      </c>
      <c r="L147" s="191">
        <v>3.86</v>
      </c>
      <c r="M147" s="191">
        <v>5.15</v>
      </c>
      <c r="N147" s="191">
        <v>3.96</v>
      </c>
      <c r="O147" s="192">
        <f t="shared" si="413"/>
        <v>5.15</v>
      </c>
      <c r="P147" s="192">
        <f t="shared" si="414"/>
        <v>1.2</v>
      </c>
      <c r="Q147" s="192">
        <f t="shared" si="415"/>
        <v>2.9891666666666663</v>
      </c>
      <c r="R147" s="192">
        <f t="shared" si="416"/>
        <v>1.1032881296242147</v>
      </c>
      <c r="S147" s="192">
        <f t="shared" ref="S147:S152" si="445">Q147+R147</f>
        <v>4.0924547962908813</v>
      </c>
      <c r="T147" s="192">
        <f t="shared" ref="T147:T152" si="446">Q147-R147</f>
        <v>1.8858785370424516</v>
      </c>
      <c r="U147" s="10"/>
      <c r="V147" s="66" t="s">
        <v>89</v>
      </c>
      <c r="W147" s="216">
        <v>27.2</v>
      </c>
      <c r="X147" s="216">
        <v>71.400000000000006</v>
      </c>
      <c r="Y147" s="216">
        <v>79.3</v>
      </c>
      <c r="Z147" s="216">
        <v>79.400000000000006</v>
      </c>
      <c r="AA147" s="216">
        <v>137</v>
      </c>
      <c r="AB147" s="216">
        <v>104</v>
      </c>
      <c r="AC147" s="216">
        <v>44.4</v>
      </c>
      <c r="AD147" s="216">
        <v>117</v>
      </c>
      <c r="AE147" s="216">
        <v>492</v>
      </c>
      <c r="AF147" s="216">
        <v>85.9</v>
      </c>
      <c r="AG147" s="216">
        <v>14.2</v>
      </c>
      <c r="AH147" s="216">
        <v>56.6</v>
      </c>
      <c r="AI147" s="217">
        <f t="shared" si="417"/>
        <v>492</v>
      </c>
      <c r="AJ147" s="217">
        <f t="shared" si="418"/>
        <v>14.2</v>
      </c>
      <c r="AK147" s="217">
        <f t="shared" si="419"/>
        <v>109.03333333333335</v>
      </c>
      <c r="AL147" s="217"/>
      <c r="AM147" s="217">
        <f t="shared" si="420"/>
        <v>125.7214839045082</v>
      </c>
      <c r="AN147" s="217">
        <f t="shared" ref="AN147:AN152" si="447">AK147+AM147</f>
        <v>234.75481723784156</v>
      </c>
      <c r="AO147" s="217">
        <f t="shared" ref="AO147:AO152" si="448">AK147-AM147</f>
        <v>-16.688150571174859</v>
      </c>
      <c r="AP147" s="10"/>
      <c r="AQ147" s="66" t="s">
        <v>89</v>
      </c>
      <c r="AR147" s="216">
        <v>27.2</v>
      </c>
      <c r="AS147" s="216">
        <v>71.400000000000006</v>
      </c>
      <c r="AT147" s="216">
        <v>79.3</v>
      </c>
      <c r="AU147" s="216">
        <v>79.400000000000006</v>
      </c>
      <c r="AV147" s="216">
        <v>137</v>
      </c>
      <c r="AW147" s="216">
        <v>104</v>
      </c>
      <c r="AX147" s="216">
        <v>44.4</v>
      </c>
      <c r="AY147" s="216">
        <v>117</v>
      </c>
      <c r="AZ147" s="216">
        <v>492</v>
      </c>
      <c r="BA147" s="216">
        <v>85.9</v>
      </c>
      <c r="BB147" s="216">
        <v>14.2</v>
      </c>
      <c r="BC147" s="216">
        <v>56.6</v>
      </c>
      <c r="BD147" s="217">
        <f t="shared" si="421"/>
        <v>492</v>
      </c>
      <c r="BE147" s="217">
        <f t="shared" si="422"/>
        <v>14.2</v>
      </c>
      <c r="BF147" s="217">
        <f t="shared" si="423"/>
        <v>109.03333333333335</v>
      </c>
      <c r="BG147" s="217"/>
      <c r="BH147" s="217">
        <f t="shared" si="424"/>
        <v>125.7214839045082</v>
      </c>
      <c r="BI147" s="217">
        <f t="shared" si="401"/>
        <v>234.75481723784156</v>
      </c>
      <c r="BJ147" s="217">
        <f t="shared" si="402"/>
        <v>-16.688150571174859</v>
      </c>
      <c r="BK147" s="10"/>
      <c r="BL147" s="66" t="s">
        <v>89</v>
      </c>
      <c r="BM147" s="216">
        <v>10.5</v>
      </c>
      <c r="BN147" s="216">
        <v>52.5</v>
      </c>
      <c r="BO147" s="216">
        <v>80.5</v>
      </c>
      <c r="BP147" s="216">
        <v>6.5</v>
      </c>
      <c r="BQ147" s="216">
        <v>111</v>
      </c>
      <c r="BR147" s="216">
        <v>79</v>
      </c>
      <c r="BS147" s="216">
        <v>61</v>
      </c>
      <c r="BT147" s="216">
        <v>102.5</v>
      </c>
      <c r="BU147" s="216">
        <v>638.5</v>
      </c>
      <c r="BV147" s="216">
        <v>61.5</v>
      </c>
      <c r="BW147" s="216">
        <v>5.5</v>
      </c>
      <c r="BX147" s="216">
        <v>29.5</v>
      </c>
      <c r="BY147" s="217">
        <f t="shared" si="425"/>
        <v>638.5</v>
      </c>
      <c r="BZ147" s="217">
        <f t="shared" si="426"/>
        <v>5.5</v>
      </c>
      <c r="CA147" s="217">
        <f t="shared" si="427"/>
        <v>103.20833333333333</v>
      </c>
      <c r="CB147" s="217"/>
      <c r="CC147" s="217">
        <f t="shared" si="428"/>
        <v>172.34208296468412</v>
      </c>
      <c r="CD147" s="217">
        <f t="shared" si="403"/>
        <v>275.55041629801747</v>
      </c>
      <c r="CE147" s="217">
        <f t="shared" si="404"/>
        <v>-69.133749631350796</v>
      </c>
      <c r="CF147" s="10"/>
      <c r="CG147" s="66" t="s">
        <v>89</v>
      </c>
      <c r="CH147" s="216">
        <v>10.5</v>
      </c>
      <c r="CI147" s="216">
        <v>52.5</v>
      </c>
      <c r="CJ147" s="216">
        <v>80.5</v>
      </c>
      <c r="CK147" s="216">
        <v>6.5</v>
      </c>
      <c r="CL147" s="216">
        <v>111</v>
      </c>
      <c r="CM147" s="216">
        <v>79</v>
      </c>
      <c r="CN147" s="216">
        <v>61</v>
      </c>
      <c r="CO147" s="216">
        <v>102.5</v>
      </c>
      <c r="CP147" s="216">
        <v>638.5</v>
      </c>
      <c r="CQ147" s="216">
        <v>61.5</v>
      </c>
      <c r="CR147" s="216">
        <v>5.5</v>
      </c>
      <c r="CS147" s="216">
        <v>29.5</v>
      </c>
      <c r="CT147" s="217">
        <f t="shared" si="429"/>
        <v>638.5</v>
      </c>
      <c r="CU147" s="217">
        <f t="shared" si="430"/>
        <v>5.5</v>
      </c>
      <c r="CV147" s="217">
        <f t="shared" si="431"/>
        <v>103.20833333333333</v>
      </c>
      <c r="CW147" s="217"/>
      <c r="CX147" s="217">
        <f t="shared" si="432"/>
        <v>172.34208296468412</v>
      </c>
      <c r="CY147" s="217">
        <f t="shared" si="405"/>
        <v>275.55041629801747</v>
      </c>
      <c r="CZ147" s="217">
        <f t="shared" si="406"/>
        <v>-69.133749631350796</v>
      </c>
      <c r="DA147" s="10"/>
      <c r="DB147" s="66" t="s">
        <v>89</v>
      </c>
      <c r="DC147" s="216">
        <v>1.94</v>
      </c>
      <c r="DD147" s="216">
        <v>14.08</v>
      </c>
      <c r="DE147" s="216">
        <v>14.94</v>
      </c>
      <c r="DF147" s="216">
        <v>11.22</v>
      </c>
      <c r="DG147" s="216">
        <v>8.1199999999999992</v>
      </c>
      <c r="DH147" s="216">
        <v>4.34</v>
      </c>
      <c r="DI147" s="216">
        <v>5.76</v>
      </c>
      <c r="DJ147" s="216">
        <v>3.86</v>
      </c>
      <c r="DK147" s="216">
        <v>4.46</v>
      </c>
      <c r="DL147" s="216">
        <v>1.8</v>
      </c>
      <c r="DM147" s="216">
        <v>3.9</v>
      </c>
      <c r="DN147" s="216">
        <v>8.8800000000000008</v>
      </c>
      <c r="DO147" s="217">
        <f t="shared" si="433"/>
        <v>14.94</v>
      </c>
      <c r="DP147" s="217">
        <f t="shared" si="434"/>
        <v>1.8</v>
      </c>
      <c r="DQ147" s="217">
        <f t="shared" si="435"/>
        <v>6.9416666666666664</v>
      </c>
      <c r="DR147" s="217"/>
      <c r="DS147" s="217">
        <f t="shared" si="436"/>
        <v>4.5015589892095536</v>
      </c>
      <c r="DT147" s="217">
        <f t="shared" ref="DT147:DT152" si="449">DQ147+DS147</f>
        <v>11.443225655876219</v>
      </c>
      <c r="DU147" s="217">
        <f t="shared" ref="DU147:DU152" si="450">DQ147-DS147</f>
        <v>2.4401076774571129</v>
      </c>
      <c r="DV147" s="10"/>
      <c r="DW147" s="66" t="s">
        <v>89</v>
      </c>
      <c r="DX147" s="216">
        <v>1.94</v>
      </c>
      <c r="DY147" s="216">
        <v>14.08</v>
      </c>
      <c r="DZ147" s="216">
        <v>14.94</v>
      </c>
      <c r="EA147" s="216">
        <v>11.22</v>
      </c>
      <c r="EB147" s="216">
        <v>8.1199999999999992</v>
      </c>
      <c r="EC147" s="216">
        <v>4.34</v>
      </c>
      <c r="ED147" s="216">
        <v>5.76</v>
      </c>
      <c r="EE147" s="216">
        <v>3.86</v>
      </c>
      <c r="EF147" s="216">
        <v>4.46</v>
      </c>
      <c r="EG147" s="216">
        <v>1.8</v>
      </c>
      <c r="EH147" s="216">
        <v>3.9</v>
      </c>
      <c r="EI147" s="216">
        <v>8.8800000000000008</v>
      </c>
      <c r="EJ147" s="217">
        <f t="shared" si="437"/>
        <v>14.94</v>
      </c>
      <c r="EK147" s="217">
        <f t="shared" si="438"/>
        <v>1.8</v>
      </c>
      <c r="EL147" s="217">
        <f t="shared" si="439"/>
        <v>6.9416666666666664</v>
      </c>
      <c r="EM147" s="217"/>
      <c r="EN147" s="217">
        <f t="shared" si="440"/>
        <v>4.5015589892095536</v>
      </c>
      <c r="EO147" s="217">
        <f t="shared" si="409"/>
        <v>11.443225655876219</v>
      </c>
      <c r="EP147" s="217">
        <f t="shared" si="410"/>
        <v>2.4401076774571129</v>
      </c>
      <c r="EQ147" s="10"/>
      <c r="ER147" s="66" t="s">
        <v>89</v>
      </c>
      <c r="ES147" s="216">
        <v>10.5</v>
      </c>
      <c r="ET147" s="216">
        <v>52.5</v>
      </c>
      <c r="EU147" s="216">
        <v>80.5</v>
      </c>
      <c r="EV147" s="216">
        <v>6.5</v>
      </c>
      <c r="EW147" s="216">
        <v>111</v>
      </c>
      <c r="EX147" s="216">
        <v>79</v>
      </c>
      <c r="EY147" s="216">
        <v>61</v>
      </c>
      <c r="EZ147" s="216">
        <v>102.5</v>
      </c>
      <c r="FA147" s="216">
        <v>638.5</v>
      </c>
      <c r="FB147" s="216">
        <v>61.5</v>
      </c>
      <c r="FC147" s="216">
        <v>5.5</v>
      </c>
      <c r="FD147" s="216">
        <v>29.5</v>
      </c>
      <c r="FE147" s="217">
        <f t="shared" si="441"/>
        <v>638.5</v>
      </c>
      <c r="FF147" s="217">
        <f t="shared" si="442"/>
        <v>5.5</v>
      </c>
      <c r="FG147" s="217">
        <f t="shared" si="443"/>
        <v>103.20833333333333</v>
      </c>
      <c r="FH147" s="217"/>
      <c r="FI147" s="217">
        <f t="shared" si="444"/>
        <v>172.34208296468412</v>
      </c>
      <c r="FJ147" s="217">
        <f t="shared" ref="FJ147:FJ152" si="451">FG147+FI147</f>
        <v>275.55041629801747</v>
      </c>
      <c r="FK147" s="217">
        <f t="shared" ref="FK147:FK152" si="452">FG147-FI147</f>
        <v>-69.133749631350796</v>
      </c>
      <c r="FL147" s="64"/>
      <c r="FM147" s="42"/>
      <c r="FN147" s="15"/>
      <c r="FO147" s="15"/>
      <c r="FP147" s="15"/>
      <c r="FQ147" s="15"/>
      <c r="FR147" s="15"/>
      <c r="FS147" s="15"/>
      <c r="FT147" s="15"/>
      <c r="FU147" s="15"/>
      <c r="FV147" s="15"/>
      <c r="FW147" s="15"/>
      <c r="FX147" s="15"/>
      <c r="FY147" s="15"/>
      <c r="FZ147" s="15"/>
      <c r="GA147" s="15"/>
      <c r="GB147" s="15"/>
      <c r="GC147" s="15"/>
      <c r="GD147" s="11"/>
      <c r="GE147" s="11"/>
      <c r="GF147" s="13"/>
      <c r="GZ147" s="39"/>
      <c r="HA147" s="39"/>
      <c r="HB147" s="39"/>
      <c r="HC147" s="39"/>
      <c r="HD147" s="39"/>
      <c r="HE147" s="39"/>
      <c r="HF147" s="39"/>
      <c r="HG147" s="39"/>
      <c r="HH147" s="39"/>
      <c r="HI147" s="39"/>
      <c r="HJ147" s="39"/>
      <c r="HK147" s="39"/>
      <c r="HL147" s="39"/>
      <c r="HM147" s="39"/>
      <c r="HN147" s="39"/>
      <c r="HO147" s="39"/>
      <c r="HP147" s="39"/>
      <c r="HQ147" s="39"/>
      <c r="HR147" s="39"/>
      <c r="HS147" s="39"/>
      <c r="HT147" s="39"/>
    </row>
    <row r="148" spans="2:228" ht="9.9499999999999993" customHeight="1" x14ac:dyDescent="0.2">
      <c r="B148" s="65" t="s">
        <v>90</v>
      </c>
      <c r="C148" s="191">
        <v>2.8</v>
      </c>
      <c r="D148" s="191">
        <v>3.54</v>
      </c>
      <c r="E148" s="191">
        <v>3.38</v>
      </c>
      <c r="F148" s="191">
        <v>5.28</v>
      </c>
      <c r="G148" s="191">
        <v>3.78</v>
      </c>
      <c r="H148" s="191">
        <v>1.5</v>
      </c>
      <c r="I148" s="191">
        <v>1.86</v>
      </c>
      <c r="J148" s="191">
        <v>2.09</v>
      </c>
      <c r="K148" s="191">
        <v>3.67</v>
      </c>
      <c r="L148" s="191">
        <v>4.5999999999999996</v>
      </c>
      <c r="M148" s="191">
        <v>4.59</v>
      </c>
      <c r="N148" s="191">
        <v>3.78</v>
      </c>
      <c r="O148" s="192">
        <f t="shared" si="413"/>
        <v>5.28</v>
      </c>
      <c r="P148" s="192">
        <f t="shared" si="414"/>
        <v>1.5</v>
      </c>
      <c r="Q148" s="192">
        <f t="shared" si="415"/>
        <v>3.4058333333333337</v>
      </c>
      <c r="R148" s="192">
        <f t="shared" si="416"/>
        <v>1.1610924192589493</v>
      </c>
      <c r="S148" s="192">
        <f t="shared" si="445"/>
        <v>4.5669257525922831</v>
      </c>
      <c r="T148" s="192">
        <f t="shared" si="446"/>
        <v>2.2447409140743844</v>
      </c>
      <c r="U148" s="10"/>
      <c r="V148" s="65" t="s">
        <v>90</v>
      </c>
      <c r="W148" s="216">
        <v>46</v>
      </c>
      <c r="X148" s="216">
        <v>40.4</v>
      </c>
      <c r="Y148" s="216">
        <v>106</v>
      </c>
      <c r="Z148" s="216">
        <v>81.8</v>
      </c>
      <c r="AA148" s="216">
        <v>180</v>
      </c>
      <c r="AB148" s="216">
        <v>212</v>
      </c>
      <c r="AC148" s="216">
        <v>85.8</v>
      </c>
      <c r="AD148" s="216">
        <v>120</v>
      </c>
      <c r="AE148" s="216">
        <v>110</v>
      </c>
      <c r="AF148" s="216">
        <v>55.5</v>
      </c>
      <c r="AG148" s="216">
        <v>43.5</v>
      </c>
      <c r="AH148" s="216">
        <v>65.900000000000006</v>
      </c>
      <c r="AI148" s="217">
        <f t="shared" si="417"/>
        <v>212</v>
      </c>
      <c r="AJ148" s="217">
        <f t="shared" si="418"/>
        <v>40.4</v>
      </c>
      <c r="AK148" s="217">
        <f t="shared" si="419"/>
        <v>95.575000000000003</v>
      </c>
      <c r="AL148" s="217"/>
      <c r="AM148" s="217">
        <f t="shared" si="420"/>
        <v>54.423743565068733</v>
      </c>
      <c r="AN148" s="217">
        <f t="shared" si="447"/>
        <v>149.99874356506874</v>
      </c>
      <c r="AO148" s="217">
        <f t="shared" si="448"/>
        <v>41.15125643493127</v>
      </c>
      <c r="AP148" s="10"/>
      <c r="AQ148" s="65" t="s">
        <v>90</v>
      </c>
      <c r="AR148" s="216">
        <v>46</v>
      </c>
      <c r="AS148" s="216">
        <v>40.4</v>
      </c>
      <c r="AT148" s="216">
        <v>106</v>
      </c>
      <c r="AU148" s="216">
        <v>81.8</v>
      </c>
      <c r="AV148" s="216">
        <v>180</v>
      </c>
      <c r="AW148" s="216">
        <v>212</v>
      </c>
      <c r="AX148" s="216">
        <v>85.8</v>
      </c>
      <c r="AY148" s="216">
        <v>120</v>
      </c>
      <c r="AZ148" s="216">
        <v>110</v>
      </c>
      <c r="BA148" s="216">
        <v>55.5</v>
      </c>
      <c r="BB148" s="216">
        <v>43.5</v>
      </c>
      <c r="BC148" s="216">
        <v>65.900000000000006</v>
      </c>
      <c r="BD148" s="217">
        <f t="shared" si="421"/>
        <v>212</v>
      </c>
      <c r="BE148" s="217">
        <f t="shared" si="422"/>
        <v>40.4</v>
      </c>
      <c r="BF148" s="217">
        <f t="shared" si="423"/>
        <v>95.575000000000003</v>
      </c>
      <c r="BG148" s="217"/>
      <c r="BH148" s="217">
        <f t="shared" si="424"/>
        <v>54.423743565068733</v>
      </c>
      <c r="BI148" s="217">
        <f t="shared" si="401"/>
        <v>149.99874356506874</v>
      </c>
      <c r="BJ148" s="217">
        <f t="shared" si="402"/>
        <v>41.15125643493127</v>
      </c>
      <c r="BK148" s="10"/>
      <c r="BL148" s="65" t="s">
        <v>90</v>
      </c>
      <c r="BM148" s="216">
        <v>11</v>
      </c>
      <c r="BN148" s="216">
        <v>52.5</v>
      </c>
      <c r="BO148" s="216">
        <v>80.5</v>
      </c>
      <c r="BP148" s="216">
        <v>61</v>
      </c>
      <c r="BQ148" s="216">
        <v>125</v>
      </c>
      <c r="BR148" s="216">
        <v>177</v>
      </c>
      <c r="BS148" s="216">
        <v>86</v>
      </c>
      <c r="BT148" s="216">
        <v>189</v>
      </c>
      <c r="BU148" s="216">
        <v>107</v>
      </c>
      <c r="BV148" s="216">
        <v>25</v>
      </c>
      <c r="BW148" s="216">
        <v>26</v>
      </c>
      <c r="BX148" s="216">
        <v>14</v>
      </c>
      <c r="BY148" s="217">
        <f t="shared" si="425"/>
        <v>189</v>
      </c>
      <c r="BZ148" s="217">
        <f t="shared" si="426"/>
        <v>11</v>
      </c>
      <c r="CA148" s="217">
        <f t="shared" si="427"/>
        <v>79.5</v>
      </c>
      <c r="CB148" s="217"/>
      <c r="CC148" s="217">
        <f t="shared" si="428"/>
        <v>60.492298533104048</v>
      </c>
      <c r="CD148" s="217">
        <f t="shared" si="403"/>
        <v>139.99229853310405</v>
      </c>
      <c r="CE148" s="217">
        <f t="shared" si="404"/>
        <v>19.007701466895952</v>
      </c>
      <c r="CF148" s="10"/>
      <c r="CG148" s="65" t="s">
        <v>90</v>
      </c>
      <c r="CH148" s="216">
        <v>11</v>
      </c>
      <c r="CI148" s="216">
        <v>52.5</v>
      </c>
      <c r="CJ148" s="216">
        <v>80.5</v>
      </c>
      <c r="CK148" s="216">
        <v>61</v>
      </c>
      <c r="CL148" s="216">
        <v>125</v>
      </c>
      <c r="CM148" s="216">
        <v>177</v>
      </c>
      <c r="CN148" s="216">
        <v>86</v>
      </c>
      <c r="CO148" s="216">
        <v>189</v>
      </c>
      <c r="CP148" s="216">
        <v>107</v>
      </c>
      <c r="CQ148" s="216">
        <v>25</v>
      </c>
      <c r="CR148" s="216">
        <v>26</v>
      </c>
      <c r="CS148" s="216">
        <v>14</v>
      </c>
      <c r="CT148" s="217">
        <f t="shared" si="429"/>
        <v>189</v>
      </c>
      <c r="CU148" s="217">
        <f t="shared" si="430"/>
        <v>11</v>
      </c>
      <c r="CV148" s="217">
        <f t="shared" si="431"/>
        <v>79.5</v>
      </c>
      <c r="CW148" s="217"/>
      <c r="CX148" s="217">
        <f t="shared" si="432"/>
        <v>60.492298533104048</v>
      </c>
      <c r="CY148" s="217">
        <f t="shared" si="405"/>
        <v>139.99229853310405</v>
      </c>
      <c r="CZ148" s="217">
        <f t="shared" si="406"/>
        <v>19.007701466895952</v>
      </c>
      <c r="DA148" s="10"/>
      <c r="DB148" s="65" t="s">
        <v>90</v>
      </c>
      <c r="DC148" s="216">
        <v>2.64</v>
      </c>
      <c r="DD148" s="216">
        <v>3.18</v>
      </c>
      <c r="DE148" s="216">
        <v>7.26</v>
      </c>
      <c r="DF148" s="216">
        <v>1.54</v>
      </c>
      <c r="DG148" s="216">
        <v>1.58</v>
      </c>
      <c r="DH148" s="216">
        <v>1.77</v>
      </c>
      <c r="DI148" s="216">
        <v>1.1000000000000001</v>
      </c>
      <c r="DJ148" s="216">
        <v>4.13</v>
      </c>
      <c r="DK148" s="216">
        <v>2.06</v>
      </c>
      <c r="DL148" s="216">
        <v>1.31</v>
      </c>
      <c r="DM148" s="216">
        <v>3.02</v>
      </c>
      <c r="DN148" s="216">
        <v>7.39</v>
      </c>
      <c r="DO148" s="217">
        <f t="shared" si="433"/>
        <v>7.39</v>
      </c>
      <c r="DP148" s="217">
        <f t="shared" si="434"/>
        <v>1.1000000000000001</v>
      </c>
      <c r="DQ148" s="217">
        <f t="shared" si="435"/>
        <v>3.0816666666666666</v>
      </c>
      <c r="DR148" s="217"/>
      <c r="DS148" s="217">
        <f t="shared" si="436"/>
        <v>2.1698254363525247</v>
      </c>
      <c r="DT148" s="217">
        <f t="shared" si="449"/>
        <v>5.2514921030191912</v>
      </c>
      <c r="DU148" s="217">
        <f t="shared" si="450"/>
        <v>0.91184123031414188</v>
      </c>
      <c r="DV148" s="10"/>
      <c r="DW148" s="65" t="s">
        <v>90</v>
      </c>
      <c r="DX148" s="216">
        <v>2.64</v>
      </c>
      <c r="DY148" s="216">
        <v>3.18</v>
      </c>
      <c r="DZ148" s="216">
        <v>7.26</v>
      </c>
      <c r="EA148" s="216">
        <v>1.54</v>
      </c>
      <c r="EB148" s="216">
        <v>1.58</v>
      </c>
      <c r="EC148" s="216">
        <v>1.77</v>
      </c>
      <c r="ED148" s="216">
        <v>1.1000000000000001</v>
      </c>
      <c r="EE148" s="216">
        <v>4.13</v>
      </c>
      <c r="EF148" s="216">
        <v>2.06</v>
      </c>
      <c r="EG148" s="216">
        <v>1.31</v>
      </c>
      <c r="EH148" s="216">
        <v>3.02</v>
      </c>
      <c r="EI148" s="216">
        <v>7.39</v>
      </c>
      <c r="EJ148" s="217">
        <f t="shared" si="437"/>
        <v>7.39</v>
      </c>
      <c r="EK148" s="217">
        <f t="shared" si="438"/>
        <v>1.1000000000000001</v>
      </c>
      <c r="EL148" s="217">
        <f t="shared" si="439"/>
        <v>3.0816666666666666</v>
      </c>
      <c r="EM148" s="217"/>
      <c r="EN148" s="217">
        <f t="shared" si="440"/>
        <v>2.1698254363525247</v>
      </c>
      <c r="EO148" s="217">
        <f t="shared" si="409"/>
        <v>5.2514921030191912</v>
      </c>
      <c r="EP148" s="217">
        <f t="shared" si="410"/>
        <v>0.91184123031414188</v>
      </c>
      <c r="EQ148" s="10"/>
      <c r="ER148" s="65" t="s">
        <v>90</v>
      </c>
      <c r="ES148" s="216">
        <v>11</v>
      </c>
      <c r="ET148" s="216">
        <v>52.5</v>
      </c>
      <c r="EU148" s="216">
        <v>80.5</v>
      </c>
      <c r="EV148" s="216">
        <v>61</v>
      </c>
      <c r="EW148" s="216">
        <v>125</v>
      </c>
      <c r="EX148" s="216">
        <v>177</v>
      </c>
      <c r="EY148" s="216">
        <v>86</v>
      </c>
      <c r="EZ148" s="216">
        <v>189</v>
      </c>
      <c r="FA148" s="216">
        <v>107</v>
      </c>
      <c r="FB148" s="216">
        <v>25</v>
      </c>
      <c r="FC148" s="216">
        <v>26</v>
      </c>
      <c r="FD148" s="216">
        <v>14</v>
      </c>
      <c r="FE148" s="217">
        <f t="shared" si="441"/>
        <v>189</v>
      </c>
      <c r="FF148" s="217">
        <f t="shared" si="442"/>
        <v>11</v>
      </c>
      <c r="FG148" s="217">
        <f t="shared" si="443"/>
        <v>79.5</v>
      </c>
      <c r="FH148" s="217"/>
      <c r="FI148" s="217">
        <f t="shared" si="444"/>
        <v>60.492298533104048</v>
      </c>
      <c r="FJ148" s="217">
        <f t="shared" si="451"/>
        <v>139.99229853310405</v>
      </c>
      <c r="FK148" s="217">
        <f t="shared" si="452"/>
        <v>19.007701466895952</v>
      </c>
      <c r="FL148" s="64"/>
      <c r="FM148" s="42"/>
      <c r="FN148" s="15"/>
      <c r="FO148" s="15"/>
      <c r="FP148" s="15"/>
      <c r="FQ148" s="15"/>
      <c r="FR148" s="15"/>
      <c r="FS148" s="15"/>
      <c r="FT148" s="15"/>
      <c r="FU148" s="15"/>
      <c r="FV148" s="15"/>
      <c r="FW148" s="15"/>
      <c r="FX148" s="15"/>
      <c r="FY148" s="15"/>
      <c r="FZ148" s="15"/>
      <c r="GA148" s="15"/>
      <c r="GB148" s="15"/>
      <c r="GC148" s="15"/>
      <c r="GD148" s="11"/>
      <c r="GE148" s="11"/>
      <c r="GF148" s="13"/>
      <c r="GZ148" s="39"/>
      <c r="HA148" s="39"/>
      <c r="HB148" s="39"/>
      <c r="HC148" s="39"/>
      <c r="HD148" s="39"/>
      <c r="HE148" s="39"/>
      <c r="HF148" s="39"/>
      <c r="HG148" s="39"/>
      <c r="HH148" s="39"/>
      <c r="HI148" s="39"/>
      <c r="HJ148" s="39"/>
      <c r="HK148" s="39"/>
      <c r="HL148" s="39"/>
      <c r="HM148" s="39"/>
      <c r="HN148" s="39"/>
      <c r="HO148" s="39"/>
      <c r="HP148" s="39"/>
      <c r="HQ148" s="39"/>
      <c r="HR148" s="39"/>
      <c r="HS148" s="39"/>
      <c r="HT148" s="39"/>
    </row>
    <row r="149" spans="2:228" ht="9.9499999999999993" customHeight="1" x14ac:dyDescent="0.2">
      <c r="B149" s="65" t="s">
        <v>91</v>
      </c>
      <c r="C149" s="191">
        <v>3.72</v>
      </c>
      <c r="D149" s="191">
        <v>4.1900000000000004</v>
      </c>
      <c r="E149" s="191">
        <v>4.63</v>
      </c>
      <c r="F149" s="191">
        <v>4.3600000000000003</v>
      </c>
      <c r="G149" s="191">
        <v>3.44</v>
      </c>
      <c r="H149" s="191">
        <v>1.33</v>
      </c>
      <c r="I149" s="191">
        <v>1.47</v>
      </c>
      <c r="J149" s="191">
        <v>2.2999999999999998</v>
      </c>
      <c r="K149" s="191">
        <v>4.2</v>
      </c>
      <c r="L149" s="191">
        <v>4.47</v>
      </c>
      <c r="M149" s="191">
        <v>4.09</v>
      </c>
      <c r="N149" s="191">
        <v>3.79</v>
      </c>
      <c r="O149" s="192">
        <f t="shared" si="413"/>
        <v>4.63</v>
      </c>
      <c r="P149" s="192">
        <f t="shared" si="414"/>
        <v>1.33</v>
      </c>
      <c r="Q149" s="192">
        <f t="shared" si="415"/>
        <v>3.499166666666667</v>
      </c>
      <c r="R149" s="192">
        <f t="shared" si="416"/>
        <v>1.1551265836445912</v>
      </c>
      <c r="S149" s="192">
        <f t="shared" si="445"/>
        <v>4.654293250311258</v>
      </c>
      <c r="T149" s="192">
        <f t="shared" si="446"/>
        <v>2.344040083022076</v>
      </c>
      <c r="U149" s="10"/>
      <c r="V149" s="65" t="s">
        <v>91</v>
      </c>
      <c r="W149" s="216">
        <v>36.799999999999997</v>
      </c>
      <c r="X149" s="216">
        <v>25.7</v>
      </c>
      <c r="Y149" s="216">
        <v>106</v>
      </c>
      <c r="Z149" s="216">
        <v>99.8</v>
      </c>
      <c r="AA149" s="216">
        <v>138</v>
      </c>
      <c r="AB149" s="216">
        <v>146</v>
      </c>
      <c r="AC149" s="216">
        <v>95.8</v>
      </c>
      <c r="AD149" s="216">
        <v>110</v>
      </c>
      <c r="AE149" s="216">
        <v>200</v>
      </c>
      <c r="AF149" s="216">
        <v>68.900000000000006</v>
      </c>
      <c r="AG149" s="216">
        <v>47.6</v>
      </c>
      <c r="AH149" s="216">
        <v>53.3</v>
      </c>
      <c r="AI149" s="217">
        <f t="shared" si="417"/>
        <v>200</v>
      </c>
      <c r="AJ149" s="217">
        <f t="shared" si="418"/>
        <v>25.7</v>
      </c>
      <c r="AK149" s="217">
        <f t="shared" si="419"/>
        <v>93.99166666666666</v>
      </c>
      <c r="AL149" s="217"/>
      <c r="AM149" s="217">
        <f t="shared" si="420"/>
        <v>51.069532962126267</v>
      </c>
      <c r="AN149" s="217">
        <f t="shared" si="447"/>
        <v>145.06119962879293</v>
      </c>
      <c r="AO149" s="217">
        <f t="shared" si="448"/>
        <v>42.922133704540393</v>
      </c>
      <c r="AP149" s="10"/>
      <c r="AQ149" s="65" t="s">
        <v>91</v>
      </c>
      <c r="AR149" s="216">
        <v>36.799999999999997</v>
      </c>
      <c r="AS149" s="216">
        <v>25.7</v>
      </c>
      <c r="AT149" s="216">
        <v>106</v>
      </c>
      <c r="AU149" s="216">
        <v>99.8</v>
      </c>
      <c r="AV149" s="216">
        <v>138</v>
      </c>
      <c r="AW149" s="216">
        <v>146</v>
      </c>
      <c r="AX149" s="216">
        <v>95.8</v>
      </c>
      <c r="AY149" s="216">
        <v>110</v>
      </c>
      <c r="AZ149" s="216">
        <v>200</v>
      </c>
      <c r="BA149" s="216">
        <v>68.900000000000006</v>
      </c>
      <c r="BB149" s="216">
        <v>47.6</v>
      </c>
      <c r="BC149" s="216">
        <v>53.3</v>
      </c>
      <c r="BD149" s="217">
        <f t="shared" si="421"/>
        <v>200</v>
      </c>
      <c r="BE149" s="217">
        <f t="shared" si="422"/>
        <v>25.7</v>
      </c>
      <c r="BF149" s="217">
        <f t="shared" si="423"/>
        <v>93.99166666666666</v>
      </c>
      <c r="BG149" s="217"/>
      <c r="BH149" s="217">
        <f t="shared" si="424"/>
        <v>51.069532962126267</v>
      </c>
      <c r="BI149" s="217">
        <f t="shared" si="401"/>
        <v>145.06119962879293</v>
      </c>
      <c r="BJ149" s="217">
        <f t="shared" si="402"/>
        <v>42.922133704540393</v>
      </c>
      <c r="BK149" s="10"/>
      <c r="BL149" s="65" t="s">
        <v>91</v>
      </c>
      <c r="BM149" s="216">
        <v>14</v>
      </c>
      <c r="BN149" s="216">
        <v>14</v>
      </c>
      <c r="BO149" s="216">
        <v>122</v>
      </c>
      <c r="BP149" s="216">
        <v>47</v>
      </c>
      <c r="BQ149" s="216">
        <v>128</v>
      </c>
      <c r="BR149" s="216">
        <v>126</v>
      </c>
      <c r="BS149" s="216">
        <v>117</v>
      </c>
      <c r="BT149" s="216">
        <v>82</v>
      </c>
      <c r="BU149" s="216">
        <v>208</v>
      </c>
      <c r="BV149" s="216">
        <v>16</v>
      </c>
      <c r="BW149" s="216">
        <v>75</v>
      </c>
      <c r="BX149" s="216">
        <v>10</v>
      </c>
      <c r="BY149" s="217">
        <f t="shared" si="425"/>
        <v>208</v>
      </c>
      <c r="BZ149" s="217">
        <f t="shared" si="426"/>
        <v>10</v>
      </c>
      <c r="CA149" s="217">
        <f t="shared" si="427"/>
        <v>79.916666666666671</v>
      </c>
      <c r="CB149" s="217"/>
      <c r="CC149" s="217">
        <f t="shared" si="428"/>
        <v>62.350123326164152</v>
      </c>
      <c r="CD149" s="217">
        <f t="shared" si="403"/>
        <v>142.26678999283081</v>
      </c>
      <c r="CE149" s="217">
        <f t="shared" si="404"/>
        <v>17.56654334050252</v>
      </c>
      <c r="CF149" s="10"/>
      <c r="CG149" s="65" t="s">
        <v>91</v>
      </c>
      <c r="CH149" s="216">
        <v>14</v>
      </c>
      <c r="CI149" s="216">
        <v>14</v>
      </c>
      <c r="CJ149" s="216">
        <v>122</v>
      </c>
      <c r="CK149" s="216">
        <v>47</v>
      </c>
      <c r="CL149" s="216">
        <v>128</v>
      </c>
      <c r="CM149" s="216">
        <v>126</v>
      </c>
      <c r="CN149" s="216">
        <v>117</v>
      </c>
      <c r="CO149" s="216">
        <v>82</v>
      </c>
      <c r="CP149" s="216">
        <v>208</v>
      </c>
      <c r="CQ149" s="216">
        <v>16</v>
      </c>
      <c r="CR149" s="216">
        <v>75</v>
      </c>
      <c r="CS149" s="216">
        <v>10</v>
      </c>
      <c r="CT149" s="217">
        <f t="shared" si="429"/>
        <v>208</v>
      </c>
      <c r="CU149" s="217">
        <f t="shared" si="430"/>
        <v>10</v>
      </c>
      <c r="CV149" s="217">
        <f t="shared" si="431"/>
        <v>79.916666666666671</v>
      </c>
      <c r="CW149" s="217"/>
      <c r="CX149" s="217">
        <f t="shared" si="432"/>
        <v>62.350123326164152</v>
      </c>
      <c r="CY149" s="217">
        <f t="shared" si="405"/>
        <v>142.26678999283081</v>
      </c>
      <c r="CZ149" s="217">
        <f t="shared" si="406"/>
        <v>17.56654334050252</v>
      </c>
      <c r="DA149" s="10"/>
      <c r="DB149" s="65" t="s">
        <v>91</v>
      </c>
      <c r="DC149" s="216">
        <v>1.41</v>
      </c>
      <c r="DD149" s="216">
        <v>1.45</v>
      </c>
      <c r="DE149" s="216">
        <v>3.78</v>
      </c>
      <c r="DF149" s="216">
        <v>4.57</v>
      </c>
      <c r="DG149" s="216">
        <v>6.62</v>
      </c>
      <c r="DH149" s="216">
        <v>4.5199999999999996</v>
      </c>
      <c r="DI149" s="216">
        <v>1.69</v>
      </c>
      <c r="DJ149" s="216">
        <v>2.44</v>
      </c>
      <c r="DK149" s="216">
        <v>1.1299999999999999</v>
      </c>
      <c r="DL149" s="216">
        <v>1.19</v>
      </c>
      <c r="DM149" s="216">
        <v>1.4</v>
      </c>
      <c r="DN149" s="216">
        <v>1.66</v>
      </c>
      <c r="DO149" s="217">
        <f t="shared" si="433"/>
        <v>6.62</v>
      </c>
      <c r="DP149" s="217">
        <f t="shared" si="434"/>
        <v>1.1299999999999999</v>
      </c>
      <c r="DQ149" s="217">
        <f t="shared" si="435"/>
        <v>2.6550000000000002</v>
      </c>
      <c r="DR149" s="217"/>
      <c r="DS149" s="217">
        <f t="shared" si="436"/>
        <v>1.7875503807267532</v>
      </c>
      <c r="DT149" s="217">
        <f t="shared" si="449"/>
        <v>4.4425503807267539</v>
      </c>
      <c r="DU149" s="217">
        <f t="shared" si="450"/>
        <v>0.86744961927324704</v>
      </c>
      <c r="DV149" s="10"/>
      <c r="DW149" s="65" t="s">
        <v>91</v>
      </c>
      <c r="DX149" s="216">
        <v>1.41</v>
      </c>
      <c r="DY149" s="216">
        <v>1.45</v>
      </c>
      <c r="DZ149" s="216">
        <v>3.78</v>
      </c>
      <c r="EA149" s="216">
        <v>4.57</v>
      </c>
      <c r="EB149" s="216">
        <v>6.62</v>
      </c>
      <c r="EC149" s="216">
        <v>4.5199999999999996</v>
      </c>
      <c r="ED149" s="216">
        <v>1.69</v>
      </c>
      <c r="EE149" s="216">
        <v>2.44</v>
      </c>
      <c r="EF149" s="216">
        <v>1.1299999999999999</v>
      </c>
      <c r="EG149" s="216">
        <v>1.19</v>
      </c>
      <c r="EH149" s="216">
        <v>1.4</v>
      </c>
      <c r="EI149" s="216">
        <v>1.66</v>
      </c>
      <c r="EJ149" s="217">
        <f t="shared" si="437"/>
        <v>6.62</v>
      </c>
      <c r="EK149" s="217">
        <f t="shared" si="438"/>
        <v>1.1299999999999999</v>
      </c>
      <c r="EL149" s="217">
        <f t="shared" si="439"/>
        <v>2.6550000000000002</v>
      </c>
      <c r="EM149" s="217"/>
      <c r="EN149" s="217">
        <f t="shared" si="440"/>
        <v>1.7875503807267532</v>
      </c>
      <c r="EO149" s="217">
        <f t="shared" si="409"/>
        <v>4.4425503807267539</v>
      </c>
      <c r="EP149" s="217">
        <f t="shared" si="410"/>
        <v>0.86744961927324704</v>
      </c>
      <c r="EQ149" s="10"/>
      <c r="ER149" s="65" t="s">
        <v>91</v>
      </c>
      <c r="ES149" s="216">
        <v>14</v>
      </c>
      <c r="ET149" s="216">
        <v>14</v>
      </c>
      <c r="EU149" s="216">
        <v>122</v>
      </c>
      <c r="EV149" s="216">
        <v>47</v>
      </c>
      <c r="EW149" s="216">
        <v>128</v>
      </c>
      <c r="EX149" s="216">
        <v>126</v>
      </c>
      <c r="EY149" s="216">
        <v>117</v>
      </c>
      <c r="EZ149" s="216">
        <v>82</v>
      </c>
      <c r="FA149" s="216">
        <v>208</v>
      </c>
      <c r="FB149" s="216">
        <v>16</v>
      </c>
      <c r="FC149" s="216">
        <v>75</v>
      </c>
      <c r="FD149" s="216">
        <v>10</v>
      </c>
      <c r="FE149" s="217">
        <f t="shared" si="441"/>
        <v>208</v>
      </c>
      <c r="FF149" s="217">
        <f t="shared" si="442"/>
        <v>10</v>
      </c>
      <c r="FG149" s="217">
        <f t="shared" si="443"/>
        <v>79.916666666666671</v>
      </c>
      <c r="FH149" s="217"/>
      <c r="FI149" s="217">
        <f t="shared" si="444"/>
        <v>62.350123326164152</v>
      </c>
      <c r="FJ149" s="217">
        <f t="shared" si="451"/>
        <v>142.26678999283081</v>
      </c>
      <c r="FK149" s="217">
        <f t="shared" si="452"/>
        <v>17.56654334050252</v>
      </c>
      <c r="FL149" s="64"/>
      <c r="FM149" s="42"/>
      <c r="FN149" s="15"/>
      <c r="FO149" s="15"/>
      <c r="FP149" s="15"/>
      <c r="FQ149" s="15"/>
      <c r="FR149" s="15"/>
      <c r="FS149" s="15"/>
      <c r="FT149" s="15"/>
      <c r="FU149" s="15"/>
      <c r="FV149" s="15"/>
      <c r="FW149" s="15"/>
      <c r="FX149" s="15"/>
      <c r="FY149" s="15"/>
      <c r="FZ149" s="15"/>
      <c r="GA149" s="15"/>
      <c r="GB149" s="15"/>
      <c r="GC149" s="15"/>
      <c r="GD149" s="11"/>
      <c r="GE149" s="11"/>
      <c r="GF149" s="13"/>
      <c r="GZ149" s="39"/>
      <c r="HA149" s="39"/>
      <c r="HB149" s="39"/>
      <c r="HC149" s="39"/>
      <c r="HD149" s="39"/>
      <c r="HE149" s="39"/>
      <c r="HF149" s="39"/>
      <c r="HG149" s="39"/>
      <c r="HH149" s="39"/>
      <c r="HI149" s="39"/>
      <c r="HJ149" s="39"/>
      <c r="HK149" s="39"/>
      <c r="HL149" s="39"/>
      <c r="HM149" s="39"/>
      <c r="HN149" s="39"/>
      <c r="HO149" s="39"/>
      <c r="HP149" s="39"/>
      <c r="HQ149" s="39"/>
      <c r="HR149" s="39"/>
      <c r="HS149" s="39"/>
      <c r="HT149" s="39"/>
    </row>
    <row r="150" spans="2:228" ht="9.9499999999999993" customHeight="1" x14ac:dyDescent="0.2">
      <c r="B150" s="66" t="s">
        <v>92</v>
      </c>
      <c r="C150" s="191">
        <v>4.0999999999999996</v>
      </c>
      <c r="D150" s="191">
        <v>3.96</v>
      </c>
      <c r="E150" s="191">
        <v>5.04</v>
      </c>
      <c r="F150" s="191">
        <v>4.3899999999999997</v>
      </c>
      <c r="G150" s="191">
        <v>3.71</v>
      </c>
      <c r="H150" s="191">
        <v>2.14</v>
      </c>
      <c r="I150" s="191">
        <v>1.95</v>
      </c>
      <c r="J150" s="191">
        <v>2.23</v>
      </c>
      <c r="K150" s="191">
        <v>3.55</v>
      </c>
      <c r="L150" s="191">
        <v>4.2300000000000004</v>
      </c>
      <c r="M150" s="191">
        <v>3.94</v>
      </c>
      <c r="N150" s="191">
        <v>3.95</v>
      </c>
      <c r="O150" s="192">
        <f t="shared" si="413"/>
        <v>5.04</v>
      </c>
      <c r="P150" s="192">
        <f t="shared" si="414"/>
        <v>1.95</v>
      </c>
      <c r="Q150" s="192">
        <f t="shared" si="415"/>
        <v>3.5991666666666666</v>
      </c>
      <c r="R150" s="192">
        <f t="shared" si="416"/>
        <v>0.97504739589541134</v>
      </c>
      <c r="S150" s="192">
        <f t="shared" si="445"/>
        <v>4.5742140625620777</v>
      </c>
      <c r="T150" s="192">
        <f t="shared" si="446"/>
        <v>2.6241192707712555</v>
      </c>
      <c r="U150" s="10"/>
      <c r="V150" s="66" t="s">
        <v>92</v>
      </c>
      <c r="W150" s="216">
        <v>29.3</v>
      </c>
      <c r="X150" s="216">
        <v>47</v>
      </c>
      <c r="Y150" s="216">
        <v>66.099999999999994</v>
      </c>
      <c r="Z150" s="216">
        <v>88.2</v>
      </c>
      <c r="AA150" s="216">
        <v>163</v>
      </c>
      <c r="AB150" s="216">
        <v>158</v>
      </c>
      <c r="AC150" s="216">
        <v>77.099999999999994</v>
      </c>
      <c r="AD150" s="216">
        <v>74.400000000000006</v>
      </c>
      <c r="AE150" s="216">
        <v>215</v>
      </c>
      <c r="AF150" s="216">
        <v>26.5</v>
      </c>
      <c r="AG150" s="216">
        <v>104</v>
      </c>
      <c r="AH150" s="216">
        <v>32.9</v>
      </c>
      <c r="AI150" s="217">
        <f t="shared" si="417"/>
        <v>215</v>
      </c>
      <c r="AJ150" s="217">
        <f t="shared" si="418"/>
        <v>26.5</v>
      </c>
      <c r="AK150" s="217">
        <f t="shared" si="419"/>
        <v>90.125</v>
      </c>
      <c r="AL150" s="217"/>
      <c r="AM150" s="217">
        <f t="shared" si="420"/>
        <v>59.988015848622197</v>
      </c>
      <c r="AN150" s="217">
        <f t="shared" si="447"/>
        <v>150.11301584862218</v>
      </c>
      <c r="AO150" s="217">
        <f t="shared" si="448"/>
        <v>30.136984151377803</v>
      </c>
      <c r="AP150" s="10"/>
      <c r="AQ150" s="66" t="s">
        <v>92</v>
      </c>
      <c r="AR150" s="216">
        <v>29.3</v>
      </c>
      <c r="AS150" s="216">
        <v>47</v>
      </c>
      <c r="AT150" s="216">
        <v>66.099999999999994</v>
      </c>
      <c r="AU150" s="216">
        <v>88.2</v>
      </c>
      <c r="AV150" s="216">
        <v>163</v>
      </c>
      <c r="AW150" s="216">
        <v>158</v>
      </c>
      <c r="AX150" s="216">
        <v>77.099999999999994</v>
      </c>
      <c r="AY150" s="216">
        <v>74.400000000000006</v>
      </c>
      <c r="AZ150" s="216">
        <v>215</v>
      </c>
      <c r="BA150" s="216">
        <v>26.5</v>
      </c>
      <c r="BB150" s="216">
        <v>104</v>
      </c>
      <c r="BC150" s="216">
        <v>32.9</v>
      </c>
      <c r="BD150" s="217">
        <f t="shared" si="421"/>
        <v>215</v>
      </c>
      <c r="BE150" s="217">
        <f t="shared" si="422"/>
        <v>26.5</v>
      </c>
      <c r="BF150" s="217">
        <f t="shared" si="423"/>
        <v>90.125</v>
      </c>
      <c r="BG150" s="217"/>
      <c r="BH150" s="217">
        <f t="shared" si="424"/>
        <v>59.988015848622197</v>
      </c>
      <c r="BI150" s="217">
        <f t="shared" si="401"/>
        <v>150.11301584862218</v>
      </c>
      <c r="BJ150" s="217">
        <f t="shared" si="402"/>
        <v>30.136984151377803</v>
      </c>
      <c r="BK150" s="10"/>
      <c r="BL150" s="66" t="s">
        <v>92</v>
      </c>
      <c r="BM150" s="216">
        <v>56</v>
      </c>
      <c r="BN150" s="216">
        <v>32</v>
      </c>
      <c r="BO150" s="216">
        <v>20</v>
      </c>
      <c r="BP150" s="216">
        <v>70</v>
      </c>
      <c r="BQ150" s="216">
        <v>147</v>
      </c>
      <c r="BR150" s="216">
        <v>280</v>
      </c>
      <c r="BS150" s="216">
        <v>89</v>
      </c>
      <c r="BT150" s="216">
        <v>45</v>
      </c>
      <c r="BU150" s="216">
        <v>241</v>
      </c>
      <c r="BV150" s="216">
        <v>12</v>
      </c>
      <c r="BW150" s="216">
        <v>133</v>
      </c>
      <c r="BX150" s="216">
        <v>35</v>
      </c>
      <c r="BY150" s="217">
        <f t="shared" si="425"/>
        <v>280</v>
      </c>
      <c r="BZ150" s="217">
        <f t="shared" si="426"/>
        <v>12</v>
      </c>
      <c r="CA150" s="217">
        <f t="shared" si="427"/>
        <v>96.666666666666671</v>
      </c>
      <c r="CB150" s="217"/>
      <c r="CC150" s="217">
        <f t="shared" si="428"/>
        <v>87.604828979948707</v>
      </c>
      <c r="CD150" s="217">
        <f t="shared" si="403"/>
        <v>184.27149564661539</v>
      </c>
      <c r="CE150" s="217">
        <f t="shared" si="404"/>
        <v>9.0618376867179649</v>
      </c>
      <c r="CF150" s="10"/>
      <c r="CG150" s="66" t="s">
        <v>92</v>
      </c>
      <c r="CH150" s="216">
        <v>56</v>
      </c>
      <c r="CI150" s="216">
        <v>32</v>
      </c>
      <c r="CJ150" s="216">
        <v>20</v>
      </c>
      <c r="CK150" s="216">
        <v>70</v>
      </c>
      <c r="CL150" s="216">
        <v>147</v>
      </c>
      <c r="CM150" s="216">
        <v>280</v>
      </c>
      <c r="CN150" s="216">
        <v>89</v>
      </c>
      <c r="CO150" s="216">
        <v>45</v>
      </c>
      <c r="CP150" s="216">
        <v>241</v>
      </c>
      <c r="CQ150" s="216">
        <v>12</v>
      </c>
      <c r="CR150" s="216">
        <v>133</v>
      </c>
      <c r="CS150" s="216">
        <v>35</v>
      </c>
      <c r="CT150" s="217">
        <f t="shared" si="429"/>
        <v>280</v>
      </c>
      <c r="CU150" s="217">
        <f t="shared" si="430"/>
        <v>12</v>
      </c>
      <c r="CV150" s="217">
        <f t="shared" si="431"/>
        <v>96.666666666666671</v>
      </c>
      <c r="CW150" s="217"/>
      <c r="CX150" s="217">
        <f t="shared" si="432"/>
        <v>87.604828979948707</v>
      </c>
      <c r="CY150" s="217">
        <f t="shared" si="405"/>
        <v>184.27149564661539</v>
      </c>
      <c r="CZ150" s="217">
        <f t="shared" si="406"/>
        <v>9.0618376867179649</v>
      </c>
      <c r="DA150" s="10"/>
      <c r="DB150" s="66" t="s">
        <v>92</v>
      </c>
      <c r="DC150" s="216">
        <v>2.83</v>
      </c>
      <c r="DD150" s="216">
        <v>4.96</v>
      </c>
      <c r="DE150" s="216">
        <v>9.4700000000000006</v>
      </c>
      <c r="DF150" s="216">
        <v>4.0999999999999996</v>
      </c>
      <c r="DG150" s="216">
        <v>4.8</v>
      </c>
      <c r="DH150" s="216">
        <v>2.4</v>
      </c>
      <c r="DI150" s="216">
        <v>2.2000000000000002</v>
      </c>
      <c r="DJ150" s="216">
        <v>2.1</v>
      </c>
      <c r="DK150" s="216">
        <v>2.1</v>
      </c>
      <c r="DL150" s="216">
        <v>2.2000000000000002</v>
      </c>
      <c r="DM150" s="216">
        <v>2.6</v>
      </c>
      <c r="DN150" s="216">
        <v>2.2000000000000002</v>
      </c>
      <c r="DO150" s="217">
        <f t="shared" si="433"/>
        <v>9.4700000000000006</v>
      </c>
      <c r="DP150" s="217">
        <f t="shared" si="434"/>
        <v>2.1</v>
      </c>
      <c r="DQ150" s="217">
        <f t="shared" si="435"/>
        <v>3.4966666666666675</v>
      </c>
      <c r="DR150" s="217"/>
      <c r="DS150" s="217">
        <f t="shared" si="436"/>
        <v>2.1591510677424419</v>
      </c>
      <c r="DT150" s="217">
        <f t="shared" si="449"/>
        <v>5.6558177344091094</v>
      </c>
      <c r="DU150" s="217">
        <f t="shared" si="450"/>
        <v>1.3375155989242256</v>
      </c>
      <c r="DV150" s="10"/>
      <c r="DW150" s="66" t="s">
        <v>92</v>
      </c>
      <c r="DX150" s="216">
        <v>2.83</v>
      </c>
      <c r="DY150" s="216">
        <v>4.96</v>
      </c>
      <c r="DZ150" s="216">
        <v>9.4700000000000006</v>
      </c>
      <c r="EA150" s="216">
        <v>4.0999999999999996</v>
      </c>
      <c r="EB150" s="216">
        <v>4.8</v>
      </c>
      <c r="EC150" s="216">
        <v>2.4</v>
      </c>
      <c r="ED150" s="216">
        <v>2.2000000000000002</v>
      </c>
      <c r="EE150" s="216">
        <v>2.1</v>
      </c>
      <c r="EF150" s="216">
        <v>2.1</v>
      </c>
      <c r="EG150" s="216">
        <v>2.2000000000000002</v>
      </c>
      <c r="EH150" s="216">
        <v>2.6</v>
      </c>
      <c r="EI150" s="216">
        <v>2.2000000000000002</v>
      </c>
      <c r="EJ150" s="217">
        <f t="shared" si="437"/>
        <v>9.4700000000000006</v>
      </c>
      <c r="EK150" s="217">
        <f t="shared" si="438"/>
        <v>2.1</v>
      </c>
      <c r="EL150" s="217">
        <f t="shared" si="439"/>
        <v>3.4966666666666675</v>
      </c>
      <c r="EM150" s="217"/>
      <c r="EN150" s="217">
        <f t="shared" si="440"/>
        <v>2.1591510677424419</v>
      </c>
      <c r="EO150" s="217">
        <f t="shared" si="409"/>
        <v>5.6558177344091094</v>
      </c>
      <c r="EP150" s="217">
        <f t="shared" si="410"/>
        <v>1.3375155989242256</v>
      </c>
      <c r="EQ150" s="10"/>
      <c r="ER150" s="66" t="s">
        <v>92</v>
      </c>
      <c r="ES150" s="216">
        <v>56</v>
      </c>
      <c r="ET150" s="216">
        <v>32</v>
      </c>
      <c r="EU150" s="216">
        <v>20</v>
      </c>
      <c r="EV150" s="216">
        <v>70</v>
      </c>
      <c r="EW150" s="216">
        <v>147</v>
      </c>
      <c r="EX150" s="216">
        <v>280</v>
      </c>
      <c r="EY150" s="216">
        <v>89</v>
      </c>
      <c r="EZ150" s="216">
        <v>45</v>
      </c>
      <c r="FA150" s="216">
        <v>241</v>
      </c>
      <c r="FB150" s="216">
        <v>12</v>
      </c>
      <c r="FC150" s="216">
        <v>133</v>
      </c>
      <c r="FD150" s="216">
        <v>35</v>
      </c>
      <c r="FE150" s="217">
        <f t="shared" si="441"/>
        <v>280</v>
      </c>
      <c r="FF150" s="217">
        <f t="shared" si="442"/>
        <v>12</v>
      </c>
      <c r="FG150" s="217">
        <f t="shared" si="443"/>
        <v>96.666666666666671</v>
      </c>
      <c r="FH150" s="217"/>
      <c r="FI150" s="217">
        <f t="shared" si="444"/>
        <v>87.604828979948707</v>
      </c>
      <c r="FJ150" s="217">
        <f t="shared" si="451"/>
        <v>184.27149564661539</v>
      </c>
      <c r="FK150" s="217">
        <f t="shared" si="452"/>
        <v>9.0618376867179649</v>
      </c>
      <c r="FL150" s="64"/>
      <c r="FM150" s="42"/>
      <c r="FN150" s="15"/>
      <c r="FO150" s="15"/>
      <c r="FP150" s="15"/>
      <c r="FQ150" s="15"/>
      <c r="FR150" s="15"/>
      <c r="FS150" s="15"/>
      <c r="FT150" s="15"/>
      <c r="FU150" s="15"/>
      <c r="FV150" s="15"/>
      <c r="FW150" s="15"/>
      <c r="FX150" s="15"/>
      <c r="FY150" s="15"/>
      <c r="FZ150" s="15"/>
      <c r="GA150" s="15"/>
      <c r="GB150" s="15"/>
      <c r="GC150" s="15"/>
      <c r="GD150" s="11"/>
      <c r="GE150" s="11"/>
      <c r="GF150" s="13"/>
      <c r="GZ150" s="39"/>
      <c r="HA150" s="39"/>
      <c r="HB150" s="39"/>
      <c r="HC150" s="39"/>
      <c r="HD150" s="39"/>
      <c r="HE150" s="39"/>
      <c r="HF150" s="39"/>
      <c r="HG150" s="39"/>
      <c r="HH150" s="39"/>
      <c r="HI150" s="39"/>
      <c r="HJ150" s="39"/>
      <c r="HK150" s="39"/>
      <c r="HL150" s="39"/>
      <c r="HM150" s="39"/>
      <c r="HN150" s="39"/>
      <c r="HO150" s="39"/>
      <c r="HP150" s="39"/>
      <c r="HQ150" s="39"/>
      <c r="HR150" s="39"/>
      <c r="HS150" s="39"/>
      <c r="HT150" s="39"/>
    </row>
    <row r="151" spans="2:228" ht="9.9499999999999993" customHeight="1" x14ac:dyDescent="0.2">
      <c r="B151" s="65" t="s">
        <v>93</v>
      </c>
      <c r="C151" s="191">
        <v>2.98</v>
      </c>
      <c r="D151" s="191">
        <v>4.71</v>
      </c>
      <c r="E151" s="191">
        <v>4.5</v>
      </c>
      <c r="F151" s="191">
        <v>4.57</v>
      </c>
      <c r="G151" s="191">
        <v>3.66</v>
      </c>
      <c r="H151" s="191">
        <v>2.08</v>
      </c>
      <c r="I151" s="191">
        <v>1.49</v>
      </c>
      <c r="J151" s="191">
        <v>1.69</v>
      </c>
      <c r="K151" s="191">
        <v>3.13</v>
      </c>
      <c r="L151" s="191">
        <v>4.5599999999999996</v>
      </c>
      <c r="M151" s="191">
        <v>4</v>
      </c>
      <c r="N151" s="191">
        <v>4.5</v>
      </c>
      <c r="O151" s="192">
        <f t="shared" si="413"/>
        <v>4.71</v>
      </c>
      <c r="P151" s="192">
        <f t="shared" si="414"/>
        <v>1.49</v>
      </c>
      <c r="Q151" s="192">
        <f t="shared" si="415"/>
        <v>3.4891666666666663</v>
      </c>
      <c r="R151" s="192">
        <f t="shared" si="416"/>
        <v>1.196460373034739</v>
      </c>
      <c r="S151" s="192">
        <f t="shared" si="445"/>
        <v>4.685627039701405</v>
      </c>
      <c r="T151" s="192">
        <f t="shared" si="446"/>
        <v>2.2927062936319276</v>
      </c>
      <c r="U151" s="10"/>
      <c r="V151" s="65" t="s">
        <v>93</v>
      </c>
      <c r="W151" s="216">
        <v>39.1</v>
      </c>
      <c r="X151" s="216">
        <v>51.3</v>
      </c>
      <c r="Y151" s="216">
        <v>46.7</v>
      </c>
      <c r="Z151" s="216">
        <v>116</v>
      </c>
      <c r="AA151" s="216">
        <v>109</v>
      </c>
      <c r="AB151" s="216">
        <v>146</v>
      </c>
      <c r="AC151" s="216">
        <v>123</v>
      </c>
      <c r="AD151" s="216">
        <v>190</v>
      </c>
      <c r="AE151" s="216">
        <v>140</v>
      </c>
      <c r="AF151" s="216">
        <v>83.4</v>
      </c>
      <c r="AG151" s="216">
        <v>18.3</v>
      </c>
      <c r="AH151" s="216">
        <v>29.6</v>
      </c>
      <c r="AI151" s="217">
        <f t="shared" si="417"/>
        <v>190</v>
      </c>
      <c r="AJ151" s="217">
        <f t="shared" si="418"/>
        <v>18.3</v>
      </c>
      <c r="AK151" s="217">
        <f t="shared" si="419"/>
        <v>91.033333333333317</v>
      </c>
      <c r="AL151" s="217"/>
      <c r="AM151" s="217">
        <f t="shared" si="420"/>
        <v>54.39350451417279</v>
      </c>
      <c r="AN151" s="217">
        <f t="shared" si="447"/>
        <v>145.42683784750611</v>
      </c>
      <c r="AO151" s="217">
        <f t="shared" si="448"/>
        <v>36.639828819160527</v>
      </c>
      <c r="AP151" s="10"/>
      <c r="AQ151" s="65" t="s">
        <v>93</v>
      </c>
      <c r="AR151" s="216">
        <v>39.1</v>
      </c>
      <c r="AS151" s="216">
        <v>51.3</v>
      </c>
      <c r="AT151" s="216">
        <v>46.7</v>
      </c>
      <c r="AU151" s="216">
        <v>116</v>
      </c>
      <c r="AV151" s="216">
        <v>109</v>
      </c>
      <c r="AW151" s="216">
        <v>146</v>
      </c>
      <c r="AX151" s="216">
        <v>123</v>
      </c>
      <c r="AY151" s="216">
        <v>190</v>
      </c>
      <c r="AZ151" s="216">
        <v>140</v>
      </c>
      <c r="BA151" s="216">
        <v>83.4</v>
      </c>
      <c r="BB151" s="216">
        <v>18.3</v>
      </c>
      <c r="BC151" s="216">
        <v>29.6</v>
      </c>
      <c r="BD151" s="217">
        <f t="shared" si="421"/>
        <v>190</v>
      </c>
      <c r="BE151" s="217">
        <f t="shared" si="422"/>
        <v>18.3</v>
      </c>
      <c r="BF151" s="217">
        <f t="shared" si="423"/>
        <v>91.033333333333317</v>
      </c>
      <c r="BG151" s="217"/>
      <c r="BH151" s="217">
        <f t="shared" si="424"/>
        <v>54.39350451417279</v>
      </c>
      <c r="BI151" s="217">
        <f t="shared" si="401"/>
        <v>145.42683784750611</v>
      </c>
      <c r="BJ151" s="217">
        <f t="shared" si="402"/>
        <v>36.639828819160527</v>
      </c>
      <c r="BK151" s="10"/>
      <c r="BL151" s="65" t="s">
        <v>93</v>
      </c>
      <c r="BM151" s="216">
        <v>73</v>
      </c>
      <c r="BN151" s="216">
        <v>43</v>
      </c>
      <c r="BO151" s="216">
        <v>26</v>
      </c>
      <c r="BP151" s="216">
        <v>157</v>
      </c>
      <c r="BQ151" s="216">
        <v>88</v>
      </c>
      <c r="BR151" s="216">
        <v>157</v>
      </c>
      <c r="BS151" s="216">
        <v>159</v>
      </c>
      <c r="BT151" s="216">
        <v>403</v>
      </c>
      <c r="BU151" s="216">
        <v>166</v>
      </c>
      <c r="BV151" s="216">
        <v>158</v>
      </c>
      <c r="BW151" s="216">
        <v>7</v>
      </c>
      <c r="BX151" s="216">
        <v>18</v>
      </c>
      <c r="BY151" s="217">
        <f t="shared" si="425"/>
        <v>403</v>
      </c>
      <c r="BZ151" s="217">
        <f t="shared" si="426"/>
        <v>7</v>
      </c>
      <c r="CA151" s="217">
        <f t="shared" si="427"/>
        <v>121.25</v>
      </c>
      <c r="CB151" s="217"/>
      <c r="CC151" s="217">
        <f t="shared" si="428"/>
        <v>108.3178194019802</v>
      </c>
      <c r="CD151" s="217">
        <f t="shared" si="403"/>
        <v>229.56781940198022</v>
      </c>
      <c r="CE151" s="217">
        <f t="shared" si="404"/>
        <v>12.932180598019798</v>
      </c>
      <c r="CF151" s="10"/>
      <c r="CG151" s="65" t="s">
        <v>93</v>
      </c>
      <c r="CH151" s="216">
        <v>73</v>
      </c>
      <c r="CI151" s="216">
        <v>43</v>
      </c>
      <c r="CJ151" s="216">
        <v>26</v>
      </c>
      <c r="CK151" s="216">
        <v>157</v>
      </c>
      <c r="CL151" s="216">
        <v>88</v>
      </c>
      <c r="CM151" s="216">
        <v>157</v>
      </c>
      <c r="CN151" s="216">
        <v>159</v>
      </c>
      <c r="CO151" s="216">
        <v>403</v>
      </c>
      <c r="CP151" s="216">
        <v>166</v>
      </c>
      <c r="CQ151" s="216">
        <v>158</v>
      </c>
      <c r="CR151" s="216">
        <v>7</v>
      </c>
      <c r="CS151" s="216">
        <v>18</v>
      </c>
      <c r="CT151" s="217">
        <f t="shared" si="429"/>
        <v>403</v>
      </c>
      <c r="CU151" s="217">
        <f t="shared" si="430"/>
        <v>7</v>
      </c>
      <c r="CV151" s="217">
        <f t="shared" si="431"/>
        <v>121.25</v>
      </c>
      <c r="CW151" s="217"/>
      <c r="CX151" s="217">
        <f t="shared" si="432"/>
        <v>108.3178194019802</v>
      </c>
      <c r="CY151" s="217">
        <f t="shared" si="405"/>
        <v>229.56781940198022</v>
      </c>
      <c r="CZ151" s="217">
        <f t="shared" si="406"/>
        <v>12.932180598019798</v>
      </c>
      <c r="DA151" s="10"/>
      <c r="DB151" s="65" t="s">
        <v>93</v>
      </c>
      <c r="DC151" s="216">
        <v>1.2</v>
      </c>
      <c r="DD151" s="216">
        <v>2.5</v>
      </c>
      <c r="DE151" s="216">
        <v>5.6</v>
      </c>
      <c r="DF151" s="216">
        <v>3</v>
      </c>
      <c r="DG151" s="216">
        <v>4.0999999999999996</v>
      </c>
      <c r="DH151" s="216">
        <v>3.1</v>
      </c>
      <c r="DI151" s="216">
        <v>3.1</v>
      </c>
      <c r="DJ151" s="216">
        <v>3.6</v>
      </c>
      <c r="DK151" s="216">
        <v>3.7</v>
      </c>
      <c r="DL151" s="216">
        <v>2.6</v>
      </c>
      <c r="DM151" s="216">
        <v>5</v>
      </c>
      <c r="DN151" s="216">
        <v>3.4</v>
      </c>
      <c r="DO151" s="217">
        <f t="shared" si="433"/>
        <v>5.6</v>
      </c>
      <c r="DP151" s="217">
        <f t="shared" si="434"/>
        <v>1.2</v>
      </c>
      <c r="DQ151" s="217">
        <f t="shared" si="435"/>
        <v>3.4083333333333332</v>
      </c>
      <c r="DR151" s="217"/>
      <c r="DS151" s="217">
        <f t="shared" si="436"/>
        <v>1.1540114489217275</v>
      </c>
      <c r="DT151" s="217">
        <f t="shared" si="449"/>
        <v>4.5623447822550602</v>
      </c>
      <c r="DU151" s="217">
        <f t="shared" si="450"/>
        <v>2.2543218844116057</v>
      </c>
      <c r="DV151" s="10"/>
      <c r="DW151" s="65" t="s">
        <v>93</v>
      </c>
      <c r="DX151" s="216">
        <v>1.2</v>
      </c>
      <c r="DY151" s="216">
        <v>2.5</v>
      </c>
      <c r="DZ151" s="216">
        <v>5.6</v>
      </c>
      <c r="EA151" s="216">
        <v>3</v>
      </c>
      <c r="EB151" s="216">
        <v>4.0999999999999996</v>
      </c>
      <c r="EC151" s="216">
        <v>3.1</v>
      </c>
      <c r="ED151" s="216">
        <v>3.1</v>
      </c>
      <c r="EE151" s="216">
        <v>3.6</v>
      </c>
      <c r="EF151" s="216">
        <v>3.7</v>
      </c>
      <c r="EG151" s="216">
        <v>2.6</v>
      </c>
      <c r="EH151" s="216">
        <v>5</v>
      </c>
      <c r="EI151" s="216">
        <v>3.4</v>
      </c>
      <c r="EJ151" s="217">
        <f t="shared" si="437"/>
        <v>5.6</v>
      </c>
      <c r="EK151" s="217">
        <f t="shared" si="438"/>
        <v>1.2</v>
      </c>
      <c r="EL151" s="217">
        <f t="shared" si="439"/>
        <v>3.4083333333333332</v>
      </c>
      <c r="EM151" s="217"/>
      <c r="EN151" s="217">
        <f t="shared" si="440"/>
        <v>1.1540114489217275</v>
      </c>
      <c r="EO151" s="217">
        <f t="shared" si="409"/>
        <v>4.5623447822550602</v>
      </c>
      <c r="EP151" s="217">
        <f t="shared" si="410"/>
        <v>2.2543218844116057</v>
      </c>
      <c r="EQ151" s="10"/>
      <c r="ER151" s="65" t="s">
        <v>93</v>
      </c>
      <c r="ES151" s="216">
        <v>73</v>
      </c>
      <c r="ET151" s="216">
        <v>43</v>
      </c>
      <c r="EU151" s="216">
        <v>26</v>
      </c>
      <c r="EV151" s="216">
        <v>157</v>
      </c>
      <c r="EW151" s="216">
        <v>88</v>
      </c>
      <c r="EX151" s="216">
        <v>157</v>
      </c>
      <c r="EY151" s="216">
        <v>159</v>
      </c>
      <c r="EZ151" s="216">
        <v>403</v>
      </c>
      <c r="FA151" s="216">
        <v>166</v>
      </c>
      <c r="FB151" s="216">
        <v>158</v>
      </c>
      <c r="FC151" s="216">
        <v>7</v>
      </c>
      <c r="FD151" s="216">
        <v>18</v>
      </c>
      <c r="FE151" s="217">
        <f t="shared" si="441"/>
        <v>403</v>
      </c>
      <c r="FF151" s="217">
        <f t="shared" si="442"/>
        <v>7</v>
      </c>
      <c r="FG151" s="217">
        <f t="shared" si="443"/>
        <v>121.25</v>
      </c>
      <c r="FH151" s="217"/>
      <c r="FI151" s="217">
        <f t="shared" si="444"/>
        <v>108.3178194019802</v>
      </c>
      <c r="FJ151" s="217">
        <f t="shared" si="451"/>
        <v>229.56781940198022</v>
      </c>
      <c r="FK151" s="217">
        <f t="shared" si="452"/>
        <v>12.932180598019798</v>
      </c>
      <c r="FL151" s="64"/>
      <c r="FM151" s="42"/>
      <c r="FN151" s="15"/>
      <c r="FO151" s="15"/>
      <c r="FP151" s="15"/>
      <c r="FQ151" s="15"/>
      <c r="FR151" s="15"/>
      <c r="FS151" s="15"/>
      <c r="FT151" s="15"/>
      <c r="FU151" s="15"/>
      <c r="FV151" s="15"/>
      <c r="FW151" s="15"/>
      <c r="FX151" s="15"/>
      <c r="FY151" s="15"/>
      <c r="FZ151" s="15"/>
      <c r="GA151" s="15"/>
      <c r="GB151" s="15"/>
      <c r="GC151" s="15"/>
      <c r="GD151" s="11"/>
      <c r="GE151" s="11"/>
      <c r="GF151" s="13"/>
      <c r="GZ151" s="39"/>
      <c r="HA151" s="39"/>
      <c r="HB151" s="39"/>
      <c r="HC151" s="39"/>
      <c r="HD151" s="39"/>
      <c r="HE151" s="39"/>
      <c r="HF151" s="39"/>
      <c r="HG151" s="39"/>
      <c r="HH151" s="39"/>
      <c r="HI151" s="39"/>
      <c r="HJ151" s="39"/>
      <c r="HK151" s="39"/>
      <c r="HL151" s="39"/>
      <c r="HM151" s="39"/>
      <c r="HN151" s="39"/>
      <c r="HO151" s="39"/>
      <c r="HP151" s="39"/>
      <c r="HQ151" s="39"/>
      <c r="HR151" s="39"/>
      <c r="HS151" s="39"/>
      <c r="HT151" s="39"/>
    </row>
    <row r="152" spans="2:228" ht="9.9499999999999993" customHeight="1" x14ac:dyDescent="0.2">
      <c r="B152" s="68" t="s">
        <v>94</v>
      </c>
      <c r="C152" s="194">
        <v>3.14</v>
      </c>
      <c r="D152" s="194">
        <v>3.87</v>
      </c>
      <c r="E152" s="194">
        <v>4.87</v>
      </c>
      <c r="F152" s="194">
        <v>4.49</v>
      </c>
      <c r="G152" s="194">
        <v>4.6500000000000004</v>
      </c>
      <c r="H152" s="194">
        <v>3.66</v>
      </c>
      <c r="I152" s="194">
        <v>1.33</v>
      </c>
      <c r="J152" s="194">
        <v>2.08</v>
      </c>
      <c r="K152" s="194">
        <v>3.3</v>
      </c>
      <c r="L152" s="194">
        <v>4.49</v>
      </c>
      <c r="M152" s="194">
        <v>4.17</v>
      </c>
      <c r="N152" s="194">
        <v>2.96</v>
      </c>
      <c r="O152" s="195">
        <f t="shared" si="413"/>
        <v>4.87</v>
      </c>
      <c r="P152" s="195">
        <f t="shared" si="414"/>
        <v>1.33</v>
      </c>
      <c r="Q152" s="195">
        <f t="shared" si="415"/>
        <v>3.5841666666666665</v>
      </c>
      <c r="R152" s="196">
        <f t="shared" si="416"/>
        <v>1.0817700842376443</v>
      </c>
      <c r="S152" s="195">
        <f t="shared" si="445"/>
        <v>4.6659367509043106</v>
      </c>
      <c r="T152" s="196">
        <f t="shared" si="446"/>
        <v>2.5023965824290224</v>
      </c>
      <c r="V152" s="68" t="s">
        <v>94</v>
      </c>
      <c r="W152" s="219">
        <v>22.1</v>
      </c>
      <c r="X152" s="219">
        <v>33.5</v>
      </c>
      <c r="Y152" s="219">
        <v>74.8</v>
      </c>
      <c r="Z152" s="219">
        <v>259</v>
      </c>
      <c r="AA152" s="219">
        <v>130</v>
      </c>
      <c r="AB152" s="219">
        <v>260</v>
      </c>
      <c r="AC152" s="219">
        <v>131</v>
      </c>
      <c r="AD152" s="219">
        <v>121</v>
      </c>
      <c r="AE152" s="219">
        <v>132</v>
      </c>
      <c r="AF152" s="219">
        <v>115</v>
      </c>
      <c r="AG152" s="219">
        <v>22.1</v>
      </c>
      <c r="AH152" s="219">
        <v>62.5</v>
      </c>
      <c r="AI152" s="220">
        <f t="shared" si="417"/>
        <v>260</v>
      </c>
      <c r="AJ152" s="220">
        <f t="shared" si="418"/>
        <v>22.1</v>
      </c>
      <c r="AK152" s="220">
        <f t="shared" si="419"/>
        <v>113.58333333333333</v>
      </c>
      <c r="AL152" s="217"/>
      <c r="AM152" s="221">
        <f t="shared" si="420"/>
        <v>80.237305235876107</v>
      </c>
      <c r="AN152" s="220">
        <f t="shared" si="447"/>
        <v>193.82063856920945</v>
      </c>
      <c r="AO152" s="221">
        <f t="shared" si="448"/>
        <v>33.346028097457221</v>
      </c>
      <c r="AQ152" s="68" t="s">
        <v>94</v>
      </c>
      <c r="AR152" s="219">
        <v>22.1</v>
      </c>
      <c r="AS152" s="219">
        <v>33.5</v>
      </c>
      <c r="AT152" s="219">
        <v>74.8</v>
      </c>
      <c r="AU152" s="219">
        <v>259</v>
      </c>
      <c r="AV152" s="219">
        <v>130</v>
      </c>
      <c r="AW152" s="219">
        <v>260</v>
      </c>
      <c r="AX152" s="219">
        <v>131</v>
      </c>
      <c r="AY152" s="219">
        <v>121</v>
      </c>
      <c r="AZ152" s="219">
        <v>132</v>
      </c>
      <c r="BA152" s="219">
        <v>115</v>
      </c>
      <c r="BB152" s="219">
        <v>22.1</v>
      </c>
      <c r="BC152" s="219">
        <v>62.5</v>
      </c>
      <c r="BD152" s="220">
        <f t="shared" si="421"/>
        <v>260</v>
      </c>
      <c r="BE152" s="220">
        <f t="shared" si="422"/>
        <v>22.1</v>
      </c>
      <c r="BF152" s="220">
        <f t="shared" si="423"/>
        <v>113.58333333333333</v>
      </c>
      <c r="BG152" s="217"/>
      <c r="BH152" s="221">
        <f t="shared" si="424"/>
        <v>80.237305235876107</v>
      </c>
      <c r="BI152" s="220">
        <f t="shared" si="401"/>
        <v>193.82063856920945</v>
      </c>
      <c r="BJ152" s="221">
        <f t="shared" si="402"/>
        <v>33.346028097457221</v>
      </c>
      <c r="BL152" s="68" t="s">
        <v>94</v>
      </c>
      <c r="BM152" s="219">
        <v>4</v>
      </c>
      <c r="BN152" s="219">
        <v>26</v>
      </c>
      <c r="BO152" s="219">
        <v>130</v>
      </c>
      <c r="BP152" s="219">
        <v>146</v>
      </c>
      <c r="BQ152" s="219">
        <v>106</v>
      </c>
      <c r="BR152" s="219">
        <v>157</v>
      </c>
      <c r="BS152" s="219">
        <v>150</v>
      </c>
      <c r="BT152" s="219">
        <v>417</v>
      </c>
      <c r="BU152" s="219">
        <v>177</v>
      </c>
      <c r="BV152" s="219">
        <v>142</v>
      </c>
      <c r="BW152" s="219">
        <v>7</v>
      </c>
      <c r="BX152" s="219"/>
      <c r="BY152" s="220">
        <f t="shared" si="425"/>
        <v>417</v>
      </c>
      <c r="BZ152" s="220">
        <f t="shared" si="426"/>
        <v>4</v>
      </c>
      <c r="CA152" s="220">
        <f t="shared" si="427"/>
        <v>132.90909090909091</v>
      </c>
      <c r="CB152" s="217"/>
      <c r="CC152" s="221">
        <f t="shared" si="428"/>
        <v>113.31853735859332</v>
      </c>
      <c r="CD152" s="220">
        <f t="shared" si="403"/>
        <v>246.22762826768422</v>
      </c>
      <c r="CE152" s="221">
        <f t="shared" si="404"/>
        <v>19.590553550497589</v>
      </c>
      <c r="CG152" s="68" t="s">
        <v>94</v>
      </c>
      <c r="CH152" s="219">
        <v>4</v>
      </c>
      <c r="CI152" s="219">
        <v>26</v>
      </c>
      <c r="CJ152" s="219">
        <v>130</v>
      </c>
      <c r="CK152" s="219">
        <v>146</v>
      </c>
      <c r="CL152" s="219">
        <v>106</v>
      </c>
      <c r="CM152" s="219">
        <v>157</v>
      </c>
      <c r="CN152" s="219">
        <v>150</v>
      </c>
      <c r="CO152" s="219">
        <v>417</v>
      </c>
      <c r="CP152" s="219">
        <v>177</v>
      </c>
      <c r="CQ152" s="219">
        <v>142</v>
      </c>
      <c r="CR152" s="219">
        <v>7</v>
      </c>
      <c r="CS152" s="219"/>
      <c r="CT152" s="220">
        <f t="shared" si="429"/>
        <v>417</v>
      </c>
      <c r="CU152" s="220">
        <f t="shared" si="430"/>
        <v>4</v>
      </c>
      <c r="CV152" s="220">
        <f t="shared" si="431"/>
        <v>132.90909090909091</v>
      </c>
      <c r="CW152" s="217"/>
      <c r="CX152" s="221">
        <f t="shared" si="432"/>
        <v>113.31853735859332</v>
      </c>
      <c r="CY152" s="220">
        <f t="shared" si="405"/>
        <v>246.22762826768422</v>
      </c>
      <c r="CZ152" s="221">
        <f t="shared" si="406"/>
        <v>19.590553550497589</v>
      </c>
      <c r="DB152" s="68" t="s">
        <v>94</v>
      </c>
      <c r="DC152" s="219">
        <v>4.0999999999999996</v>
      </c>
      <c r="DD152" s="219">
        <v>8.1</v>
      </c>
      <c r="DE152" s="219">
        <v>6.4</v>
      </c>
      <c r="DF152" s="219">
        <v>5.4</v>
      </c>
      <c r="DG152" s="219">
        <v>6.2</v>
      </c>
      <c r="DH152" s="219">
        <v>6</v>
      </c>
      <c r="DI152" s="219">
        <v>5</v>
      </c>
      <c r="DJ152" s="219">
        <v>2.7</v>
      </c>
      <c r="DK152" s="219">
        <v>2.2999999999999998</v>
      </c>
      <c r="DL152" s="219">
        <v>2.1</v>
      </c>
      <c r="DM152" s="219">
        <v>1.6</v>
      </c>
      <c r="DN152" s="219">
        <v>2.4</v>
      </c>
      <c r="DO152" s="220">
        <f t="shared" si="433"/>
        <v>8.1</v>
      </c>
      <c r="DP152" s="220">
        <f t="shared" si="434"/>
        <v>1.6</v>
      </c>
      <c r="DQ152" s="220">
        <f t="shared" si="435"/>
        <v>4.3583333333333334</v>
      </c>
      <c r="DR152" s="217"/>
      <c r="DS152" s="221">
        <f t="shared" si="436"/>
        <v>2.1180858997660796</v>
      </c>
      <c r="DT152" s="220">
        <f t="shared" si="449"/>
        <v>6.4764192330994135</v>
      </c>
      <c r="DU152" s="221">
        <f t="shared" si="450"/>
        <v>2.2402474335672538</v>
      </c>
      <c r="DW152" s="68" t="s">
        <v>94</v>
      </c>
      <c r="DX152" s="219">
        <v>4.0999999999999996</v>
      </c>
      <c r="DY152" s="219">
        <v>8.1</v>
      </c>
      <c r="DZ152" s="219">
        <v>6.4</v>
      </c>
      <c r="EA152" s="219">
        <v>5.4</v>
      </c>
      <c r="EB152" s="219">
        <v>6.2</v>
      </c>
      <c r="EC152" s="219">
        <v>6</v>
      </c>
      <c r="ED152" s="219">
        <v>5</v>
      </c>
      <c r="EE152" s="219">
        <v>2.7</v>
      </c>
      <c r="EF152" s="219">
        <v>2.2999999999999998</v>
      </c>
      <c r="EG152" s="219">
        <v>2.1</v>
      </c>
      <c r="EH152" s="219">
        <v>1.6</v>
      </c>
      <c r="EI152" s="219">
        <v>2.4</v>
      </c>
      <c r="EJ152" s="220">
        <f t="shared" si="437"/>
        <v>8.1</v>
      </c>
      <c r="EK152" s="220">
        <f t="shared" si="438"/>
        <v>1.6</v>
      </c>
      <c r="EL152" s="220">
        <f t="shared" si="439"/>
        <v>4.3583333333333334</v>
      </c>
      <c r="EM152" s="217"/>
      <c r="EN152" s="221">
        <f t="shared" si="440"/>
        <v>2.1180858997660796</v>
      </c>
      <c r="EO152" s="220">
        <f t="shared" si="409"/>
        <v>6.4764192330994135</v>
      </c>
      <c r="EP152" s="221">
        <f t="shared" si="410"/>
        <v>2.2402474335672538</v>
      </c>
      <c r="ER152" s="68" t="s">
        <v>94</v>
      </c>
      <c r="ES152" s="219">
        <v>4</v>
      </c>
      <c r="ET152" s="219">
        <v>26</v>
      </c>
      <c r="EU152" s="219">
        <v>130</v>
      </c>
      <c r="EV152" s="219">
        <v>146</v>
      </c>
      <c r="EW152" s="219">
        <v>106</v>
      </c>
      <c r="EX152" s="219">
        <v>157</v>
      </c>
      <c r="EY152" s="219">
        <v>150</v>
      </c>
      <c r="EZ152" s="219">
        <v>417</v>
      </c>
      <c r="FA152" s="219">
        <v>177</v>
      </c>
      <c r="FB152" s="219">
        <v>142</v>
      </c>
      <c r="FC152" s="219">
        <v>7</v>
      </c>
      <c r="FD152" s="219"/>
      <c r="FE152" s="220">
        <f t="shared" si="441"/>
        <v>417</v>
      </c>
      <c r="FF152" s="220">
        <f t="shared" si="442"/>
        <v>4</v>
      </c>
      <c r="FG152" s="220">
        <f t="shared" si="443"/>
        <v>132.90909090909091</v>
      </c>
      <c r="FH152" s="217"/>
      <c r="FI152" s="221">
        <f t="shared" si="444"/>
        <v>113.31853735859332</v>
      </c>
      <c r="FJ152" s="220">
        <f t="shared" si="451"/>
        <v>246.22762826768422</v>
      </c>
      <c r="FK152" s="221">
        <f t="shared" si="452"/>
        <v>19.590553550497589</v>
      </c>
      <c r="FL152" s="64"/>
      <c r="FM152" s="42"/>
      <c r="FN152" s="15"/>
      <c r="FO152" s="15"/>
      <c r="FP152" s="15"/>
      <c r="FQ152" s="15"/>
      <c r="FR152" s="15"/>
      <c r="FS152" s="15"/>
      <c r="FT152" s="15"/>
      <c r="FU152" s="15"/>
      <c r="FV152" s="15"/>
      <c r="FW152" s="15"/>
      <c r="FX152" s="15"/>
      <c r="FY152" s="15"/>
      <c r="FZ152" s="15"/>
      <c r="GA152" s="15"/>
      <c r="GB152" s="15"/>
      <c r="GC152" s="15"/>
      <c r="GD152" s="11"/>
      <c r="GE152" s="11"/>
      <c r="GF152" s="13"/>
      <c r="GZ152" s="39"/>
      <c r="HA152" s="39"/>
      <c r="HB152" s="39"/>
      <c r="HC152" s="39"/>
      <c r="HD152" s="39"/>
      <c r="HE152" s="39"/>
      <c r="HF152" s="39"/>
      <c r="HG152" s="39"/>
      <c r="HH152" s="39"/>
      <c r="HI152" s="39"/>
      <c r="HJ152" s="39"/>
      <c r="HK152" s="39"/>
      <c r="HL152" s="39"/>
      <c r="HM152" s="39"/>
      <c r="HN152" s="39"/>
      <c r="HO152" s="39"/>
      <c r="HP152" s="39"/>
      <c r="HQ152" s="39"/>
      <c r="HR152" s="39"/>
      <c r="HS152" s="39"/>
      <c r="HT152" s="39"/>
    </row>
    <row r="153" spans="2:228" ht="9.9499999999999993" customHeight="1" x14ac:dyDescent="0.2">
      <c r="B153" s="69" t="s">
        <v>20</v>
      </c>
      <c r="C153" s="190">
        <f t="shared" ref="C153:N153" si="453">MAX(C135:C152)</f>
        <v>4.0999999999999996</v>
      </c>
      <c r="D153" s="190">
        <f t="shared" si="453"/>
        <v>4.71</v>
      </c>
      <c r="E153" s="190">
        <f t="shared" si="453"/>
        <v>5.04</v>
      </c>
      <c r="F153" s="190">
        <f t="shared" si="453"/>
        <v>5.28</v>
      </c>
      <c r="G153" s="190">
        <f t="shared" si="453"/>
        <v>4.6500000000000004</v>
      </c>
      <c r="H153" s="190">
        <f t="shared" si="453"/>
        <v>3.66</v>
      </c>
      <c r="I153" s="190">
        <f t="shared" si="453"/>
        <v>1.95</v>
      </c>
      <c r="J153" s="190">
        <f t="shared" si="453"/>
        <v>2.2999999999999998</v>
      </c>
      <c r="K153" s="190">
        <f t="shared" si="453"/>
        <v>4.2</v>
      </c>
      <c r="L153" s="190">
        <f t="shared" si="453"/>
        <v>4.6900000000000004</v>
      </c>
      <c r="M153" s="190">
        <f t="shared" si="453"/>
        <v>5.5925925925925926</v>
      </c>
      <c r="N153" s="190">
        <f t="shared" si="453"/>
        <v>4.5</v>
      </c>
      <c r="O153" s="197">
        <f>MAX(C135:N152)</f>
        <v>5.5925925925925926</v>
      </c>
      <c r="P153" s="198"/>
      <c r="Q153" s="198"/>
      <c r="R153" s="199"/>
      <c r="S153" s="198"/>
      <c r="T153" s="199"/>
      <c r="U153" s="10"/>
      <c r="V153" s="69" t="s">
        <v>20</v>
      </c>
      <c r="W153" s="215">
        <f t="shared" ref="W153:AH153" si="454">MAX(W135:W152)</f>
        <v>182</v>
      </c>
      <c r="X153" s="215">
        <f t="shared" si="454"/>
        <v>121.48148148148148</v>
      </c>
      <c r="Y153" s="215">
        <f t="shared" si="454"/>
        <v>134.44444444444446</v>
      </c>
      <c r="Z153" s="215">
        <f t="shared" si="454"/>
        <v>274.81481481481484</v>
      </c>
      <c r="AA153" s="215">
        <f t="shared" si="454"/>
        <v>260</v>
      </c>
      <c r="AB153" s="215">
        <f t="shared" si="454"/>
        <v>350</v>
      </c>
      <c r="AC153" s="215">
        <f t="shared" si="454"/>
        <v>205</v>
      </c>
      <c r="AD153" s="215">
        <f t="shared" si="454"/>
        <v>213</v>
      </c>
      <c r="AE153" s="215">
        <f t="shared" si="454"/>
        <v>492</v>
      </c>
      <c r="AF153" s="215">
        <f t="shared" si="454"/>
        <v>253.33333333333334</v>
      </c>
      <c r="AG153" s="215">
        <f t="shared" si="454"/>
        <v>172.96296296296296</v>
      </c>
      <c r="AH153" s="215">
        <f t="shared" si="454"/>
        <v>114.81481481481481</v>
      </c>
      <c r="AI153" s="222">
        <f>MAX(W135:AH152)</f>
        <v>492</v>
      </c>
      <c r="AJ153" s="223"/>
      <c r="AK153" s="223"/>
      <c r="AL153" s="224"/>
      <c r="AM153" s="225"/>
      <c r="AN153" s="223"/>
      <c r="AO153" s="225"/>
      <c r="AP153" s="10"/>
      <c r="AQ153" s="69" t="s">
        <v>20</v>
      </c>
      <c r="AR153" s="215">
        <f t="shared" ref="AR153:BC153" si="455">MAX(AR135:AR152)</f>
        <v>182</v>
      </c>
      <c r="AS153" s="215">
        <f t="shared" si="455"/>
        <v>121.48148148148148</v>
      </c>
      <c r="AT153" s="215">
        <f t="shared" si="455"/>
        <v>134.44444444444446</v>
      </c>
      <c r="AU153" s="215">
        <f t="shared" si="455"/>
        <v>274.81481481481484</v>
      </c>
      <c r="AV153" s="215">
        <f t="shared" si="455"/>
        <v>260</v>
      </c>
      <c r="AW153" s="215">
        <f t="shared" si="455"/>
        <v>350</v>
      </c>
      <c r="AX153" s="215">
        <f t="shared" si="455"/>
        <v>205</v>
      </c>
      <c r="AY153" s="215">
        <f t="shared" si="455"/>
        <v>213</v>
      </c>
      <c r="AZ153" s="215">
        <f t="shared" si="455"/>
        <v>492</v>
      </c>
      <c r="BA153" s="215">
        <f t="shared" si="455"/>
        <v>253.33333333333334</v>
      </c>
      <c r="BB153" s="215">
        <f t="shared" si="455"/>
        <v>172.96296296296296</v>
      </c>
      <c r="BC153" s="215">
        <f t="shared" si="455"/>
        <v>114.81481481481481</v>
      </c>
      <c r="BD153" s="222">
        <f>MAX(AR135:BC152)</f>
        <v>492</v>
      </c>
      <c r="BE153" s="223"/>
      <c r="BF153" s="223"/>
      <c r="BG153" s="224"/>
      <c r="BH153" s="225"/>
      <c r="BI153" s="223"/>
      <c r="BJ153" s="225"/>
      <c r="BK153" s="10"/>
      <c r="BL153" s="69" t="s">
        <v>20</v>
      </c>
      <c r="BM153" s="215">
        <f t="shared" ref="BM153:BX153" si="456">MAX(BM135:BM152)</f>
        <v>73</v>
      </c>
      <c r="BN153" s="215">
        <f t="shared" si="456"/>
        <v>106</v>
      </c>
      <c r="BO153" s="215">
        <f t="shared" si="456"/>
        <v>130</v>
      </c>
      <c r="BP153" s="215">
        <f t="shared" si="456"/>
        <v>176</v>
      </c>
      <c r="BQ153" s="215">
        <f t="shared" si="456"/>
        <v>184</v>
      </c>
      <c r="BR153" s="215">
        <f t="shared" si="456"/>
        <v>280</v>
      </c>
      <c r="BS153" s="215">
        <f t="shared" si="456"/>
        <v>313.5</v>
      </c>
      <c r="BT153" s="215">
        <f t="shared" si="456"/>
        <v>422</v>
      </c>
      <c r="BU153" s="215">
        <f t="shared" si="456"/>
        <v>638.5</v>
      </c>
      <c r="BV153" s="215">
        <f t="shared" si="456"/>
        <v>347</v>
      </c>
      <c r="BW153" s="215">
        <f t="shared" si="456"/>
        <v>162</v>
      </c>
      <c r="BX153" s="215">
        <f t="shared" si="456"/>
        <v>35</v>
      </c>
      <c r="BY153" s="222">
        <f>MAX(BM135:BX152)</f>
        <v>638.5</v>
      </c>
      <c r="BZ153" s="223"/>
      <c r="CA153" s="223"/>
      <c r="CB153" s="224"/>
      <c r="CC153" s="225"/>
      <c r="CD153" s="223"/>
      <c r="CE153" s="225"/>
      <c r="CF153" s="10"/>
      <c r="CG153" s="69" t="s">
        <v>20</v>
      </c>
      <c r="CH153" s="215">
        <f t="shared" ref="CH153:CS153" si="457">MAX(CH135:CH152)</f>
        <v>73</v>
      </c>
      <c r="CI153" s="215">
        <f t="shared" si="457"/>
        <v>106</v>
      </c>
      <c r="CJ153" s="215">
        <f t="shared" si="457"/>
        <v>130</v>
      </c>
      <c r="CK153" s="215">
        <f t="shared" si="457"/>
        <v>176</v>
      </c>
      <c r="CL153" s="215">
        <f t="shared" si="457"/>
        <v>184</v>
      </c>
      <c r="CM153" s="215">
        <f t="shared" si="457"/>
        <v>280</v>
      </c>
      <c r="CN153" s="215">
        <f t="shared" si="457"/>
        <v>313.5</v>
      </c>
      <c r="CO153" s="215">
        <f t="shared" si="457"/>
        <v>422</v>
      </c>
      <c r="CP153" s="215">
        <f t="shared" si="457"/>
        <v>638.5</v>
      </c>
      <c r="CQ153" s="215">
        <f t="shared" si="457"/>
        <v>347</v>
      </c>
      <c r="CR153" s="215">
        <f t="shared" si="457"/>
        <v>162</v>
      </c>
      <c r="CS153" s="215">
        <f t="shared" si="457"/>
        <v>35</v>
      </c>
      <c r="CT153" s="222">
        <f>MAX(CH135:CS152)</f>
        <v>638.5</v>
      </c>
      <c r="CU153" s="223"/>
      <c r="CV153" s="223"/>
      <c r="CW153" s="224"/>
      <c r="CX153" s="225"/>
      <c r="CY153" s="223"/>
      <c r="CZ153" s="225"/>
      <c r="DA153" s="10"/>
      <c r="DB153" s="69" t="s">
        <v>20</v>
      </c>
      <c r="DC153" s="215">
        <f t="shared" ref="DC153:DN153" si="458">MAX(DC135:DC152)</f>
        <v>6</v>
      </c>
      <c r="DD153" s="215">
        <f t="shared" si="458"/>
        <v>14.08</v>
      </c>
      <c r="DE153" s="215">
        <f t="shared" si="458"/>
        <v>14.94</v>
      </c>
      <c r="DF153" s="215">
        <f t="shared" si="458"/>
        <v>13.48</v>
      </c>
      <c r="DG153" s="215">
        <f t="shared" si="458"/>
        <v>8.1199999999999992</v>
      </c>
      <c r="DH153" s="215">
        <f t="shared" si="458"/>
        <v>6.18</v>
      </c>
      <c r="DI153" s="215">
        <f t="shared" si="458"/>
        <v>16.940000000000001</v>
      </c>
      <c r="DJ153" s="215">
        <f t="shared" si="458"/>
        <v>5.24</v>
      </c>
      <c r="DK153" s="215">
        <f t="shared" si="458"/>
        <v>4.46</v>
      </c>
      <c r="DL153" s="215">
        <f t="shared" si="458"/>
        <v>3.1</v>
      </c>
      <c r="DM153" s="215">
        <f t="shared" si="458"/>
        <v>6.38</v>
      </c>
      <c r="DN153" s="215">
        <f t="shared" si="458"/>
        <v>8.8800000000000008</v>
      </c>
      <c r="DO153" s="222">
        <f>MAX(DC135:DN152)</f>
        <v>16.940000000000001</v>
      </c>
      <c r="DP153" s="223"/>
      <c r="DQ153" s="223"/>
      <c r="DR153" s="224"/>
      <c r="DS153" s="225"/>
      <c r="DT153" s="223"/>
      <c r="DU153" s="225"/>
      <c r="DV153" s="10"/>
      <c r="DW153" s="69" t="s">
        <v>20</v>
      </c>
      <c r="DX153" s="215">
        <f t="shared" ref="DX153:EI153" si="459">MAX(DX135:DX152)</f>
        <v>6</v>
      </c>
      <c r="DY153" s="215">
        <f t="shared" si="459"/>
        <v>14.08</v>
      </c>
      <c r="DZ153" s="215">
        <f t="shared" si="459"/>
        <v>14.94</v>
      </c>
      <c r="EA153" s="215">
        <f t="shared" si="459"/>
        <v>13.48</v>
      </c>
      <c r="EB153" s="215">
        <f t="shared" si="459"/>
        <v>8.1199999999999992</v>
      </c>
      <c r="EC153" s="215">
        <f t="shared" si="459"/>
        <v>6.18</v>
      </c>
      <c r="ED153" s="215">
        <f t="shared" si="459"/>
        <v>16.940000000000001</v>
      </c>
      <c r="EE153" s="215">
        <f t="shared" si="459"/>
        <v>5.24</v>
      </c>
      <c r="EF153" s="215">
        <f t="shared" si="459"/>
        <v>4.46</v>
      </c>
      <c r="EG153" s="215">
        <f t="shared" si="459"/>
        <v>3.1</v>
      </c>
      <c r="EH153" s="215">
        <f t="shared" si="459"/>
        <v>6.38</v>
      </c>
      <c r="EI153" s="215">
        <f t="shared" si="459"/>
        <v>8.8800000000000008</v>
      </c>
      <c r="EJ153" s="222">
        <f>MAX(DX135:EI152)</f>
        <v>16.940000000000001</v>
      </c>
      <c r="EK153" s="223"/>
      <c r="EL153" s="223"/>
      <c r="EM153" s="224"/>
      <c r="EN153" s="225"/>
      <c r="EO153" s="223"/>
      <c r="EP153" s="225"/>
      <c r="EQ153" s="10"/>
      <c r="ER153" s="69" t="s">
        <v>20</v>
      </c>
      <c r="ES153" s="215">
        <f t="shared" ref="ES153:FD153" si="460">MAX(ES135:ES152)</f>
        <v>73</v>
      </c>
      <c r="ET153" s="215">
        <f t="shared" si="460"/>
        <v>106</v>
      </c>
      <c r="EU153" s="215">
        <f t="shared" si="460"/>
        <v>130</v>
      </c>
      <c r="EV153" s="215">
        <f t="shared" si="460"/>
        <v>176</v>
      </c>
      <c r="EW153" s="215">
        <f t="shared" si="460"/>
        <v>184</v>
      </c>
      <c r="EX153" s="215">
        <f t="shared" si="460"/>
        <v>280</v>
      </c>
      <c r="EY153" s="215">
        <f t="shared" si="460"/>
        <v>313.5</v>
      </c>
      <c r="EZ153" s="215">
        <f t="shared" si="460"/>
        <v>422</v>
      </c>
      <c r="FA153" s="215">
        <f t="shared" si="460"/>
        <v>638.5</v>
      </c>
      <c r="FB153" s="215">
        <f t="shared" si="460"/>
        <v>347</v>
      </c>
      <c r="FC153" s="215">
        <f t="shared" si="460"/>
        <v>162</v>
      </c>
      <c r="FD153" s="215">
        <f t="shared" si="460"/>
        <v>35</v>
      </c>
      <c r="FE153" s="222">
        <f>MAX(ES135:FD152)</f>
        <v>638.5</v>
      </c>
      <c r="FF153" s="223"/>
      <c r="FG153" s="223"/>
      <c r="FH153" s="224"/>
      <c r="FI153" s="225"/>
      <c r="FJ153" s="223"/>
      <c r="FK153" s="225"/>
      <c r="FL153" s="64"/>
      <c r="FM153" s="42"/>
      <c r="FN153" s="15"/>
      <c r="FO153" s="15"/>
      <c r="FP153" s="15"/>
      <c r="FQ153" s="15"/>
      <c r="FR153" s="15"/>
      <c r="FS153" s="15"/>
      <c r="FT153" s="15"/>
      <c r="FU153" s="15"/>
      <c r="FV153" s="15"/>
      <c r="FW153" s="15"/>
      <c r="FX153" s="15"/>
      <c r="FY153" s="15"/>
      <c r="FZ153" s="15"/>
      <c r="GA153" s="15"/>
      <c r="GB153" s="15"/>
      <c r="GC153" s="15"/>
      <c r="GD153" s="11"/>
      <c r="GE153" s="11"/>
      <c r="GF153" s="13"/>
      <c r="GZ153" s="39"/>
      <c r="HA153" s="39"/>
      <c r="HB153" s="39"/>
      <c r="HC153" s="39"/>
      <c r="HD153" s="39"/>
      <c r="HE153" s="39"/>
      <c r="HF153" s="39"/>
      <c r="HG153" s="39"/>
      <c r="HH153" s="39"/>
      <c r="HI153" s="39"/>
      <c r="HJ153" s="39"/>
      <c r="HK153" s="39"/>
      <c r="HL153" s="39"/>
      <c r="HM153" s="39"/>
      <c r="HN153" s="39"/>
      <c r="HO153" s="39"/>
      <c r="HP153" s="39"/>
      <c r="HQ153" s="39"/>
      <c r="HR153" s="39"/>
      <c r="HS153" s="39"/>
      <c r="HT153" s="39"/>
    </row>
    <row r="154" spans="2:228" ht="9.9499999999999993" customHeight="1" x14ac:dyDescent="0.2">
      <c r="B154" s="65" t="s">
        <v>21</v>
      </c>
      <c r="C154" s="192">
        <f>MIN(C135:C152)</f>
        <v>2.2222222222222223</v>
      </c>
      <c r="D154" s="192">
        <f t="shared" ref="D154:N154" si="461">MIN(D135:D152)</f>
        <v>2.44</v>
      </c>
      <c r="E154" s="192">
        <f t="shared" si="461"/>
        <v>2.37</v>
      </c>
      <c r="F154" s="192">
        <f t="shared" si="461"/>
        <v>2.592592592592593</v>
      </c>
      <c r="G154" s="192">
        <f t="shared" si="461"/>
        <v>2.2222222222222223</v>
      </c>
      <c r="H154" s="192">
        <f t="shared" si="461"/>
        <v>1.33</v>
      </c>
      <c r="I154" s="192">
        <f t="shared" si="461"/>
        <v>0.7407407407407407</v>
      </c>
      <c r="J154" s="192">
        <f t="shared" si="461"/>
        <v>1.19</v>
      </c>
      <c r="K154" s="192">
        <f t="shared" si="461"/>
        <v>2.0099999999999998</v>
      </c>
      <c r="L154" s="192">
        <f t="shared" si="461"/>
        <v>2.592592592592593</v>
      </c>
      <c r="M154" s="192">
        <f t="shared" si="461"/>
        <v>2.592592592592593</v>
      </c>
      <c r="N154" s="192">
        <f t="shared" si="461"/>
        <v>2.5499999999999998</v>
      </c>
      <c r="O154" s="200"/>
      <c r="P154" s="201">
        <f>MIN(C135:N152)</f>
        <v>0.7407407407407407</v>
      </c>
      <c r="Q154" s="201"/>
      <c r="R154" s="202"/>
      <c r="S154" s="201"/>
      <c r="T154" s="202"/>
      <c r="U154" s="10"/>
      <c r="V154" s="65" t="s">
        <v>21</v>
      </c>
      <c r="W154" s="217">
        <f>MIN(W135:W152)</f>
        <v>14.4</v>
      </c>
      <c r="X154" s="217">
        <f t="shared" ref="X154:AH154" si="462">MIN(X135:X152)</f>
        <v>12.7</v>
      </c>
      <c r="Y154" s="217">
        <f t="shared" si="462"/>
        <v>46.7</v>
      </c>
      <c r="Z154" s="217">
        <f t="shared" si="462"/>
        <v>43.4</v>
      </c>
      <c r="AA154" s="217">
        <f t="shared" si="462"/>
        <v>39.799999999999997</v>
      </c>
      <c r="AB154" s="217">
        <f t="shared" si="462"/>
        <v>102</v>
      </c>
      <c r="AC154" s="217">
        <f t="shared" si="462"/>
        <v>33.299999999999997</v>
      </c>
      <c r="AD154" s="217">
        <f t="shared" si="462"/>
        <v>32.592592592592595</v>
      </c>
      <c r="AE154" s="217">
        <f t="shared" si="462"/>
        <v>52.1</v>
      </c>
      <c r="AF154" s="217">
        <f t="shared" si="462"/>
        <v>26.5</v>
      </c>
      <c r="AG154" s="217">
        <f t="shared" si="462"/>
        <v>14.2</v>
      </c>
      <c r="AH154" s="217">
        <f t="shared" si="462"/>
        <v>4.5555555555555554</v>
      </c>
      <c r="AI154" s="226"/>
      <c r="AJ154" s="227">
        <f>MIN(W135:AH152)</f>
        <v>4.5555555555555554</v>
      </c>
      <c r="AK154" s="227"/>
      <c r="AL154" s="228"/>
      <c r="AM154" s="229"/>
      <c r="AN154" s="227"/>
      <c r="AO154" s="229"/>
      <c r="AP154" s="10"/>
      <c r="AQ154" s="65" t="s">
        <v>21</v>
      </c>
      <c r="AR154" s="217">
        <f>MIN(AR135:AR152)</f>
        <v>14.4</v>
      </c>
      <c r="AS154" s="217">
        <f t="shared" ref="AS154:BC154" si="463">MIN(AS135:AS152)</f>
        <v>12.7</v>
      </c>
      <c r="AT154" s="217">
        <f t="shared" si="463"/>
        <v>46.7</v>
      </c>
      <c r="AU154" s="217">
        <f t="shared" si="463"/>
        <v>43.4</v>
      </c>
      <c r="AV154" s="217">
        <f t="shared" si="463"/>
        <v>39.799999999999997</v>
      </c>
      <c r="AW154" s="217">
        <f t="shared" si="463"/>
        <v>102</v>
      </c>
      <c r="AX154" s="217">
        <f t="shared" si="463"/>
        <v>33.299999999999997</v>
      </c>
      <c r="AY154" s="217">
        <f t="shared" si="463"/>
        <v>32.592592592592595</v>
      </c>
      <c r="AZ154" s="217">
        <f t="shared" si="463"/>
        <v>52.1</v>
      </c>
      <c r="BA154" s="217">
        <f t="shared" si="463"/>
        <v>26.5</v>
      </c>
      <c r="BB154" s="217">
        <f t="shared" si="463"/>
        <v>14.2</v>
      </c>
      <c r="BC154" s="217">
        <f t="shared" si="463"/>
        <v>4.5555555555555554</v>
      </c>
      <c r="BD154" s="226"/>
      <c r="BE154" s="227">
        <f>MIN(AR135:BC152)</f>
        <v>4.5555555555555554</v>
      </c>
      <c r="BF154" s="227"/>
      <c r="BG154" s="228"/>
      <c r="BH154" s="229"/>
      <c r="BI154" s="227"/>
      <c r="BJ154" s="229"/>
      <c r="BK154" s="10"/>
      <c r="BL154" s="65" t="s">
        <v>21</v>
      </c>
      <c r="BM154" s="217">
        <f>MIN(BM135:BM152)</f>
        <v>1</v>
      </c>
      <c r="BN154" s="217">
        <f t="shared" ref="BN154:BX154" si="464">MIN(BN135:BN152)</f>
        <v>0.5</v>
      </c>
      <c r="BO154" s="217">
        <f t="shared" si="464"/>
        <v>20</v>
      </c>
      <c r="BP154" s="217">
        <f t="shared" si="464"/>
        <v>6.5</v>
      </c>
      <c r="BQ154" s="217">
        <f t="shared" si="464"/>
        <v>46</v>
      </c>
      <c r="BR154" s="217">
        <f t="shared" si="464"/>
        <v>64</v>
      </c>
      <c r="BS154" s="217">
        <f t="shared" si="464"/>
        <v>49.5</v>
      </c>
      <c r="BT154" s="217">
        <f t="shared" si="464"/>
        <v>16</v>
      </c>
      <c r="BU154" s="217">
        <f t="shared" si="464"/>
        <v>47.5</v>
      </c>
      <c r="BV154" s="217">
        <f t="shared" si="464"/>
        <v>12</v>
      </c>
      <c r="BW154" s="217">
        <f t="shared" si="464"/>
        <v>5.5</v>
      </c>
      <c r="BX154" s="217">
        <f t="shared" si="464"/>
        <v>3</v>
      </c>
      <c r="BY154" s="226"/>
      <c r="BZ154" s="227">
        <f>MIN(BM135:BX152)</f>
        <v>0.5</v>
      </c>
      <c r="CA154" s="227"/>
      <c r="CB154" s="228"/>
      <c r="CC154" s="229"/>
      <c r="CD154" s="227"/>
      <c r="CE154" s="229"/>
      <c r="CF154" s="10"/>
      <c r="CG154" s="65" t="s">
        <v>21</v>
      </c>
      <c r="CH154" s="217">
        <f>MIN(CH135:CH152)</f>
        <v>1</v>
      </c>
      <c r="CI154" s="217">
        <f t="shared" ref="CI154:CS154" si="465">MIN(CI135:CI152)</f>
        <v>0.5</v>
      </c>
      <c r="CJ154" s="217">
        <f t="shared" si="465"/>
        <v>20</v>
      </c>
      <c r="CK154" s="217">
        <f t="shared" si="465"/>
        <v>6.5</v>
      </c>
      <c r="CL154" s="217">
        <f t="shared" si="465"/>
        <v>46</v>
      </c>
      <c r="CM154" s="217">
        <f t="shared" si="465"/>
        <v>64</v>
      </c>
      <c r="CN154" s="217">
        <f t="shared" si="465"/>
        <v>49.5</v>
      </c>
      <c r="CO154" s="217">
        <f t="shared" si="465"/>
        <v>16</v>
      </c>
      <c r="CP154" s="217">
        <f t="shared" si="465"/>
        <v>47.5</v>
      </c>
      <c r="CQ154" s="217">
        <f t="shared" si="465"/>
        <v>12</v>
      </c>
      <c r="CR154" s="217">
        <f t="shared" si="465"/>
        <v>5.5</v>
      </c>
      <c r="CS154" s="217">
        <f t="shared" si="465"/>
        <v>3</v>
      </c>
      <c r="CT154" s="226"/>
      <c r="CU154" s="227">
        <f>MIN(CH135:CS152)</f>
        <v>0.5</v>
      </c>
      <c r="CV154" s="227"/>
      <c r="CW154" s="228"/>
      <c r="CX154" s="229"/>
      <c r="CY154" s="227"/>
      <c r="CZ154" s="229"/>
      <c r="DA154" s="10"/>
      <c r="DB154" s="65" t="s">
        <v>21</v>
      </c>
      <c r="DC154" s="217">
        <f>MIN(DC135:DC152)</f>
        <v>1.2</v>
      </c>
      <c r="DD154" s="217">
        <f t="shared" ref="DD154:DN154" si="466">MIN(DD135:DD152)</f>
        <v>1.45</v>
      </c>
      <c r="DE154" s="217">
        <f t="shared" si="466"/>
        <v>3.78</v>
      </c>
      <c r="DF154" s="217">
        <f t="shared" si="466"/>
        <v>1.54</v>
      </c>
      <c r="DG154" s="217">
        <f t="shared" si="466"/>
        <v>1.58</v>
      </c>
      <c r="DH154" s="217">
        <f t="shared" si="466"/>
        <v>1.77</v>
      </c>
      <c r="DI154" s="217">
        <f t="shared" si="466"/>
        <v>1.1000000000000001</v>
      </c>
      <c r="DJ154" s="217">
        <f t="shared" si="466"/>
        <v>2.1</v>
      </c>
      <c r="DK154" s="217">
        <f t="shared" si="466"/>
        <v>1.1299999999999999</v>
      </c>
      <c r="DL154" s="217">
        <f t="shared" si="466"/>
        <v>1.19</v>
      </c>
      <c r="DM154" s="217">
        <f t="shared" si="466"/>
        <v>1.4</v>
      </c>
      <c r="DN154" s="217">
        <f t="shared" si="466"/>
        <v>1.66</v>
      </c>
      <c r="DO154" s="226"/>
      <c r="DP154" s="227">
        <f>MIN(DC135:DN152)</f>
        <v>1.1000000000000001</v>
      </c>
      <c r="DQ154" s="227"/>
      <c r="DR154" s="228"/>
      <c r="DS154" s="229"/>
      <c r="DT154" s="227"/>
      <c r="DU154" s="229"/>
      <c r="DV154" s="10"/>
      <c r="DW154" s="65" t="s">
        <v>21</v>
      </c>
      <c r="DX154" s="217">
        <f>MIN(DX135:DX152)</f>
        <v>1.2</v>
      </c>
      <c r="DY154" s="217">
        <f t="shared" ref="DY154:EI154" si="467">MIN(DY135:DY152)</f>
        <v>1.45</v>
      </c>
      <c r="DZ154" s="217">
        <f t="shared" si="467"/>
        <v>3.78</v>
      </c>
      <c r="EA154" s="217">
        <f t="shared" si="467"/>
        <v>1.54</v>
      </c>
      <c r="EB154" s="217">
        <f t="shared" si="467"/>
        <v>1.58</v>
      </c>
      <c r="EC154" s="217">
        <f t="shared" si="467"/>
        <v>1.77</v>
      </c>
      <c r="ED154" s="217">
        <f t="shared" si="467"/>
        <v>1.1000000000000001</v>
      </c>
      <c r="EE154" s="217">
        <f t="shared" si="467"/>
        <v>2.1</v>
      </c>
      <c r="EF154" s="217">
        <f t="shared" si="467"/>
        <v>1.1299999999999999</v>
      </c>
      <c r="EG154" s="217">
        <f t="shared" si="467"/>
        <v>1.19</v>
      </c>
      <c r="EH154" s="217">
        <f t="shared" si="467"/>
        <v>1.4</v>
      </c>
      <c r="EI154" s="217">
        <f t="shared" si="467"/>
        <v>1.66</v>
      </c>
      <c r="EJ154" s="226"/>
      <c r="EK154" s="227">
        <f>MIN(DX135:EI152)</f>
        <v>1.1000000000000001</v>
      </c>
      <c r="EL154" s="227"/>
      <c r="EM154" s="228"/>
      <c r="EN154" s="229"/>
      <c r="EO154" s="227"/>
      <c r="EP154" s="229"/>
      <c r="EQ154" s="10"/>
      <c r="ER154" s="65" t="s">
        <v>21</v>
      </c>
      <c r="ES154" s="217">
        <f>MIN(ES135:ES152)</f>
        <v>1</v>
      </c>
      <c r="ET154" s="217">
        <f t="shared" ref="ET154:FD154" si="468">MIN(ET135:ET152)</f>
        <v>0.5</v>
      </c>
      <c r="EU154" s="217">
        <f t="shared" si="468"/>
        <v>20</v>
      </c>
      <c r="EV154" s="217">
        <f t="shared" si="468"/>
        <v>6.5</v>
      </c>
      <c r="EW154" s="217">
        <f t="shared" si="468"/>
        <v>46</v>
      </c>
      <c r="EX154" s="217">
        <f t="shared" si="468"/>
        <v>64</v>
      </c>
      <c r="EY154" s="217">
        <f t="shared" si="468"/>
        <v>49.5</v>
      </c>
      <c r="EZ154" s="217">
        <f t="shared" si="468"/>
        <v>16</v>
      </c>
      <c r="FA154" s="217">
        <f t="shared" si="468"/>
        <v>47.5</v>
      </c>
      <c r="FB154" s="217">
        <f t="shared" si="468"/>
        <v>12</v>
      </c>
      <c r="FC154" s="217">
        <f t="shared" si="468"/>
        <v>5.5</v>
      </c>
      <c r="FD154" s="217">
        <f t="shared" si="468"/>
        <v>3</v>
      </c>
      <c r="FE154" s="226"/>
      <c r="FF154" s="227">
        <f>MIN(ES135:FD152)</f>
        <v>0.5</v>
      </c>
      <c r="FG154" s="227"/>
      <c r="FH154" s="228"/>
      <c r="FI154" s="229"/>
      <c r="FJ154" s="227"/>
      <c r="FK154" s="229"/>
      <c r="FL154" s="64"/>
      <c r="FM154" s="42"/>
      <c r="FN154" s="15"/>
      <c r="FO154" s="15"/>
      <c r="FP154" s="15"/>
      <c r="FQ154" s="15"/>
      <c r="FR154" s="15"/>
      <c r="FS154" s="15"/>
      <c r="FT154" s="15"/>
      <c r="FU154" s="15"/>
      <c r="FV154" s="15"/>
      <c r="FW154" s="15"/>
      <c r="FX154" s="15"/>
      <c r="FY154" s="15"/>
      <c r="FZ154" s="15"/>
      <c r="GA154" s="15"/>
      <c r="GB154" s="15"/>
      <c r="GC154" s="15"/>
      <c r="GD154" s="11"/>
      <c r="GE154" s="11"/>
      <c r="GF154" s="13"/>
      <c r="GZ154" s="39"/>
      <c r="HA154" s="39"/>
      <c r="HB154" s="39"/>
      <c r="HC154" s="39"/>
      <c r="HD154" s="39"/>
      <c r="HE154" s="39"/>
      <c r="HF154" s="39"/>
      <c r="HG154" s="39"/>
      <c r="HH154" s="39"/>
      <c r="HI154" s="39"/>
      <c r="HJ154" s="39"/>
      <c r="HK154" s="39"/>
      <c r="HL154" s="39"/>
      <c r="HM154" s="39"/>
      <c r="HN154" s="39"/>
      <c r="HO154" s="39"/>
      <c r="HP154" s="39"/>
      <c r="HQ154" s="39"/>
      <c r="HR154" s="39"/>
      <c r="HS154" s="39"/>
      <c r="HT154" s="39"/>
    </row>
    <row r="155" spans="2:228" ht="9.9499999999999993" customHeight="1" x14ac:dyDescent="0.2">
      <c r="B155" s="65" t="s">
        <v>22</v>
      </c>
      <c r="C155" s="192">
        <f>AVERAGE(C135:C152)</f>
        <v>3.0081712962962959</v>
      </c>
      <c r="D155" s="192">
        <f t="shared" ref="D155:N155" si="469">AVERAGE(D135:D152)</f>
        <v>3.2948842592592591</v>
      </c>
      <c r="E155" s="192">
        <f t="shared" si="469"/>
        <v>3.5111111111111115</v>
      </c>
      <c r="F155" s="192">
        <f t="shared" si="469"/>
        <v>3.8272222222222223</v>
      </c>
      <c r="G155" s="192">
        <f t="shared" si="469"/>
        <v>3.4499074074074074</v>
      </c>
      <c r="H155" s="192">
        <f t="shared" si="469"/>
        <v>2.1471064814814813</v>
      </c>
      <c r="I155" s="192">
        <f t="shared" si="469"/>
        <v>1.4365046296296295</v>
      </c>
      <c r="J155" s="192">
        <f t="shared" si="469"/>
        <v>1.8268981481481483</v>
      </c>
      <c r="K155" s="192">
        <f t="shared" si="469"/>
        <v>2.8769212962962962</v>
      </c>
      <c r="L155" s="192">
        <f t="shared" si="469"/>
        <v>3.8285403050108933</v>
      </c>
      <c r="M155" s="192">
        <f t="shared" si="469"/>
        <v>3.7334422657952073</v>
      </c>
      <c r="N155" s="192">
        <f t="shared" si="469"/>
        <v>3.2323311546840965</v>
      </c>
      <c r="O155" s="200"/>
      <c r="P155" s="201"/>
      <c r="Q155" s="201">
        <f>AVERAGE(C135:N152)</f>
        <v>3.0233998100664778</v>
      </c>
      <c r="R155" s="202"/>
      <c r="S155" s="201"/>
      <c r="T155" s="202"/>
      <c r="U155" s="10"/>
      <c r="V155" s="65" t="s">
        <v>22</v>
      </c>
      <c r="W155" s="217">
        <f>AVERAGE(W135:W152)</f>
        <v>49.045370370370371</v>
      </c>
      <c r="X155" s="217">
        <f t="shared" ref="X155:AH155" si="470">AVERAGE(X135:X152)</f>
        <v>58.870138888888889</v>
      </c>
      <c r="Y155" s="217">
        <f t="shared" si="470"/>
        <v>83.80370370370369</v>
      </c>
      <c r="Z155" s="217">
        <f t="shared" si="470"/>
        <v>139.3479012345679</v>
      </c>
      <c r="AA155" s="217">
        <f t="shared" si="470"/>
        <v>148.63680555555555</v>
      </c>
      <c r="AB155" s="217">
        <f t="shared" si="470"/>
        <v>181.94444444444446</v>
      </c>
      <c r="AC155" s="217">
        <f t="shared" si="470"/>
        <v>103.74120370370369</v>
      </c>
      <c r="AD155" s="217">
        <f t="shared" si="470"/>
        <v>108.36180555555556</v>
      </c>
      <c r="AE155" s="217">
        <f t="shared" si="470"/>
        <v>176.74699074074073</v>
      </c>
      <c r="AF155" s="217">
        <f t="shared" si="470"/>
        <v>105.51921296296298</v>
      </c>
      <c r="AG155" s="217">
        <f t="shared" si="470"/>
        <v>72.04270152505444</v>
      </c>
      <c r="AH155" s="217">
        <f t="shared" si="470"/>
        <v>45.42657952069716</v>
      </c>
      <c r="AI155" s="226"/>
      <c r="AJ155" s="227"/>
      <c r="AK155" s="227">
        <f>AVERAGE(W135:AH152)</f>
        <v>105.46067933218185</v>
      </c>
      <c r="AL155" s="228"/>
      <c r="AM155" s="229"/>
      <c r="AN155" s="227"/>
      <c r="AO155" s="229"/>
      <c r="AP155" s="10"/>
      <c r="AQ155" s="65" t="s">
        <v>22</v>
      </c>
      <c r="AR155" s="217">
        <f>AVERAGE(AR135:AR152)</f>
        <v>49.045370370370371</v>
      </c>
      <c r="AS155" s="217">
        <f t="shared" ref="AS155:BC155" si="471">AVERAGE(AS135:AS152)</f>
        <v>58.870138888888889</v>
      </c>
      <c r="AT155" s="217">
        <f t="shared" si="471"/>
        <v>83.80370370370369</v>
      </c>
      <c r="AU155" s="217">
        <f t="shared" si="471"/>
        <v>139.3479012345679</v>
      </c>
      <c r="AV155" s="217">
        <f t="shared" si="471"/>
        <v>148.63680555555555</v>
      </c>
      <c r="AW155" s="217">
        <f t="shared" si="471"/>
        <v>181.94444444444446</v>
      </c>
      <c r="AX155" s="217">
        <f t="shared" si="471"/>
        <v>103.74120370370369</v>
      </c>
      <c r="AY155" s="217">
        <f t="shared" si="471"/>
        <v>108.36180555555556</v>
      </c>
      <c r="AZ155" s="217">
        <f t="shared" si="471"/>
        <v>176.74699074074073</v>
      </c>
      <c r="BA155" s="217">
        <f t="shared" si="471"/>
        <v>105.51921296296298</v>
      </c>
      <c r="BB155" s="217">
        <f t="shared" si="471"/>
        <v>72.04270152505444</v>
      </c>
      <c r="BC155" s="217">
        <f t="shared" si="471"/>
        <v>45.42657952069716</v>
      </c>
      <c r="BD155" s="226"/>
      <c r="BE155" s="227"/>
      <c r="BF155" s="227">
        <f>AVERAGE(AR135:BC152)</f>
        <v>105.46067933218185</v>
      </c>
      <c r="BG155" s="228"/>
      <c r="BH155" s="229"/>
      <c r="BI155" s="227"/>
      <c r="BJ155" s="229"/>
      <c r="BK155" s="10"/>
      <c r="BL155" s="65" t="s">
        <v>22</v>
      </c>
      <c r="BM155" s="217">
        <f>AVERAGE(BM135:BM152)</f>
        <v>24.416666666666668</v>
      </c>
      <c r="BN155" s="217">
        <f t="shared" ref="BN155:BX155" si="472">AVERAGE(BN135:BN152)</f>
        <v>47.277777777777779</v>
      </c>
      <c r="BO155" s="217">
        <f t="shared" si="472"/>
        <v>73.833333333333329</v>
      </c>
      <c r="BP155" s="217">
        <f t="shared" si="472"/>
        <v>99.694444444444443</v>
      </c>
      <c r="BQ155" s="217">
        <f t="shared" si="472"/>
        <v>107.66666666666667</v>
      </c>
      <c r="BR155" s="217">
        <f t="shared" si="472"/>
        <v>147.94444444444446</v>
      </c>
      <c r="BS155" s="217">
        <f t="shared" si="472"/>
        <v>155.94444444444446</v>
      </c>
      <c r="BT155" s="217">
        <f t="shared" si="472"/>
        <v>180.47222222222223</v>
      </c>
      <c r="BU155" s="217">
        <f t="shared" si="472"/>
        <v>202.19444444444446</v>
      </c>
      <c r="BV155" s="217">
        <f t="shared" si="472"/>
        <v>102.58333333333333</v>
      </c>
      <c r="BW155" s="217">
        <f t="shared" si="472"/>
        <v>57.805555555555557</v>
      </c>
      <c r="BX155" s="217">
        <f t="shared" si="472"/>
        <v>20.029411764705884</v>
      </c>
      <c r="BY155" s="226"/>
      <c r="BZ155" s="227"/>
      <c r="CA155" s="227">
        <f>AVERAGE(BM135:BX152)</f>
        <v>102.03488372093024</v>
      </c>
      <c r="CB155" s="228"/>
      <c r="CC155" s="229"/>
      <c r="CD155" s="227"/>
      <c r="CE155" s="229"/>
      <c r="CF155" s="10"/>
      <c r="CG155" s="65" t="s">
        <v>22</v>
      </c>
      <c r="CH155" s="217">
        <f>AVERAGE(CH135:CH152)</f>
        <v>24.416666666666668</v>
      </c>
      <c r="CI155" s="217">
        <f t="shared" ref="CI155:CS155" si="473">AVERAGE(CI135:CI152)</f>
        <v>47.277777777777779</v>
      </c>
      <c r="CJ155" s="217">
        <f t="shared" si="473"/>
        <v>73.833333333333329</v>
      </c>
      <c r="CK155" s="217">
        <f t="shared" si="473"/>
        <v>99.694444444444443</v>
      </c>
      <c r="CL155" s="217">
        <f t="shared" si="473"/>
        <v>107.66666666666667</v>
      </c>
      <c r="CM155" s="217">
        <f t="shared" si="473"/>
        <v>147.94444444444446</v>
      </c>
      <c r="CN155" s="217">
        <f t="shared" si="473"/>
        <v>155.94444444444446</v>
      </c>
      <c r="CO155" s="217">
        <f t="shared" si="473"/>
        <v>180.47222222222223</v>
      </c>
      <c r="CP155" s="217">
        <f t="shared" si="473"/>
        <v>202.19444444444446</v>
      </c>
      <c r="CQ155" s="217">
        <f t="shared" si="473"/>
        <v>102.58333333333333</v>
      </c>
      <c r="CR155" s="217">
        <f t="shared" si="473"/>
        <v>57.805555555555557</v>
      </c>
      <c r="CS155" s="217">
        <f t="shared" si="473"/>
        <v>20.029411764705884</v>
      </c>
      <c r="CT155" s="226"/>
      <c r="CU155" s="227"/>
      <c r="CV155" s="227">
        <f>AVERAGE(CH135:CS152)</f>
        <v>102.03488372093024</v>
      </c>
      <c r="CW155" s="228"/>
      <c r="CX155" s="229"/>
      <c r="CY155" s="227"/>
      <c r="CZ155" s="229"/>
      <c r="DA155" s="10"/>
      <c r="DB155" s="65" t="s">
        <v>22</v>
      </c>
      <c r="DC155" s="217">
        <f>AVERAGE(DC135:DC152)</f>
        <v>3.436923076923077</v>
      </c>
      <c r="DD155" s="217">
        <f t="shared" ref="DD155:DN155" si="474">AVERAGE(DD135:DD152)</f>
        <v>6.199230769230768</v>
      </c>
      <c r="DE155" s="217">
        <f t="shared" si="474"/>
        <v>7.3438461538461537</v>
      </c>
      <c r="DF155" s="217">
        <f t="shared" si="474"/>
        <v>7.3650000000000011</v>
      </c>
      <c r="DG155" s="217">
        <f t="shared" si="474"/>
        <v>5.5928571428571425</v>
      </c>
      <c r="DH155" s="217">
        <f t="shared" si="474"/>
        <v>4.0550000000000006</v>
      </c>
      <c r="DI155" s="217">
        <f t="shared" si="474"/>
        <v>5.4207142857142854</v>
      </c>
      <c r="DJ155" s="217">
        <f t="shared" si="474"/>
        <v>3.6107142857142862</v>
      </c>
      <c r="DK155" s="217">
        <f t="shared" si="474"/>
        <v>3.1164285714285715</v>
      </c>
      <c r="DL155" s="217">
        <f t="shared" si="474"/>
        <v>2.3542857142857145</v>
      </c>
      <c r="DM155" s="217">
        <f t="shared" si="474"/>
        <v>3.3657142857142861</v>
      </c>
      <c r="DN155" s="217">
        <f t="shared" si="474"/>
        <v>3.9235714285714285</v>
      </c>
      <c r="DO155" s="226"/>
      <c r="DP155" s="227"/>
      <c r="DQ155" s="227">
        <f>AVERAGE(DC135:DN152)</f>
        <v>4.6303030303030335</v>
      </c>
      <c r="DR155" s="228"/>
      <c r="DS155" s="229"/>
      <c r="DT155" s="227"/>
      <c r="DU155" s="229"/>
      <c r="DV155" s="10"/>
      <c r="DW155" s="65" t="s">
        <v>22</v>
      </c>
      <c r="DX155" s="217">
        <f>AVERAGE(DX135:DX152)</f>
        <v>3.436923076923077</v>
      </c>
      <c r="DY155" s="217">
        <f t="shared" ref="DY155:EI155" si="475">AVERAGE(DY135:DY152)</f>
        <v>6.199230769230768</v>
      </c>
      <c r="DZ155" s="217">
        <f t="shared" si="475"/>
        <v>7.3438461538461537</v>
      </c>
      <c r="EA155" s="217">
        <f t="shared" si="475"/>
        <v>7.3650000000000011</v>
      </c>
      <c r="EB155" s="217">
        <f t="shared" si="475"/>
        <v>5.5928571428571425</v>
      </c>
      <c r="EC155" s="217">
        <f t="shared" si="475"/>
        <v>4.0550000000000006</v>
      </c>
      <c r="ED155" s="217">
        <f t="shared" si="475"/>
        <v>5.4207142857142854</v>
      </c>
      <c r="EE155" s="217">
        <f t="shared" si="475"/>
        <v>3.6107142857142862</v>
      </c>
      <c r="EF155" s="217">
        <f t="shared" si="475"/>
        <v>3.1164285714285715</v>
      </c>
      <c r="EG155" s="217">
        <f t="shared" si="475"/>
        <v>2.3542857142857145</v>
      </c>
      <c r="EH155" s="217">
        <f t="shared" si="475"/>
        <v>3.3657142857142861</v>
      </c>
      <c r="EI155" s="217">
        <f t="shared" si="475"/>
        <v>3.9235714285714285</v>
      </c>
      <c r="EJ155" s="226"/>
      <c r="EK155" s="227"/>
      <c r="EL155" s="227">
        <f>AVERAGE(DX135:EI152)</f>
        <v>4.6303030303030335</v>
      </c>
      <c r="EM155" s="228"/>
      <c r="EN155" s="229"/>
      <c r="EO155" s="227"/>
      <c r="EP155" s="229"/>
      <c r="EQ155" s="10"/>
      <c r="ER155" s="65" t="s">
        <v>22</v>
      </c>
      <c r="ES155" s="217">
        <f>AVERAGE(ES135:ES152)</f>
        <v>24.416666666666668</v>
      </c>
      <c r="ET155" s="217">
        <f t="shared" ref="ET155:FD155" si="476">AVERAGE(ET135:ET152)</f>
        <v>47.277777777777779</v>
      </c>
      <c r="EU155" s="217">
        <f t="shared" si="476"/>
        <v>73.833333333333329</v>
      </c>
      <c r="EV155" s="217">
        <f t="shared" si="476"/>
        <v>99.694444444444443</v>
      </c>
      <c r="EW155" s="217">
        <f t="shared" si="476"/>
        <v>107.66666666666667</v>
      </c>
      <c r="EX155" s="217">
        <f t="shared" si="476"/>
        <v>147.94444444444446</v>
      </c>
      <c r="EY155" s="217">
        <f t="shared" si="476"/>
        <v>155.94444444444446</v>
      </c>
      <c r="EZ155" s="217">
        <f t="shared" si="476"/>
        <v>180.47222222222223</v>
      </c>
      <c r="FA155" s="217">
        <f t="shared" si="476"/>
        <v>202.19444444444446</v>
      </c>
      <c r="FB155" s="217">
        <f t="shared" si="476"/>
        <v>102.58333333333333</v>
      </c>
      <c r="FC155" s="217">
        <f t="shared" si="476"/>
        <v>57.805555555555557</v>
      </c>
      <c r="FD155" s="217">
        <f t="shared" si="476"/>
        <v>20.029411764705884</v>
      </c>
      <c r="FE155" s="226"/>
      <c r="FF155" s="227"/>
      <c r="FG155" s="227">
        <f>AVERAGE(ES135:FD152)</f>
        <v>102.03488372093024</v>
      </c>
      <c r="FH155" s="228"/>
      <c r="FI155" s="229"/>
      <c r="FJ155" s="227"/>
      <c r="FK155" s="229"/>
      <c r="FL155" s="64"/>
      <c r="FM155" s="42"/>
      <c r="FN155" s="15"/>
      <c r="FO155" s="15"/>
      <c r="FP155" s="15"/>
      <c r="FQ155" s="15"/>
      <c r="FR155" s="15"/>
      <c r="FS155" s="15"/>
      <c r="FT155" s="15"/>
      <c r="FU155" s="15"/>
      <c r="FV155" s="15"/>
      <c r="FW155" s="15"/>
      <c r="FX155" s="15"/>
      <c r="FY155" s="15"/>
      <c r="FZ155" s="15"/>
      <c r="GA155" s="15"/>
      <c r="GB155" s="15"/>
      <c r="GC155" s="15"/>
      <c r="GD155" s="11"/>
      <c r="GE155" s="11"/>
      <c r="GF155" s="13"/>
      <c r="GZ155" s="39"/>
      <c r="HA155" s="39"/>
      <c r="HB155" s="39"/>
      <c r="HC155" s="39"/>
      <c r="HD155" s="39"/>
      <c r="HE155" s="39"/>
      <c r="HF155" s="39"/>
      <c r="HG155" s="39"/>
      <c r="HH155" s="39"/>
      <c r="HI155" s="39"/>
      <c r="HJ155" s="39"/>
      <c r="HK155" s="39"/>
      <c r="HL155" s="39"/>
      <c r="HM155" s="39"/>
      <c r="HN155" s="39"/>
      <c r="HO155" s="39"/>
      <c r="HP155" s="39"/>
      <c r="HQ155" s="39"/>
      <c r="HR155" s="39"/>
      <c r="HS155" s="39"/>
      <c r="HT155" s="39"/>
    </row>
    <row r="156" spans="2:228" ht="9.9499999999999993" customHeight="1" x14ac:dyDescent="0.2">
      <c r="B156" s="68" t="s">
        <v>24</v>
      </c>
      <c r="C156" s="196">
        <f>STDEV(C135:C152)</f>
        <v>0.52695087864940171</v>
      </c>
      <c r="D156" s="196">
        <f t="shared" ref="D156:N156" si="477">STDEV(D135:D152)</f>
        <v>0.66480086258959048</v>
      </c>
      <c r="E156" s="196">
        <f t="shared" si="477"/>
        <v>0.89157312817839218</v>
      </c>
      <c r="F156" s="196">
        <f t="shared" si="477"/>
        <v>0.81014001285004111</v>
      </c>
      <c r="G156" s="196">
        <f t="shared" si="477"/>
        <v>0.66499959604073222</v>
      </c>
      <c r="H156" s="196">
        <f t="shared" si="477"/>
        <v>0.55907154430827266</v>
      </c>
      <c r="I156" s="196">
        <f t="shared" si="477"/>
        <v>0.40315450169942579</v>
      </c>
      <c r="J156" s="196">
        <f t="shared" si="477"/>
        <v>0.33140804414470959</v>
      </c>
      <c r="K156" s="196">
        <f t="shared" si="477"/>
        <v>0.68474389150930182</v>
      </c>
      <c r="L156" s="196">
        <f t="shared" si="477"/>
        <v>0.62912626216688983</v>
      </c>
      <c r="M156" s="196">
        <f t="shared" si="477"/>
        <v>0.88320910847816692</v>
      </c>
      <c r="N156" s="196">
        <f t="shared" si="477"/>
        <v>0.58005227705234252</v>
      </c>
      <c r="O156" s="203"/>
      <c r="P156" s="204"/>
      <c r="Q156" s="204"/>
      <c r="R156" s="205">
        <f>STDEV(C135:N152)</f>
        <v>0.99896371174803156</v>
      </c>
      <c r="S156" s="204">
        <f>Q155+R156</f>
        <v>4.0223635218145093</v>
      </c>
      <c r="T156" s="205">
        <f>Q155-R156</f>
        <v>2.0244360983184464</v>
      </c>
      <c r="V156" s="68" t="s">
        <v>24</v>
      </c>
      <c r="W156" s="221">
        <f>STDEV(W135:W152)</f>
        <v>43.265994307013052</v>
      </c>
      <c r="X156" s="221">
        <f t="shared" ref="X156:AH156" si="478">STDEV(X135:X152)</f>
        <v>27.011070617956108</v>
      </c>
      <c r="Y156" s="221">
        <f t="shared" si="478"/>
        <v>25.335012759292042</v>
      </c>
      <c r="Z156" s="221">
        <f t="shared" si="478"/>
        <v>72.098550693369631</v>
      </c>
      <c r="AA156" s="221">
        <f t="shared" si="478"/>
        <v>64.587446143215018</v>
      </c>
      <c r="AB156" s="221">
        <f t="shared" si="478"/>
        <v>66.532280189921551</v>
      </c>
      <c r="AC156" s="221">
        <f t="shared" si="478"/>
        <v>48.193261635608295</v>
      </c>
      <c r="AD156" s="221">
        <f t="shared" si="478"/>
        <v>48.334625926971107</v>
      </c>
      <c r="AE156" s="221">
        <f t="shared" si="478"/>
        <v>99.576759405296343</v>
      </c>
      <c r="AF156" s="221">
        <f t="shared" si="478"/>
        <v>61.205781458820589</v>
      </c>
      <c r="AG156" s="221">
        <f t="shared" si="478"/>
        <v>50.246612793824063</v>
      </c>
      <c r="AH156" s="221">
        <f t="shared" si="478"/>
        <v>24.40598128650208</v>
      </c>
      <c r="AI156" s="230"/>
      <c r="AJ156" s="231"/>
      <c r="AK156" s="231"/>
      <c r="AL156" s="232"/>
      <c r="AM156" s="233">
        <f>STDEV(W135:AH152)</f>
        <v>71.102976510976802</v>
      </c>
      <c r="AN156" s="231">
        <f>AK155+AM156</f>
        <v>176.56365584315864</v>
      </c>
      <c r="AO156" s="233">
        <f>AK155-AM156</f>
        <v>34.357702821205052</v>
      </c>
      <c r="AQ156" s="68" t="s">
        <v>24</v>
      </c>
      <c r="AR156" s="221">
        <f>STDEV(AR135:AR152)</f>
        <v>43.265994307013052</v>
      </c>
      <c r="AS156" s="221">
        <f t="shared" ref="AS156:BC156" si="479">STDEV(AS135:AS152)</f>
        <v>27.011070617956108</v>
      </c>
      <c r="AT156" s="221">
        <f t="shared" si="479"/>
        <v>25.335012759292042</v>
      </c>
      <c r="AU156" s="221">
        <f t="shared" si="479"/>
        <v>72.098550693369631</v>
      </c>
      <c r="AV156" s="221">
        <f t="shared" si="479"/>
        <v>64.587446143215018</v>
      </c>
      <c r="AW156" s="221">
        <f t="shared" si="479"/>
        <v>66.532280189921551</v>
      </c>
      <c r="AX156" s="221">
        <f t="shared" si="479"/>
        <v>48.193261635608295</v>
      </c>
      <c r="AY156" s="221">
        <f t="shared" si="479"/>
        <v>48.334625926971107</v>
      </c>
      <c r="AZ156" s="221">
        <f t="shared" si="479"/>
        <v>99.576759405296343</v>
      </c>
      <c r="BA156" s="221">
        <f t="shared" si="479"/>
        <v>61.205781458820589</v>
      </c>
      <c r="BB156" s="221">
        <f t="shared" si="479"/>
        <v>50.246612793824063</v>
      </c>
      <c r="BC156" s="221">
        <f t="shared" si="479"/>
        <v>24.40598128650208</v>
      </c>
      <c r="BD156" s="230"/>
      <c r="BE156" s="231"/>
      <c r="BF156" s="231"/>
      <c r="BG156" s="232"/>
      <c r="BH156" s="233">
        <f>STDEV(AR135:BC152)</f>
        <v>71.102976510976802</v>
      </c>
      <c r="BI156" s="231">
        <f>BF155+BH156</f>
        <v>176.56365584315864</v>
      </c>
      <c r="BJ156" s="233">
        <f>BF155-BH156</f>
        <v>34.357702821205052</v>
      </c>
      <c r="BL156" s="68" t="s">
        <v>24</v>
      </c>
      <c r="BM156" s="221">
        <f>STDEV(BM135:BM152)</f>
        <v>20.148894291659545</v>
      </c>
      <c r="BN156" s="221">
        <f t="shared" ref="BN156:BX156" si="480">STDEV(BN135:BN152)</f>
        <v>33.070433846129717</v>
      </c>
      <c r="BO156" s="221">
        <f t="shared" si="480"/>
        <v>35.346603131576543</v>
      </c>
      <c r="BP156" s="221">
        <f t="shared" si="480"/>
        <v>56.877354867574724</v>
      </c>
      <c r="BQ156" s="221">
        <f t="shared" si="480"/>
        <v>33.123210273515603</v>
      </c>
      <c r="BR156" s="221">
        <f t="shared" si="480"/>
        <v>54.904432717460466</v>
      </c>
      <c r="BS156" s="221">
        <f t="shared" si="480"/>
        <v>90.009131708119881</v>
      </c>
      <c r="BT156" s="221">
        <f t="shared" si="480"/>
        <v>134.37080742813481</v>
      </c>
      <c r="BU156" s="221">
        <f t="shared" si="480"/>
        <v>130.56383821592104</v>
      </c>
      <c r="BV156" s="221">
        <f t="shared" si="480"/>
        <v>81.976547937594361</v>
      </c>
      <c r="BW156" s="221">
        <f t="shared" si="480"/>
        <v>48.06984467751338</v>
      </c>
      <c r="BX156" s="221">
        <f t="shared" si="480"/>
        <v>9.3699496200541503</v>
      </c>
      <c r="BY156" s="230"/>
      <c r="BZ156" s="231"/>
      <c r="CA156" s="231"/>
      <c r="CB156" s="232"/>
      <c r="CC156" s="233">
        <f>STDEV(BM135:BX152)</f>
        <v>90.933206676687192</v>
      </c>
      <c r="CD156" s="231">
        <f>CA155+CC156</f>
        <v>192.96809039761743</v>
      </c>
      <c r="CE156" s="233">
        <f>CA155-CC156</f>
        <v>11.101677044243047</v>
      </c>
      <c r="CG156" s="68" t="s">
        <v>24</v>
      </c>
      <c r="CH156" s="221">
        <f>STDEV(CH135:CH152)</f>
        <v>20.148894291659545</v>
      </c>
      <c r="CI156" s="221">
        <f t="shared" ref="CI156:CS156" si="481">STDEV(CI135:CI152)</f>
        <v>33.070433846129717</v>
      </c>
      <c r="CJ156" s="221">
        <f t="shared" si="481"/>
        <v>35.346603131576543</v>
      </c>
      <c r="CK156" s="221">
        <f t="shared" si="481"/>
        <v>56.877354867574724</v>
      </c>
      <c r="CL156" s="221">
        <f t="shared" si="481"/>
        <v>33.123210273515603</v>
      </c>
      <c r="CM156" s="221">
        <f t="shared" si="481"/>
        <v>54.904432717460466</v>
      </c>
      <c r="CN156" s="221">
        <f t="shared" si="481"/>
        <v>90.009131708119881</v>
      </c>
      <c r="CO156" s="221">
        <f t="shared" si="481"/>
        <v>134.37080742813481</v>
      </c>
      <c r="CP156" s="221">
        <f t="shared" si="481"/>
        <v>130.56383821592104</v>
      </c>
      <c r="CQ156" s="221">
        <f t="shared" si="481"/>
        <v>81.976547937594361</v>
      </c>
      <c r="CR156" s="221">
        <f t="shared" si="481"/>
        <v>48.06984467751338</v>
      </c>
      <c r="CS156" s="221">
        <f t="shared" si="481"/>
        <v>9.3699496200541503</v>
      </c>
      <c r="CT156" s="230"/>
      <c r="CU156" s="231"/>
      <c r="CV156" s="231"/>
      <c r="CW156" s="232"/>
      <c r="CX156" s="233">
        <f>STDEV(CH135:CS152)</f>
        <v>90.933206676687192</v>
      </c>
      <c r="CY156" s="231">
        <f>CV155+CX156</f>
        <v>192.96809039761743</v>
      </c>
      <c r="CZ156" s="233">
        <f>CV155-CX156</f>
        <v>11.101677044243047</v>
      </c>
      <c r="DB156" s="68" t="s">
        <v>24</v>
      </c>
      <c r="DC156" s="221">
        <f>STDEV(DC135:DC152)</f>
        <v>1.5558940870947524</v>
      </c>
      <c r="DD156" s="221">
        <f t="shared" ref="DD156:DN156" si="482">STDEV(DD135:DD152)</f>
        <v>3.5521037464636409</v>
      </c>
      <c r="DE156" s="221">
        <f t="shared" si="482"/>
        <v>3.5243901090863421</v>
      </c>
      <c r="DF156" s="221">
        <f t="shared" si="482"/>
        <v>3.5870295188680497</v>
      </c>
      <c r="DG156" s="221">
        <f t="shared" si="482"/>
        <v>1.589631929199232</v>
      </c>
      <c r="DH156" s="221">
        <f t="shared" si="482"/>
        <v>1.3649725271960584</v>
      </c>
      <c r="DI156" s="221">
        <f t="shared" si="482"/>
        <v>5.0283664028507999</v>
      </c>
      <c r="DJ156" s="221">
        <f t="shared" si="482"/>
        <v>0.92645282403629881</v>
      </c>
      <c r="DK156" s="221">
        <f t="shared" si="482"/>
        <v>0.88777688762312446</v>
      </c>
      <c r="DL156" s="221">
        <f t="shared" si="482"/>
        <v>0.57982377011951225</v>
      </c>
      <c r="DM156" s="221">
        <f t="shared" si="482"/>
        <v>1.5696825464734252</v>
      </c>
      <c r="DN156" s="221">
        <f t="shared" si="482"/>
        <v>1.9715577876111336</v>
      </c>
      <c r="DO156" s="230"/>
      <c r="DP156" s="231"/>
      <c r="DQ156" s="231"/>
      <c r="DR156" s="232"/>
      <c r="DS156" s="233">
        <f>STDEV(DC135:DN152)</f>
        <v>2.9391400816918907</v>
      </c>
      <c r="DT156" s="231">
        <f>DQ155+DS156</f>
        <v>7.5694431119949241</v>
      </c>
      <c r="DU156" s="233">
        <f>DQ155-DS156</f>
        <v>1.6911629486111428</v>
      </c>
      <c r="DW156" s="68" t="s">
        <v>24</v>
      </c>
      <c r="DX156" s="221">
        <f>STDEV(DX135:DX152)</f>
        <v>1.5558940870947524</v>
      </c>
      <c r="DY156" s="221">
        <f t="shared" ref="DY156:EI156" si="483">STDEV(DY135:DY152)</f>
        <v>3.5521037464636409</v>
      </c>
      <c r="DZ156" s="221">
        <f t="shared" si="483"/>
        <v>3.5243901090863421</v>
      </c>
      <c r="EA156" s="221">
        <f t="shared" si="483"/>
        <v>3.5870295188680497</v>
      </c>
      <c r="EB156" s="221">
        <f t="shared" si="483"/>
        <v>1.589631929199232</v>
      </c>
      <c r="EC156" s="221">
        <f t="shared" si="483"/>
        <v>1.3649725271960584</v>
      </c>
      <c r="ED156" s="221">
        <f t="shared" si="483"/>
        <v>5.0283664028507999</v>
      </c>
      <c r="EE156" s="221">
        <f t="shared" si="483"/>
        <v>0.92645282403629881</v>
      </c>
      <c r="EF156" s="221">
        <f t="shared" si="483"/>
        <v>0.88777688762312446</v>
      </c>
      <c r="EG156" s="221">
        <f t="shared" si="483"/>
        <v>0.57982377011951225</v>
      </c>
      <c r="EH156" s="221">
        <f t="shared" si="483"/>
        <v>1.5696825464734252</v>
      </c>
      <c r="EI156" s="221">
        <f t="shared" si="483"/>
        <v>1.9715577876111336</v>
      </c>
      <c r="EJ156" s="230"/>
      <c r="EK156" s="231"/>
      <c r="EL156" s="231"/>
      <c r="EM156" s="232"/>
      <c r="EN156" s="233">
        <f>STDEV(DX135:EI152)</f>
        <v>2.9391400816918907</v>
      </c>
      <c r="EO156" s="231">
        <f>EL155+EN156</f>
        <v>7.5694431119949241</v>
      </c>
      <c r="EP156" s="233">
        <f>EL155-EN156</f>
        <v>1.6911629486111428</v>
      </c>
      <c r="ER156" s="68" t="s">
        <v>24</v>
      </c>
      <c r="ES156" s="221">
        <f>STDEV(ES135:ES152)</f>
        <v>20.148894291659545</v>
      </c>
      <c r="ET156" s="221">
        <f t="shared" ref="ET156:FD156" si="484">STDEV(ET135:ET152)</f>
        <v>33.070433846129717</v>
      </c>
      <c r="EU156" s="221">
        <f t="shared" si="484"/>
        <v>35.346603131576543</v>
      </c>
      <c r="EV156" s="221">
        <f t="shared" si="484"/>
        <v>56.877354867574724</v>
      </c>
      <c r="EW156" s="221">
        <f t="shared" si="484"/>
        <v>33.123210273515603</v>
      </c>
      <c r="EX156" s="221">
        <f t="shared" si="484"/>
        <v>54.904432717460466</v>
      </c>
      <c r="EY156" s="221">
        <f t="shared" si="484"/>
        <v>90.009131708119881</v>
      </c>
      <c r="EZ156" s="221">
        <f t="shared" si="484"/>
        <v>134.37080742813481</v>
      </c>
      <c r="FA156" s="221">
        <f t="shared" si="484"/>
        <v>130.56383821592104</v>
      </c>
      <c r="FB156" s="221">
        <f t="shared" si="484"/>
        <v>81.976547937594361</v>
      </c>
      <c r="FC156" s="221">
        <f t="shared" si="484"/>
        <v>48.06984467751338</v>
      </c>
      <c r="FD156" s="221">
        <f t="shared" si="484"/>
        <v>9.3699496200541503</v>
      </c>
      <c r="FE156" s="230"/>
      <c r="FF156" s="231"/>
      <c r="FG156" s="231"/>
      <c r="FH156" s="232"/>
      <c r="FI156" s="233">
        <f>STDEV(ES135:FD152)</f>
        <v>90.933206676687192</v>
      </c>
      <c r="FJ156" s="231">
        <f>FG155+FI156</f>
        <v>192.96809039761743</v>
      </c>
      <c r="FK156" s="233">
        <f>FG155-FI156</f>
        <v>11.101677044243047</v>
      </c>
      <c r="FL156" s="64"/>
      <c r="FM156" s="42"/>
      <c r="FN156" s="15"/>
      <c r="FO156" s="15"/>
      <c r="FP156" s="15"/>
      <c r="FQ156" s="15"/>
      <c r="FR156" s="15"/>
      <c r="FS156" s="15"/>
      <c r="FT156" s="15"/>
      <c r="FU156" s="15"/>
      <c r="FV156" s="15"/>
      <c r="FW156" s="15"/>
      <c r="FX156" s="15"/>
      <c r="FY156" s="15"/>
      <c r="FZ156" s="15"/>
      <c r="GA156" s="15"/>
      <c r="GB156" s="15"/>
      <c r="GC156" s="15"/>
      <c r="GD156" s="11"/>
      <c r="GE156" s="11"/>
      <c r="GF156" s="13"/>
      <c r="GZ156" s="39"/>
      <c r="HA156" s="39"/>
      <c r="HB156" s="39"/>
      <c r="HC156" s="39"/>
      <c r="HD156" s="39"/>
      <c r="HE156" s="39"/>
      <c r="HF156" s="39"/>
      <c r="HG156" s="39"/>
      <c r="HH156" s="39"/>
      <c r="HI156" s="39"/>
      <c r="HJ156" s="39"/>
      <c r="HK156" s="39"/>
      <c r="HL156" s="39"/>
      <c r="HM156" s="39"/>
      <c r="HN156" s="39"/>
      <c r="HO156" s="39"/>
      <c r="HP156" s="39"/>
      <c r="HQ156" s="39"/>
      <c r="HR156" s="39"/>
      <c r="HS156" s="39"/>
      <c r="HT156" s="39"/>
    </row>
    <row r="157" spans="2:228" s="74" customFormat="1" ht="9.9499999999999993" customHeight="1" x14ac:dyDescent="0.2">
      <c r="B157" s="72" t="s">
        <v>25</v>
      </c>
      <c r="C157" s="206">
        <f t="shared" ref="C157:N157" si="485">C155+C156</f>
        <v>3.5351221749456974</v>
      </c>
      <c r="D157" s="206">
        <f t="shared" si="485"/>
        <v>3.9596851218488496</v>
      </c>
      <c r="E157" s="206">
        <f t="shared" si="485"/>
        <v>4.4026842392895036</v>
      </c>
      <c r="F157" s="206">
        <f t="shared" si="485"/>
        <v>4.6373622350722634</v>
      </c>
      <c r="G157" s="206">
        <f t="shared" si="485"/>
        <v>4.1149070034481401</v>
      </c>
      <c r="H157" s="206">
        <f t="shared" si="485"/>
        <v>2.7061780257897539</v>
      </c>
      <c r="I157" s="206">
        <f t="shared" si="485"/>
        <v>1.8396591313290553</v>
      </c>
      <c r="J157" s="206">
        <f t="shared" si="485"/>
        <v>2.1583061922928577</v>
      </c>
      <c r="K157" s="206">
        <f t="shared" si="485"/>
        <v>3.5616651878055983</v>
      </c>
      <c r="L157" s="206">
        <f t="shared" si="485"/>
        <v>4.4576665671777835</v>
      </c>
      <c r="M157" s="206">
        <f t="shared" si="485"/>
        <v>4.6166513742733741</v>
      </c>
      <c r="N157" s="206">
        <f t="shared" si="485"/>
        <v>3.8123834317364391</v>
      </c>
      <c r="O157" s="207"/>
      <c r="P157" s="208"/>
      <c r="Q157" s="208"/>
      <c r="R157" s="209">
        <f>Q155+R156</f>
        <v>4.0223635218145093</v>
      </c>
      <c r="S157" s="208"/>
      <c r="T157" s="209"/>
      <c r="U157" s="73"/>
      <c r="V157" s="72" t="s">
        <v>25</v>
      </c>
      <c r="W157" s="217">
        <f t="shared" ref="W157:AH157" si="486">W155+W156</f>
        <v>92.311364677383423</v>
      </c>
      <c r="X157" s="217">
        <f t="shared" si="486"/>
        <v>85.881209506844996</v>
      </c>
      <c r="Y157" s="217">
        <f t="shared" si="486"/>
        <v>109.13871646299573</v>
      </c>
      <c r="Z157" s="217">
        <f t="shared" si="486"/>
        <v>211.44645192793752</v>
      </c>
      <c r="AA157" s="217">
        <f t="shared" si="486"/>
        <v>213.22425169877056</v>
      </c>
      <c r="AB157" s="217">
        <f t="shared" si="486"/>
        <v>248.47672463436601</v>
      </c>
      <c r="AC157" s="217">
        <f t="shared" si="486"/>
        <v>151.934465339312</v>
      </c>
      <c r="AD157" s="217">
        <f t="shared" si="486"/>
        <v>156.69643148252666</v>
      </c>
      <c r="AE157" s="217">
        <f t="shared" si="486"/>
        <v>276.32375014603707</v>
      </c>
      <c r="AF157" s="217">
        <f t="shared" si="486"/>
        <v>166.72499442178358</v>
      </c>
      <c r="AG157" s="217">
        <f t="shared" si="486"/>
        <v>122.2893143188785</v>
      </c>
      <c r="AH157" s="217">
        <f t="shared" si="486"/>
        <v>69.832560807199243</v>
      </c>
      <c r="AI157" s="226"/>
      <c r="AJ157" s="227"/>
      <c r="AK157" s="227"/>
      <c r="AL157" s="228"/>
      <c r="AM157" s="229">
        <f>AK155+AM156</f>
        <v>176.56365584315864</v>
      </c>
      <c r="AN157" s="227"/>
      <c r="AO157" s="229"/>
      <c r="AP157" s="73"/>
      <c r="AQ157" s="72" t="s">
        <v>25</v>
      </c>
      <c r="AR157" s="217">
        <f t="shared" ref="AR157:BC157" si="487">AR155+AR156</f>
        <v>92.311364677383423</v>
      </c>
      <c r="AS157" s="217">
        <f t="shared" si="487"/>
        <v>85.881209506844996</v>
      </c>
      <c r="AT157" s="217">
        <f t="shared" si="487"/>
        <v>109.13871646299573</v>
      </c>
      <c r="AU157" s="217">
        <f t="shared" si="487"/>
        <v>211.44645192793752</v>
      </c>
      <c r="AV157" s="217">
        <f t="shared" si="487"/>
        <v>213.22425169877056</v>
      </c>
      <c r="AW157" s="217">
        <f t="shared" si="487"/>
        <v>248.47672463436601</v>
      </c>
      <c r="AX157" s="217">
        <f t="shared" si="487"/>
        <v>151.934465339312</v>
      </c>
      <c r="AY157" s="217">
        <f t="shared" si="487"/>
        <v>156.69643148252666</v>
      </c>
      <c r="AZ157" s="217">
        <f t="shared" si="487"/>
        <v>276.32375014603707</v>
      </c>
      <c r="BA157" s="217">
        <f t="shared" si="487"/>
        <v>166.72499442178358</v>
      </c>
      <c r="BB157" s="217">
        <f t="shared" si="487"/>
        <v>122.2893143188785</v>
      </c>
      <c r="BC157" s="217">
        <f t="shared" si="487"/>
        <v>69.832560807199243</v>
      </c>
      <c r="BD157" s="226"/>
      <c r="BE157" s="227"/>
      <c r="BF157" s="227"/>
      <c r="BG157" s="228"/>
      <c r="BH157" s="229">
        <f>BF155+BH156</f>
        <v>176.56365584315864</v>
      </c>
      <c r="BI157" s="227"/>
      <c r="BJ157" s="229"/>
      <c r="BK157" s="73"/>
      <c r="BL157" s="72" t="s">
        <v>25</v>
      </c>
      <c r="BM157" s="217">
        <f t="shared" ref="BM157:BX157" si="488">BM155+BM156</f>
        <v>44.565560958326216</v>
      </c>
      <c r="BN157" s="217">
        <f t="shared" si="488"/>
        <v>80.348211623907503</v>
      </c>
      <c r="BO157" s="217">
        <f t="shared" si="488"/>
        <v>109.17993646490987</v>
      </c>
      <c r="BP157" s="217">
        <f t="shared" si="488"/>
        <v>156.57179931201915</v>
      </c>
      <c r="BQ157" s="217">
        <f t="shared" si="488"/>
        <v>140.78987694018227</v>
      </c>
      <c r="BR157" s="217">
        <f t="shared" si="488"/>
        <v>202.84887716190491</v>
      </c>
      <c r="BS157" s="217">
        <f t="shared" si="488"/>
        <v>245.95357615256432</v>
      </c>
      <c r="BT157" s="217">
        <f t="shared" si="488"/>
        <v>314.84302965035704</v>
      </c>
      <c r="BU157" s="217">
        <f t="shared" si="488"/>
        <v>332.75828266036547</v>
      </c>
      <c r="BV157" s="217">
        <f t="shared" si="488"/>
        <v>184.55988127092769</v>
      </c>
      <c r="BW157" s="217">
        <f t="shared" si="488"/>
        <v>105.87540023306894</v>
      </c>
      <c r="BX157" s="217">
        <f t="shared" si="488"/>
        <v>29.399361384760034</v>
      </c>
      <c r="BY157" s="226"/>
      <c r="BZ157" s="227"/>
      <c r="CA157" s="227"/>
      <c r="CB157" s="228"/>
      <c r="CC157" s="229">
        <f>CA155+CC156</f>
        <v>192.96809039761743</v>
      </c>
      <c r="CD157" s="227"/>
      <c r="CE157" s="229"/>
      <c r="CF157" s="73"/>
      <c r="CG157" s="72" t="s">
        <v>25</v>
      </c>
      <c r="CH157" s="217">
        <f t="shared" ref="CH157:CS157" si="489">CH155+CH156</f>
        <v>44.565560958326216</v>
      </c>
      <c r="CI157" s="217">
        <f t="shared" si="489"/>
        <v>80.348211623907503</v>
      </c>
      <c r="CJ157" s="217">
        <f t="shared" si="489"/>
        <v>109.17993646490987</v>
      </c>
      <c r="CK157" s="217">
        <f t="shared" si="489"/>
        <v>156.57179931201915</v>
      </c>
      <c r="CL157" s="217">
        <f t="shared" si="489"/>
        <v>140.78987694018227</v>
      </c>
      <c r="CM157" s="217">
        <f t="shared" si="489"/>
        <v>202.84887716190491</v>
      </c>
      <c r="CN157" s="217">
        <f t="shared" si="489"/>
        <v>245.95357615256432</v>
      </c>
      <c r="CO157" s="217">
        <f t="shared" si="489"/>
        <v>314.84302965035704</v>
      </c>
      <c r="CP157" s="217">
        <f t="shared" si="489"/>
        <v>332.75828266036547</v>
      </c>
      <c r="CQ157" s="217">
        <f t="shared" si="489"/>
        <v>184.55988127092769</v>
      </c>
      <c r="CR157" s="217">
        <f t="shared" si="489"/>
        <v>105.87540023306894</v>
      </c>
      <c r="CS157" s="217">
        <f t="shared" si="489"/>
        <v>29.399361384760034</v>
      </c>
      <c r="CT157" s="226"/>
      <c r="CU157" s="227"/>
      <c r="CV157" s="227"/>
      <c r="CW157" s="228"/>
      <c r="CX157" s="229">
        <f>CV155+CX156</f>
        <v>192.96809039761743</v>
      </c>
      <c r="CY157" s="227"/>
      <c r="CZ157" s="229"/>
      <c r="DA157" s="73"/>
      <c r="DB157" s="72" t="s">
        <v>25</v>
      </c>
      <c r="DC157" s="217">
        <f t="shared" ref="DC157:DN157" si="490">DC155+DC156</f>
        <v>4.9928171640178292</v>
      </c>
      <c r="DD157" s="217">
        <f t="shared" si="490"/>
        <v>9.7513345156944098</v>
      </c>
      <c r="DE157" s="217">
        <f t="shared" si="490"/>
        <v>10.868236262932495</v>
      </c>
      <c r="DF157" s="217">
        <f t="shared" si="490"/>
        <v>10.95202951886805</v>
      </c>
      <c r="DG157" s="217">
        <f t="shared" si="490"/>
        <v>7.1824890720563745</v>
      </c>
      <c r="DH157" s="217">
        <f t="shared" si="490"/>
        <v>5.4199725271960588</v>
      </c>
      <c r="DI157" s="217">
        <f t="shared" si="490"/>
        <v>10.449080688565086</v>
      </c>
      <c r="DJ157" s="217">
        <f t="shared" si="490"/>
        <v>4.5371671097505848</v>
      </c>
      <c r="DK157" s="217">
        <f t="shared" si="490"/>
        <v>4.004205459051696</v>
      </c>
      <c r="DL157" s="217">
        <f t="shared" si="490"/>
        <v>2.9341094844052269</v>
      </c>
      <c r="DM157" s="217">
        <f t="shared" si="490"/>
        <v>4.9353968321877115</v>
      </c>
      <c r="DN157" s="217">
        <f t="shared" si="490"/>
        <v>5.8951292161825624</v>
      </c>
      <c r="DO157" s="226"/>
      <c r="DP157" s="227"/>
      <c r="DQ157" s="227"/>
      <c r="DR157" s="228"/>
      <c r="DS157" s="229">
        <f>DQ155+DS156</f>
        <v>7.5694431119949241</v>
      </c>
      <c r="DT157" s="227"/>
      <c r="DU157" s="229"/>
      <c r="DV157" s="73"/>
      <c r="DW157" s="72" t="s">
        <v>25</v>
      </c>
      <c r="DX157" s="217">
        <f t="shared" ref="DX157:EI157" si="491">DX155+DX156</f>
        <v>4.9928171640178292</v>
      </c>
      <c r="DY157" s="217">
        <f t="shared" si="491"/>
        <v>9.7513345156944098</v>
      </c>
      <c r="DZ157" s="217">
        <f t="shared" si="491"/>
        <v>10.868236262932495</v>
      </c>
      <c r="EA157" s="217">
        <f t="shared" si="491"/>
        <v>10.95202951886805</v>
      </c>
      <c r="EB157" s="217">
        <f t="shared" si="491"/>
        <v>7.1824890720563745</v>
      </c>
      <c r="EC157" s="217">
        <f t="shared" si="491"/>
        <v>5.4199725271960588</v>
      </c>
      <c r="ED157" s="217">
        <f t="shared" si="491"/>
        <v>10.449080688565086</v>
      </c>
      <c r="EE157" s="217">
        <f t="shared" si="491"/>
        <v>4.5371671097505848</v>
      </c>
      <c r="EF157" s="217">
        <f t="shared" si="491"/>
        <v>4.004205459051696</v>
      </c>
      <c r="EG157" s="217">
        <f t="shared" si="491"/>
        <v>2.9341094844052269</v>
      </c>
      <c r="EH157" s="217">
        <f t="shared" si="491"/>
        <v>4.9353968321877115</v>
      </c>
      <c r="EI157" s="217">
        <f t="shared" si="491"/>
        <v>5.8951292161825624</v>
      </c>
      <c r="EJ157" s="226"/>
      <c r="EK157" s="227"/>
      <c r="EL157" s="227"/>
      <c r="EM157" s="228"/>
      <c r="EN157" s="229">
        <f>EL155+EN156</f>
        <v>7.5694431119949241</v>
      </c>
      <c r="EO157" s="227"/>
      <c r="EP157" s="229"/>
      <c r="EQ157" s="73"/>
      <c r="ER157" s="72" t="s">
        <v>25</v>
      </c>
      <c r="ES157" s="217">
        <f t="shared" ref="ES157:FD157" si="492">ES155+ES156</f>
        <v>44.565560958326216</v>
      </c>
      <c r="ET157" s="217">
        <f t="shared" si="492"/>
        <v>80.348211623907503</v>
      </c>
      <c r="EU157" s="217">
        <f t="shared" si="492"/>
        <v>109.17993646490987</v>
      </c>
      <c r="EV157" s="217">
        <f t="shared" si="492"/>
        <v>156.57179931201915</v>
      </c>
      <c r="EW157" s="217">
        <f t="shared" si="492"/>
        <v>140.78987694018227</v>
      </c>
      <c r="EX157" s="217">
        <f t="shared" si="492"/>
        <v>202.84887716190491</v>
      </c>
      <c r="EY157" s="217">
        <f t="shared" si="492"/>
        <v>245.95357615256432</v>
      </c>
      <c r="EZ157" s="217">
        <f t="shared" si="492"/>
        <v>314.84302965035704</v>
      </c>
      <c r="FA157" s="217">
        <f t="shared" si="492"/>
        <v>332.75828266036547</v>
      </c>
      <c r="FB157" s="217">
        <f t="shared" si="492"/>
        <v>184.55988127092769</v>
      </c>
      <c r="FC157" s="217">
        <f t="shared" si="492"/>
        <v>105.87540023306894</v>
      </c>
      <c r="FD157" s="217">
        <f t="shared" si="492"/>
        <v>29.399361384760034</v>
      </c>
      <c r="FE157" s="226"/>
      <c r="FF157" s="227"/>
      <c r="FG157" s="227"/>
      <c r="FH157" s="228"/>
      <c r="FI157" s="229">
        <f>FG155+FI156</f>
        <v>192.96809039761743</v>
      </c>
      <c r="FJ157" s="227"/>
      <c r="FK157" s="229"/>
      <c r="FL157" s="64"/>
      <c r="FM157" s="42"/>
      <c r="FN157" s="15"/>
      <c r="FO157" s="15"/>
      <c r="FP157" s="15"/>
      <c r="FQ157" s="15"/>
      <c r="FR157" s="15"/>
      <c r="FS157" s="15"/>
      <c r="FT157" s="15"/>
      <c r="FU157" s="15"/>
      <c r="FV157" s="15"/>
      <c r="FW157" s="15"/>
      <c r="FX157" s="15"/>
      <c r="FY157" s="15"/>
      <c r="FZ157" s="15"/>
      <c r="GA157" s="15"/>
      <c r="GB157" s="15"/>
      <c r="GC157" s="15"/>
      <c r="GD157" s="11"/>
      <c r="GE157" s="11"/>
      <c r="GF157" s="13"/>
      <c r="GG157" s="3"/>
      <c r="GH157" s="3"/>
      <c r="GI157" s="3"/>
      <c r="GJ157" s="3"/>
      <c r="GK157" s="3"/>
      <c r="GL157" s="5"/>
      <c r="GM157" s="5"/>
      <c r="GN157" s="5"/>
      <c r="GO157" s="5"/>
      <c r="GP157" s="5"/>
      <c r="GQ157" s="5"/>
      <c r="GR157" s="5"/>
      <c r="GS157" s="5"/>
      <c r="GT157" s="3"/>
      <c r="GU157" s="41"/>
      <c r="GV157" s="41"/>
      <c r="GW157" s="41"/>
      <c r="GX157" s="41"/>
      <c r="GY157" s="41"/>
      <c r="GZ157" s="39"/>
      <c r="HA157" s="39"/>
      <c r="HB157" s="39"/>
      <c r="HC157" s="39"/>
      <c r="HD157" s="39"/>
      <c r="HE157" s="39"/>
      <c r="HF157" s="39"/>
      <c r="HG157" s="39"/>
      <c r="HH157" s="39"/>
      <c r="HI157" s="39"/>
      <c r="HJ157" s="39"/>
      <c r="HK157" s="39"/>
      <c r="HL157" s="39"/>
      <c r="HM157" s="39"/>
      <c r="HN157" s="39"/>
      <c r="HO157" s="39"/>
      <c r="HP157" s="39"/>
      <c r="HQ157" s="39"/>
      <c r="HR157" s="39"/>
      <c r="HS157" s="39"/>
      <c r="HT157" s="39"/>
    </row>
    <row r="158" spans="2:228" s="74" customFormat="1" ht="9.9499999999999993" customHeight="1" x14ac:dyDescent="0.2">
      <c r="B158" s="75" t="s">
        <v>72</v>
      </c>
      <c r="C158" s="210">
        <f>C155-C156</f>
        <v>2.4812204176468944</v>
      </c>
      <c r="D158" s="210">
        <f t="shared" ref="D158:N158" si="493">D155-D156</f>
        <v>2.6300833966696686</v>
      </c>
      <c r="E158" s="210">
        <f t="shared" si="493"/>
        <v>2.6195379829327194</v>
      </c>
      <c r="F158" s="210">
        <f t="shared" si="493"/>
        <v>3.0170822093721812</v>
      </c>
      <c r="G158" s="210">
        <f t="shared" si="493"/>
        <v>2.7849078113666752</v>
      </c>
      <c r="H158" s="210">
        <f t="shared" si="493"/>
        <v>1.5880349371732088</v>
      </c>
      <c r="I158" s="210">
        <f t="shared" si="493"/>
        <v>1.0333501279302038</v>
      </c>
      <c r="J158" s="210">
        <f t="shared" si="493"/>
        <v>1.4954901040034387</v>
      </c>
      <c r="K158" s="210">
        <f t="shared" si="493"/>
        <v>2.1921774047869942</v>
      </c>
      <c r="L158" s="210">
        <f t="shared" si="493"/>
        <v>3.1994140428440034</v>
      </c>
      <c r="M158" s="210">
        <f t="shared" si="493"/>
        <v>2.8502331573170405</v>
      </c>
      <c r="N158" s="210">
        <f t="shared" si="493"/>
        <v>2.6522788776317539</v>
      </c>
      <c r="O158" s="211"/>
      <c r="P158" s="212"/>
      <c r="Q158" s="212"/>
      <c r="R158" s="213">
        <f>Q155-R156</f>
        <v>2.0244360983184464</v>
      </c>
      <c r="S158" s="212"/>
      <c r="T158" s="213"/>
      <c r="U158" s="73"/>
      <c r="V158" s="75" t="s">
        <v>72</v>
      </c>
      <c r="W158" s="221">
        <f>W155-W156</f>
        <v>5.7793760633573186</v>
      </c>
      <c r="X158" s="221">
        <f t="shared" ref="X158:AH158" si="494">X155-X156</f>
        <v>31.859068270932781</v>
      </c>
      <c r="Y158" s="221">
        <f t="shared" si="494"/>
        <v>58.468690944411648</v>
      </c>
      <c r="Z158" s="221">
        <f t="shared" si="494"/>
        <v>67.249350541198268</v>
      </c>
      <c r="AA158" s="221">
        <f t="shared" si="494"/>
        <v>84.049359412340536</v>
      </c>
      <c r="AB158" s="221">
        <f t="shared" si="494"/>
        <v>115.41216425452291</v>
      </c>
      <c r="AC158" s="221">
        <f t="shared" si="494"/>
        <v>55.547942068095395</v>
      </c>
      <c r="AD158" s="221">
        <f t="shared" si="494"/>
        <v>60.027179628584456</v>
      </c>
      <c r="AE158" s="221">
        <f t="shared" si="494"/>
        <v>77.170231335444385</v>
      </c>
      <c r="AF158" s="221">
        <f t="shared" si="494"/>
        <v>44.313431504142393</v>
      </c>
      <c r="AG158" s="221">
        <f t="shared" si="494"/>
        <v>21.796088731230377</v>
      </c>
      <c r="AH158" s="221">
        <f t="shared" si="494"/>
        <v>21.020598234195081</v>
      </c>
      <c r="AI158" s="230"/>
      <c r="AJ158" s="231"/>
      <c r="AK158" s="231"/>
      <c r="AL158" s="232"/>
      <c r="AM158" s="233">
        <f>AK155-AM156</f>
        <v>34.357702821205052</v>
      </c>
      <c r="AN158" s="231"/>
      <c r="AO158" s="233"/>
      <c r="AP158" s="73"/>
      <c r="AQ158" s="75" t="s">
        <v>72</v>
      </c>
      <c r="AR158" s="221">
        <f>AR155-AR156</f>
        <v>5.7793760633573186</v>
      </c>
      <c r="AS158" s="221">
        <f t="shared" ref="AS158:BC158" si="495">AS155-AS156</f>
        <v>31.859068270932781</v>
      </c>
      <c r="AT158" s="221">
        <f t="shared" si="495"/>
        <v>58.468690944411648</v>
      </c>
      <c r="AU158" s="221">
        <f t="shared" si="495"/>
        <v>67.249350541198268</v>
      </c>
      <c r="AV158" s="221">
        <f t="shared" si="495"/>
        <v>84.049359412340536</v>
      </c>
      <c r="AW158" s="221">
        <f t="shared" si="495"/>
        <v>115.41216425452291</v>
      </c>
      <c r="AX158" s="221">
        <f t="shared" si="495"/>
        <v>55.547942068095395</v>
      </c>
      <c r="AY158" s="221">
        <f t="shared" si="495"/>
        <v>60.027179628584456</v>
      </c>
      <c r="AZ158" s="221">
        <f t="shared" si="495"/>
        <v>77.170231335444385</v>
      </c>
      <c r="BA158" s="221">
        <f t="shared" si="495"/>
        <v>44.313431504142393</v>
      </c>
      <c r="BB158" s="221">
        <f t="shared" si="495"/>
        <v>21.796088731230377</v>
      </c>
      <c r="BC158" s="221">
        <f t="shared" si="495"/>
        <v>21.020598234195081</v>
      </c>
      <c r="BD158" s="230"/>
      <c r="BE158" s="231"/>
      <c r="BF158" s="231"/>
      <c r="BG158" s="232"/>
      <c r="BH158" s="233">
        <f>BF155-BH156</f>
        <v>34.357702821205052</v>
      </c>
      <c r="BI158" s="231"/>
      <c r="BJ158" s="233"/>
      <c r="BK158" s="73"/>
      <c r="BL158" s="75" t="s">
        <v>72</v>
      </c>
      <c r="BM158" s="221">
        <f>BM155-BM156</f>
        <v>4.267772375007123</v>
      </c>
      <c r="BN158" s="221">
        <f t="shared" ref="BN158:BX158" si="496">BN155-BN156</f>
        <v>14.207343931648062</v>
      </c>
      <c r="BO158" s="221">
        <f t="shared" si="496"/>
        <v>38.486730201756785</v>
      </c>
      <c r="BP158" s="221">
        <f t="shared" si="496"/>
        <v>42.817089576869719</v>
      </c>
      <c r="BQ158" s="221">
        <f t="shared" si="496"/>
        <v>74.543456393151075</v>
      </c>
      <c r="BR158" s="221">
        <f t="shared" si="496"/>
        <v>93.040011726983991</v>
      </c>
      <c r="BS158" s="221">
        <f t="shared" si="496"/>
        <v>65.935312736324576</v>
      </c>
      <c r="BT158" s="221">
        <f t="shared" si="496"/>
        <v>46.101414794087418</v>
      </c>
      <c r="BU158" s="221">
        <f t="shared" si="496"/>
        <v>71.630606228523419</v>
      </c>
      <c r="BV158" s="221">
        <f t="shared" si="496"/>
        <v>20.606785395738967</v>
      </c>
      <c r="BW158" s="221">
        <f t="shared" si="496"/>
        <v>9.7357108780421768</v>
      </c>
      <c r="BX158" s="221">
        <f t="shared" si="496"/>
        <v>10.659462144651734</v>
      </c>
      <c r="BY158" s="230"/>
      <c r="BZ158" s="231"/>
      <c r="CA158" s="231"/>
      <c r="CB158" s="232"/>
      <c r="CC158" s="233">
        <f>CA155-CC156</f>
        <v>11.101677044243047</v>
      </c>
      <c r="CD158" s="231"/>
      <c r="CE158" s="233"/>
      <c r="CF158" s="73"/>
      <c r="CG158" s="75" t="s">
        <v>72</v>
      </c>
      <c r="CH158" s="221">
        <f>CH155-CH156</f>
        <v>4.267772375007123</v>
      </c>
      <c r="CI158" s="221">
        <f t="shared" ref="CI158:CS158" si="497">CI155-CI156</f>
        <v>14.207343931648062</v>
      </c>
      <c r="CJ158" s="221">
        <f t="shared" si="497"/>
        <v>38.486730201756785</v>
      </c>
      <c r="CK158" s="221">
        <f t="shared" si="497"/>
        <v>42.817089576869719</v>
      </c>
      <c r="CL158" s="221">
        <f t="shared" si="497"/>
        <v>74.543456393151075</v>
      </c>
      <c r="CM158" s="221">
        <f t="shared" si="497"/>
        <v>93.040011726983991</v>
      </c>
      <c r="CN158" s="221">
        <f t="shared" si="497"/>
        <v>65.935312736324576</v>
      </c>
      <c r="CO158" s="221">
        <f t="shared" si="497"/>
        <v>46.101414794087418</v>
      </c>
      <c r="CP158" s="221">
        <f t="shared" si="497"/>
        <v>71.630606228523419</v>
      </c>
      <c r="CQ158" s="221">
        <f t="shared" si="497"/>
        <v>20.606785395738967</v>
      </c>
      <c r="CR158" s="221">
        <f t="shared" si="497"/>
        <v>9.7357108780421768</v>
      </c>
      <c r="CS158" s="221">
        <f t="shared" si="497"/>
        <v>10.659462144651734</v>
      </c>
      <c r="CT158" s="230"/>
      <c r="CU158" s="231"/>
      <c r="CV158" s="231"/>
      <c r="CW158" s="232"/>
      <c r="CX158" s="233">
        <f>CV155-CX156</f>
        <v>11.101677044243047</v>
      </c>
      <c r="CY158" s="231"/>
      <c r="CZ158" s="233"/>
      <c r="DA158" s="73"/>
      <c r="DB158" s="75" t="s">
        <v>72</v>
      </c>
      <c r="DC158" s="221">
        <f>DC155-DC156</f>
        <v>1.8810289898283246</v>
      </c>
      <c r="DD158" s="221">
        <f t="shared" ref="DD158:DN158" si="498">DD155-DD156</f>
        <v>2.6471270227671271</v>
      </c>
      <c r="DE158" s="221">
        <f t="shared" si="498"/>
        <v>3.8194560447598116</v>
      </c>
      <c r="DF158" s="221">
        <f t="shared" si="498"/>
        <v>3.7779704811319514</v>
      </c>
      <c r="DG158" s="221">
        <f t="shared" si="498"/>
        <v>4.0032252136579105</v>
      </c>
      <c r="DH158" s="221">
        <f t="shared" si="498"/>
        <v>2.6900274728039424</v>
      </c>
      <c r="DI158" s="221">
        <f t="shared" si="498"/>
        <v>0.39234788286348543</v>
      </c>
      <c r="DJ158" s="221">
        <f t="shared" si="498"/>
        <v>2.6842614616779876</v>
      </c>
      <c r="DK158" s="221">
        <f t="shared" si="498"/>
        <v>2.2286516838054471</v>
      </c>
      <c r="DL158" s="221">
        <f t="shared" si="498"/>
        <v>1.7744619441662022</v>
      </c>
      <c r="DM158" s="221">
        <f t="shared" si="498"/>
        <v>1.7960317392408609</v>
      </c>
      <c r="DN158" s="221">
        <f t="shared" si="498"/>
        <v>1.9520136409602948</v>
      </c>
      <c r="DO158" s="230"/>
      <c r="DP158" s="231"/>
      <c r="DQ158" s="231"/>
      <c r="DR158" s="232"/>
      <c r="DS158" s="233">
        <f>DQ155-DS156</f>
        <v>1.6911629486111428</v>
      </c>
      <c r="DT158" s="231"/>
      <c r="DU158" s="233"/>
      <c r="DV158" s="73"/>
      <c r="DW158" s="75" t="s">
        <v>72</v>
      </c>
      <c r="DX158" s="221">
        <f>DX155-DX156</f>
        <v>1.8810289898283246</v>
      </c>
      <c r="DY158" s="221">
        <f t="shared" ref="DY158:EI158" si="499">DY155-DY156</f>
        <v>2.6471270227671271</v>
      </c>
      <c r="DZ158" s="221">
        <f t="shared" si="499"/>
        <v>3.8194560447598116</v>
      </c>
      <c r="EA158" s="221">
        <f t="shared" si="499"/>
        <v>3.7779704811319514</v>
      </c>
      <c r="EB158" s="221">
        <f t="shared" si="499"/>
        <v>4.0032252136579105</v>
      </c>
      <c r="EC158" s="221">
        <f t="shared" si="499"/>
        <v>2.6900274728039424</v>
      </c>
      <c r="ED158" s="221">
        <f t="shared" si="499"/>
        <v>0.39234788286348543</v>
      </c>
      <c r="EE158" s="221">
        <f t="shared" si="499"/>
        <v>2.6842614616779876</v>
      </c>
      <c r="EF158" s="221">
        <f t="shared" si="499"/>
        <v>2.2286516838054471</v>
      </c>
      <c r="EG158" s="221">
        <f t="shared" si="499"/>
        <v>1.7744619441662022</v>
      </c>
      <c r="EH158" s="221">
        <f t="shared" si="499"/>
        <v>1.7960317392408609</v>
      </c>
      <c r="EI158" s="221">
        <f t="shared" si="499"/>
        <v>1.9520136409602948</v>
      </c>
      <c r="EJ158" s="230"/>
      <c r="EK158" s="231"/>
      <c r="EL158" s="231"/>
      <c r="EM158" s="232"/>
      <c r="EN158" s="233">
        <f>EL155-EN156</f>
        <v>1.6911629486111428</v>
      </c>
      <c r="EO158" s="231"/>
      <c r="EP158" s="233"/>
      <c r="EQ158" s="73"/>
      <c r="ER158" s="75" t="s">
        <v>72</v>
      </c>
      <c r="ES158" s="221">
        <f>ES155-ES156</f>
        <v>4.267772375007123</v>
      </c>
      <c r="ET158" s="221">
        <f t="shared" ref="ET158:FD158" si="500">ET155-ET156</f>
        <v>14.207343931648062</v>
      </c>
      <c r="EU158" s="221">
        <f t="shared" si="500"/>
        <v>38.486730201756785</v>
      </c>
      <c r="EV158" s="221">
        <f t="shared" si="500"/>
        <v>42.817089576869719</v>
      </c>
      <c r="EW158" s="221">
        <f t="shared" si="500"/>
        <v>74.543456393151075</v>
      </c>
      <c r="EX158" s="221">
        <f t="shared" si="500"/>
        <v>93.040011726983991</v>
      </c>
      <c r="EY158" s="221">
        <f t="shared" si="500"/>
        <v>65.935312736324576</v>
      </c>
      <c r="EZ158" s="221">
        <f t="shared" si="500"/>
        <v>46.101414794087418</v>
      </c>
      <c r="FA158" s="221">
        <f t="shared" si="500"/>
        <v>71.630606228523419</v>
      </c>
      <c r="FB158" s="221">
        <f t="shared" si="500"/>
        <v>20.606785395738967</v>
      </c>
      <c r="FC158" s="221">
        <f t="shared" si="500"/>
        <v>9.7357108780421768</v>
      </c>
      <c r="FD158" s="221">
        <f t="shared" si="500"/>
        <v>10.659462144651734</v>
      </c>
      <c r="FE158" s="230"/>
      <c r="FF158" s="231"/>
      <c r="FG158" s="231"/>
      <c r="FH158" s="232"/>
      <c r="FI158" s="233">
        <f>FG155-FI156</f>
        <v>11.101677044243047</v>
      </c>
      <c r="FJ158" s="231"/>
      <c r="FK158" s="233"/>
      <c r="FL158" s="64"/>
      <c r="FM158" s="42"/>
      <c r="FN158" s="15"/>
      <c r="FO158" s="15"/>
      <c r="FP158" s="15"/>
      <c r="FQ158" s="15"/>
      <c r="FR158" s="15"/>
      <c r="FS158" s="15"/>
      <c r="FT158" s="15"/>
      <c r="FU158" s="15"/>
      <c r="FV158" s="15"/>
      <c r="FW158" s="15"/>
      <c r="FX158" s="15"/>
      <c r="FY158" s="15"/>
      <c r="FZ158" s="15"/>
      <c r="GA158" s="15"/>
      <c r="GB158" s="15"/>
      <c r="GC158" s="15"/>
      <c r="GD158" s="11"/>
      <c r="GE158" s="11"/>
      <c r="GF158" s="13"/>
      <c r="GG158" s="3"/>
      <c r="GH158" s="3"/>
      <c r="GI158" s="3"/>
      <c r="GJ158" s="3"/>
      <c r="GK158" s="3"/>
      <c r="GL158" s="5"/>
      <c r="GM158" s="5"/>
      <c r="GN158" s="5"/>
      <c r="GO158" s="5"/>
      <c r="GP158" s="5"/>
      <c r="GQ158" s="5"/>
      <c r="GR158" s="5"/>
      <c r="GS158" s="5"/>
      <c r="GT158" s="3"/>
      <c r="GU158" s="41"/>
      <c r="GV158" s="41"/>
      <c r="GW158" s="41"/>
      <c r="GX158" s="41"/>
      <c r="GY158" s="41"/>
      <c r="GZ158" s="39"/>
      <c r="HA158" s="39"/>
      <c r="HB158" s="39"/>
      <c r="HC158" s="39"/>
      <c r="HD158" s="39"/>
      <c r="HE158" s="39"/>
      <c r="HF158" s="39"/>
      <c r="HG158" s="39"/>
      <c r="HH158" s="39"/>
      <c r="HI158" s="39"/>
      <c r="HJ158" s="39"/>
      <c r="HK158" s="39"/>
      <c r="HL158" s="39"/>
      <c r="HM158" s="39"/>
      <c r="HN158" s="39"/>
      <c r="HO158" s="39"/>
      <c r="HP158" s="39"/>
      <c r="HQ158" s="39"/>
      <c r="HR158" s="39"/>
      <c r="HS158" s="39"/>
      <c r="HT158" s="39"/>
    </row>
    <row r="159" spans="2:228" ht="13.5" customHeight="1" x14ac:dyDescent="0.2">
      <c r="B159" s="234" t="s">
        <v>117</v>
      </c>
      <c r="D159" s="4"/>
      <c r="G159" s="4" t="s">
        <v>102</v>
      </c>
      <c r="FM159" s="42"/>
      <c r="FN159" s="15"/>
      <c r="FO159" s="15"/>
      <c r="FP159" s="15"/>
      <c r="FQ159" s="15"/>
      <c r="FR159" s="15"/>
      <c r="FS159" s="15"/>
      <c r="FT159" s="15"/>
      <c r="FU159" s="15"/>
      <c r="FV159" s="15"/>
      <c r="FW159" s="15"/>
      <c r="FX159" s="15"/>
      <c r="FY159" s="15"/>
      <c r="FZ159" s="15"/>
      <c r="GA159" s="15"/>
      <c r="GB159" s="15"/>
      <c r="GC159" s="15"/>
      <c r="GD159" s="15"/>
      <c r="GE159" s="11"/>
      <c r="GF159" s="11"/>
      <c r="GZ159" s="39"/>
      <c r="HA159" s="39"/>
      <c r="HB159" s="39"/>
      <c r="HC159" s="39"/>
      <c r="HD159" s="39"/>
      <c r="HE159" s="39"/>
      <c r="HF159" s="39"/>
      <c r="HG159" s="39"/>
      <c r="HH159" s="39"/>
      <c r="HI159" s="39"/>
      <c r="HJ159" s="39"/>
      <c r="HK159" s="39"/>
      <c r="HL159" s="39"/>
      <c r="HM159" s="39"/>
      <c r="HN159" s="39"/>
      <c r="HO159" s="39"/>
      <c r="HP159" s="39"/>
      <c r="HQ159" s="39"/>
      <c r="HR159" s="39"/>
      <c r="HS159" s="39"/>
      <c r="HT159" s="39"/>
    </row>
    <row r="160" spans="2:228" ht="9.9499999999999993" customHeight="1" x14ac:dyDescent="0.2">
      <c r="B160" s="47"/>
      <c r="C160" s="48" t="s">
        <v>8</v>
      </c>
      <c r="D160" s="48" t="s">
        <v>9</v>
      </c>
      <c r="E160" s="48" t="s">
        <v>10</v>
      </c>
      <c r="F160" s="48" t="s">
        <v>11</v>
      </c>
      <c r="G160" s="48" t="s">
        <v>12</v>
      </c>
      <c r="H160" s="48" t="s">
        <v>13</v>
      </c>
      <c r="I160" s="48" t="s">
        <v>14</v>
      </c>
      <c r="J160" s="48" t="s">
        <v>15</v>
      </c>
      <c r="K160" s="48" t="s">
        <v>16</v>
      </c>
      <c r="L160" s="48" t="s">
        <v>69</v>
      </c>
      <c r="M160" s="48" t="s">
        <v>70</v>
      </c>
      <c r="N160" s="48" t="s">
        <v>71</v>
      </c>
      <c r="O160" s="49" t="s">
        <v>20</v>
      </c>
      <c r="P160" s="50" t="s">
        <v>21</v>
      </c>
      <c r="Q160" s="50" t="s">
        <v>22</v>
      </c>
      <c r="R160" s="51" t="s">
        <v>24</v>
      </c>
      <c r="S160" s="52" t="s">
        <v>25</v>
      </c>
      <c r="T160" s="53" t="s">
        <v>72</v>
      </c>
      <c r="V160" s="47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5"/>
      <c r="AJ160" s="56"/>
      <c r="AK160" s="56"/>
      <c r="AL160" s="57"/>
      <c r="AM160" s="58"/>
      <c r="AN160" s="52" t="s">
        <v>25</v>
      </c>
      <c r="AO160" s="53" t="s">
        <v>72</v>
      </c>
      <c r="AQ160" s="47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5"/>
      <c r="BE160" s="56"/>
      <c r="BF160" s="56"/>
      <c r="BG160" s="57"/>
      <c r="BH160" s="58"/>
      <c r="BI160" s="52" t="s">
        <v>25</v>
      </c>
      <c r="BJ160" s="53" t="s">
        <v>72</v>
      </c>
      <c r="BL160" s="47"/>
      <c r="BM160" s="54"/>
      <c r="BN160" s="54"/>
      <c r="BO160" s="54"/>
      <c r="BP160" s="54"/>
      <c r="BQ160" s="54"/>
      <c r="BR160" s="54"/>
      <c r="BS160" s="54"/>
      <c r="BT160" s="54"/>
      <c r="BU160" s="54"/>
      <c r="BV160" s="54"/>
      <c r="BW160" s="54"/>
      <c r="BX160" s="54"/>
      <c r="BY160" s="55"/>
      <c r="BZ160" s="56"/>
      <c r="CA160" s="56"/>
      <c r="CB160" s="57"/>
      <c r="CC160" s="58"/>
      <c r="CD160" s="52" t="s">
        <v>25</v>
      </c>
      <c r="CE160" s="53" t="s">
        <v>72</v>
      </c>
      <c r="CG160" s="47"/>
      <c r="CH160" s="54"/>
      <c r="CI160" s="54"/>
      <c r="CJ160" s="54"/>
      <c r="CK160" s="54"/>
      <c r="CL160" s="54"/>
      <c r="CM160" s="54"/>
      <c r="CN160" s="54"/>
      <c r="CO160" s="54"/>
      <c r="CP160" s="54"/>
      <c r="CQ160" s="54"/>
      <c r="CR160" s="54"/>
      <c r="CS160" s="54"/>
      <c r="CT160" s="55"/>
      <c r="CU160" s="56"/>
      <c r="CV160" s="56"/>
      <c r="CW160" s="57"/>
      <c r="CX160" s="58"/>
      <c r="CY160" s="52" t="s">
        <v>25</v>
      </c>
      <c r="CZ160" s="53" t="s">
        <v>72</v>
      </c>
      <c r="DB160" s="47"/>
      <c r="DC160" s="54"/>
      <c r="DD160" s="54"/>
      <c r="DE160" s="54"/>
      <c r="DF160" s="54"/>
      <c r="DG160" s="54"/>
      <c r="DH160" s="54"/>
      <c r="DI160" s="54"/>
      <c r="DJ160" s="54"/>
      <c r="DK160" s="54"/>
      <c r="DL160" s="54"/>
      <c r="DM160" s="54"/>
      <c r="DN160" s="54"/>
      <c r="DO160" s="55"/>
      <c r="DP160" s="56"/>
      <c r="DQ160" s="56"/>
      <c r="DR160" s="57"/>
      <c r="DS160" s="58"/>
      <c r="DT160" s="52" t="s">
        <v>25</v>
      </c>
      <c r="DU160" s="53" t="s">
        <v>72</v>
      </c>
      <c r="DW160" s="47"/>
      <c r="DX160" s="54"/>
      <c r="DY160" s="54"/>
      <c r="DZ160" s="54"/>
      <c r="EA160" s="54"/>
      <c r="EB160" s="54"/>
      <c r="EC160" s="54"/>
      <c r="ED160" s="54"/>
      <c r="EE160" s="54"/>
      <c r="EF160" s="54"/>
      <c r="EG160" s="54"/>
      <c r="EH160" s="54"/>
      <c r="EI160" s="54"/>
      <c r="EJ160" s="55"/>
      <c r="EK160" s="56"/>
      <c r="EL160" s="56"/>
      <c r="EM160" s="57"/>
      <c r="EN160" s="58"/>
      <c r="EO160" s="52" t="s">
        <v>25</v>
      </c>
      <c r="EP160" s="53" t="s">
        <v>72</v>
      </c>
      <c r="ER160" s="47"/>
      <c r="ES160" s="54"/>
      <c r="ET160" s="54"/>
      <c r="EU160" s="54"/>
      <c r="EV160" s="54"/>
      <c r="EW160" s="54"/>
      <c r="EX160" s="54"/>
      <c r="EY160" s="54"/>
      <c r="EZ160" s="54"/>
      <c r="FA160" s="54"/>
      <c r="FB160" s="54"/>
      <c r="FC160" s="54"/>
      <c r="FD160" s="54"/>
      <c r="FE160" s="55"/>
      <c r="FF160" s="56"/>
      <c r="FG160" s="56"/>
      <c r="FH160" s="57"/>
      <c r="FI160" s="58"/>
      <c r="FJ160" s="52" t="s">
        <v>25</v>
      </c>
      <c r="FK160" s="53" t="s">
        <v>72</v>
      </c>
      <c r="FL160" s="59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Z160" s="39"/>
      <c r="HA160" s="39"/>
      <c r="HB160" s="39"/>
      <c r="HC160" s="39"/>
      <c r="HD160" s="39"/>
      <c r="HE160" s="39"/>
      <c r="HF160" s="39"/>
      <c r="HG160" s="39"/>
      <c r="HH160" s="39"/>
      <c r="HI160" s="39"/>
      <c r="HJ160" s="39"/>
      <c r="HK160" s="39"/>
      <c r="HL160" s="39"/>
      <c r="HM160" s="39"/>
      <c r="HN160" s="39"/>
      <c r="HO160" s="39"/>
      <c r="HP160" s="39"/>
      <c r="HQ160" s="39"/>
      <c r="HR160" s="39"/>
      <c r="HS160" s="39"/>
      <c r="HT160" s="39"/>
    </row>
    <row r="161" spans="2:228" ht="9.9499999999999993" customHeight="1" x14ac:dyDescent="0.2">
      <c r="B161" s="63" t="s">
        <v>76</v>
      </c>
      <c r="C161" s="189" t="s">
        <v>76</v>
      </c>
      <c r="D161" s="189"/>
      <c r="E161" s="189"/>
      <c r="F161" s="189">
        <v>2.2222222222222223</v>
      </c>
      <c r="G161" s="189"/>
      <c r="H161" s="189"/>
      <c r="I161" s="189">
        <v>2.2222222222222223</v>
      </c>
      <c r="J161" s="189"/>
      <c r="K161" s="189"/>
      <c r="L161" s="189">
        <v>1.4814814814814814</v>
      </c>
      <c r="M161" s="189"/>
      <c r="N161" s="189"/>
      <c r="O161" s="190">
        <v>2.592592592592593</v>
      </c>
      <c r="P161" s="190">
        <f>MIN(C161:N161)</f>
        <v>1.4814814814814814</v>
      </c>
      <c r="Q161" s="190">
        <f>AVERAGE(C161:N161)</f>
        <v>1.9753086419753085</v>
      </c>
      <c r="R161" s="190">
        <f>STDEV(C161:N161)</f>
        <v>0.4276668660663917</v>
      </c>
      <c r="S161" s="190">
        <f t="shared" ref="S161:S172" si="501">Q161+R161</f>
        <v>2.4029755080417003</v>
      </c>
      <c r="T161" s="190">
        <f t="shared" ref="T161:T172" si="502">Q161-R161</f>
        <v>1.5476417759089167</v>
      </c>
      <c r="U161" s="10"/>
      <c r="V161" s="63"/>
      <c r="W161" s="214"/>
      <c r="X161" s="214"/>
      <c r="Y161" s="214"/>
      <c r="Z161" s="214"/>
      <c r="AA161" s="214"/>
      <c r="AB161" s="214"/>
      <c r="AC161" s="214"/>
      <c r="AD161" s="214"/>
      <c r="AE161" s="214"/>
      <c r="AF161" s="214"/>
      <c r="AG161" s="214"/>
      <c r="AH161" s="214"/>
      <c r="AI161" s="215"/>
      <c r="AJ161" s="215"/>
      <c r="AK161" s="215"/>
      <c r="AL161" s="215"/>
      <c r="AM161" s="215"/>
      <c r="AN161" s="215">
        <f t="shared" ref="AN161:AN172" si="503">AK161+AM161</f>
        <v>0</v>
      </c>
      <c r="AO161" s="215">
        <f t="shared" ref="AO161:AO172" si="504">AK161-AM161</f>
        <v>0</v>
      </c>
      <c r="AP161" s="10"/>
      <c r="AQ161" s="63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5"/>
      <c r="BE161" s="215"/>
      <c r="BF161" s="215"/>
      <c r="BG161" s="215"/>
      <c r="BH161" s="215"/>
      <c r="BI161" s="215">
        <f t="shared" ref="BI161:BI178" si="505">BF161+BH161</f>
        <v>0</v>
      </c>
      <c r="BJ161" s="215">
        <f t="shared" ref="BJ161:BJ178" si="506">BF161-BH161</f>
        <v>0</v>
      </c>
      <c r="BK161" s="10"/>
      <c r="BL161" s="63"/>
      <c r="BM161" s="214"/>
      <c r="BN161" s="214"/>
      <c r="BO161" s="214"/>
      <c r="BP161" s="214"/>
      <c r="BQ161" s="214"/>
      <c r="BR161" s="214"/>
      <c r="BS161" s="214"/>
      <c r="BT161" s="214"/>
      <c r="BU161" s="214"/>
      <c r="BV161" s="214"/>
      <c r="BW161" s="214"/>
      <c r="BX161" s="214"/>
      <c r="BY161" s="215"/>
      <c r="BZ161" s="215"/>
      <c r="CA161" s="215"/>
      <c r="CB161" s="215"/>
      <c r="CC161" s="215"/>
      <c r="CD161" s="215">
        <f t="shared" ref="CD161:CD178" si="507">CA161+CC161</f>
        <v>0</v>
      </c>
      <c r="CE161" s="215">
        <f t="shared" ref="CE161:CE178" si="508">CA161-CC161</f>
        <v>0</v>
      </c>
      <c r="CF161" s="10"/>
      <c r="CG161" s="63"/>
      <c r="CH161" s="214"/>
      <c r="CI161" s="214"/>
      <c r="CJ161" s="214"/>
      <c r="CK161" s="214"/>
      <c r="CL161" s="214"/>
      <c r="CM161" s="214"/>
      <c r="CN161" s="214"/>
      <c r="CO161" s="214"/>
      <c r="CP161" s="214"/>
      <c r="CQ161" s="214"/>
      <c r="CR161" s="214"/>
      <c r="CS161" s="214"/>
      <c r="CT161" s="215"/>
      <c r="CU161" s="215"/>
      <c r="CV161" s="215"/>
      <c r="CW161" s="215"/>
      <c r="CX161" s="215"/>
      <c r="CY161" s="215">
        <f t="shared" ref="CY161:CY178" si="509">CV161+CX161</f>
        <v>0</v>
      </c>
      <c r="CZ161" s="215">
        <f t="shared" ref="CZ161:CZ178" si="510">CV161-CX161</f>
        <v>0</v>
      </c>
      <c r="DA161" s="10"/>
      <c r="DB161" s="63"/>
      <c r="DC161" s="214"/>
      <c r="DD161" s="214"/>
      <c r="DE161" s="214"/>
      <c r="DF161" s="214"/>
      <c r="DG161" s="214"/>
      <c r="DH161" s="214"/>
      <c r="DI161" s="214"/>
      <c r="DJ161" s="214"/>
      <c r="DK161" s="214"/>
      <c r="DL161" s="214"/>
      <c r="DM161" s="214"/>
      <c r="DN161" s="214"/>
      <c r="DO161" s="215"/>
      <c r="DP161" s="215"/>
      <c r="DQ161" s="215"/>
      <c r="DR161" s="215"/>
      <c r="DS161" s="215"/>
      <c r="DT161" s="215">
        <f t="shared" ref="DT161:DT172" si="511">DQ161+DS161</f>
        <v>0</v>
      </c>
      <c r="DU161" s="215">
        <f t="shared" ref="DU161:DU172" si="512">DQ161-DS161</f>
        <v>0</v>
      </c>
      <c r="DV161" s="10"/>
      <c r="DW161" s="63"/>
      <c r="DX161" s="214"/>
      <c r="DY161" s="214"/>
      <c r="DZ161" s="214"/>
      <c r="EA161" s="214"/>
      <c r="EB161" s="214"/>
      <c r="EC161" s="214"/>
      <c r="ED161" s="214"/>
      <c r="EE161" s="214"/>
      <c r="EF161" s="214"/>
      <c r="EG161" s="214"/>
      <c r="EH161" s="214"/>
      <c r="EI161" s="214"/>
      <c r="EJ161" s="215"/>
      <c r="EK161" s="215"/>
      <c r="EL161" s="215"/>
      <c r="EM161" s="215"/>
      <c r="EN161" s="215"/>
      <c r="EO161" s="215">
        <f t="shared" ref="EO161:EO178" si="513">EL161+EN161</f>
        <v>0</v>
      </c>
      <c r="EP161" s="215">
        <f t="shared" ref="EP161:EP178" si="514">EL161-EN161</f>
        <v>0</v>
      </c>
      <c r="EQ161" s="10"/>
      <c r="ER161" s="63"/>
      <c r="ES161" s="214"/>
      <c r="ET161" s="214"/>
      <c r="EU161" s="214"/>
      <c r="EV161" s="214"/>
      <c r="EW161" s="214"/>
      <c r="EX161" s="214"/>
      <c r="EY161" s="214"/>
      <c r="EZ161" s="214"/>
      <c r="FA161" s="214"/>
      <c r="FB161" s="214"/>
      <c r="FC161" s="214"/>
      <c r="FD161" s="214"/>
      <c r="FE161" s="215"/>
      <c r="FF161" s="215"/>
      <c r="FG161" s="215"/>
      <c r="FH161" s="215"/>
      <c r="FI161" s="215"/>
      <c r="FJ161" s="215">
        <f t="shared" ref="FJ161:FJ172" si="515">FG161+FI161</f>
        <v>0</v>
      </c>
      <c r="FK161" s="215">
        <f t="shared" ref="FK161:FK172" si="516">FG161-FI161</f>
        <v>0</v>
      </c>
      <c r="FL161" s="64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</row>
    <row r="162" spans="2:228" ht="9.9499999999999993" customHeight="1" x14ac:dyDescent="0.2">
      <c r="B162" s="65" t="s">
        <v>77</v>
      </c>
      <c r="C162" s="191" t="s">
        <v>77</v>
      </c>
      <c r="D162" s="191"/>
      <c r="E162" s="191"/>
      <c r="F162" s="191">
        <v>1.8518518518518519</v>
      </c>
      <c r="G162" s="191"/>
      <c r="H162" s="191"/>
      <c r="I162" s="191">
        <v>1.4814814814814814</v>
      </c>
      <c r="J162" s="191"/>
      <c r="K162" s="191"/>
      <c r="L162" s="191">
        <v>1.1111111111111112</v>
      </c>
      <c r="M162" s="191"/>
      <c r="N162" s="191"/>
      <c r="O162" s="192">
        <v>2.2222222222222223</v>
      </c>
      <c r="P162" s="192">
        <f t="shared" ref="P162:P178" si="517">MIN(C162:N162)</f>
        <v>1.1111111111111112</v>
      </c>
      <c r="Q162" s="192">
        <f t="shared" ref="Q162:Q178" si="518">AVERAGE(C162:N162)</f>
        <v>1.4814814814814816</v>
      </c>
      <c r="R162" s="192">
        <f t="shared" ref="R162:R178" si="519">STDEV(C162:N162)</f>
        <v>0.37037037037036991</v>
      </c>
      <c r="S162" s="192">
        <f t="shared" si="501"/>
        <v>1.8518518518518516</v>
      </c>
      <c r="T162" s="192">
        <f t="shared" si="502"/>
        <v>1.1111111111111116</v>
      </c>
      <c r="U162" s="10"/>
      <c r="V162" s="65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7"/>
      <c r="AJ162" s="217"/>
      <c r="AK162" s="217"/>
      <c r="AL162" s="217"/>
      <c r="AM162" s="217"/>
      <c r="AN162" s="217">
        <f t="shared" si="503"/>
        <v>0</v>
      </c>
      <c r="AO162" s="217">
        <f t="shared" si="504"/>
        <v>0</v>
      </c>
      <c r="AP162" s="10"/>
      <c r="AQ162" s="65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7"/>
      <c r="BE162" s="217"/>
      <c r="BF162" s="217"/>
      <c r="BG162" s="217"/>
      <c r="BH162" s="217"/>
      <c r="BI162" s="217">
        <f t="shared" si="505"/>
        <v>0</v>
      </c>
      <c r="BJ162" s="217">
        <f t="shared" si="506"/>
        <v>0</v>
      </c>
      <c r="BK162" s="10"/>
      <c r="BL162" s="65"/>
      <c r="BM162" s="216"/>
      <c r="BN162" s="216"/>
      <c r="BO162" s="216"/>
      <c r="BP162" s="216"/>
      <c r="BQ162" s="216"/>
      <c r="BR162" s="216"/>
      <c r="BS162" s="216"/>
      <c r="BT162" s="216"/>
      <c r="BU162" s="216"/>
      <c r="BV162" s="216"/>
      <c r="BW162" s="216"/>
      <c r="BX162" s="216"/>
      <c r="BY162" s="217"/>
      <c r="BZ162" s="217"/>
      <c r="CA162" s="217"/>
      <c r="CB162" s="217"/>
      <c r="CC162" s="217"/>
      <c r="CD162" s="217">
        <f t="shared" si="507"/>
        <v>0</v>
      </c>
      <c r="CE162" s="217">
        <f t="shared" si="508"/>
        <v>0</v>
      </c>
      <c r="CF162" s="10"/>
      <c r="CG162" s="65"/>
      <c r="CH162" s="216"/>
      <c r="CI162" s="216"/>
      <c r="CJ162" s="216"/>
      <c r="CK162" s="216"/>
      <c r="CL162" s="216"/>
      <c r="CM162" s="216"/>
      <c r="CN162" s="216"/>
      <c r="CO162" s="216"/>
      <c r="CP162" s="216"/>
      <c r="CQ162" s="216"/>
      <c r="CR162" s="216"/>
      <c r="CS162" s="216"/>
      <c r="CT162" s="217"/>
      <c r="CU162" s="217"/>
      <c r="CV162" s="217"/>
      <c r="CW162" s="217"/>
      <c r="CX162" s="217"/>
      <c r="CY162" s="217">
        <f t="shared" si="509"/>
        <v>0</v>
      </c>
      <c r="CZ162" s="217">
        <f t="shared" si="510"/>
        <v>0</v>
      </c>
      <c r="DA162" s="10"/>
      <c r="DB162" s="65"/>
      <c r="DC162" s="216"/>
      <c r="DD162" s="216"/>
      <c r="DE162" s="216"/>
      <c r="DF162" s="216"/>
      <c r="DG162" s="216"/>
      <c r="DH162" s="216"/>
      <c r="DI162" s="216"/>
      <c r="DJ162" s="216"/>
      <c r="DK162" s="216"/>
      <c r="DL162" s="216"/>
      <c r="DM162" s="216"/>
      <c r="DN162" s="216"/>
      <c r="DO162" s="217"/>
      <c r="DP162" s="217"/>
      <c r="DQ162" s="217"/>
      <c r="DR162" s="217"/>
      <c r="DS162" s="217"/>
      <c r="DT162" s="217">
        <f t="shared" si="511"/>
        <v>0</v>
      </c>
      <c r="DU162" s="217">
        <f t="shared" si="512"/>
        <v>0</v>
      </c>
      <c r="DV162" s="10"/>
      <c r="DW162" s="65"/>
      <c r="DX162" s="216"/>
      <c r="DY162" s="216"/>
      <c r="DZ162" s="216"/>
      <c r="EA162" s="216"/>
      <c r="EB162" s="216"/>
      <c r="EC162" s="216"/>
      <c r="ED162" s="216"/>
      <c r="EE162" s="216"/>
      <c r="EF162" s="216"/>
      <c r="EG162" s="216"/>
      <c r="EH162" s="216"/>
      <c r="EI162" s="216"/>
      <c r="EJ162" s="217"/>
      <c r="EK162" s="217"/>
      <c r="EL162" s="217"/>
      <c r="EM162" s="217"/>
      <c r="EN162" s="217"/>
      <c r="EO162" s="217">
        <f t="shared" si="513"/>
        <v>0</v>
      </c>
      <c r="EP162" s="217">
        <f t="shared" si="514"/>
        <v>0</v>
      </c>
      <c r="EQ162" s="10"/>
      <c r="ER162" s="65"/>
      <c r="ES162" s="216"/>
      <c r="ET162" s="216"/>
      <c r="EU162" s="216"/>
      <c r="EV162" s="216"/>
      <c r="EW162" s="216"/>
      <c r="EX162" s="216"/>
      <c r="EY162" s="216"/>
      <c r="EZ162" s="216"/>
      <c r="FA162" s="216"/>
      <c r="FB162" s="216"/>
      <c r="FC162" s="216"/>
      <c r="FD162" s="216"/>
      <c r="FE162" s="217"/>
      <c r="FF162" s="217"/>
      <c r="FG162" s="217"/>
      <c r="FH162" s="217"/>
      <c r="FI162" s="217"/>
      <c r="FJ162" s="217">
        <f t="shared" si="515"/>
        <v>0</v>
      </c>
      <c r="FK162" s="217">
        <f t="shared" si="516"/>
        <v>0</v>
      </c>
      <c r="FL162" s="64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</row>
    <row r="163" spans="2:228" ht="9.9499999999999993" customHeight="1" x14ac:dyDescent="0.2">
      <c r="B163" s="66" t="s">
        <v>78</v>
      </c>
      <c r="C163" s="191" t="s">
        <v>78</v>
      </c>
      <c r="D163" s="191"/>
      <c r="E163" s="191"/>
      <c r="F163" s="191">
        <v>1.8518518518518519</v>
      </c>
      <c r="G163" s="191"/>
      <c r="H163" s="191"/>
      <c r="I163" s="191">
        <v>1.4814814814814814</v>
      </c>
      <c r="J163" s="191"/>
      <c r="K163" s="191"/>
      <c r="L163" s="191">
        <v>1.4814814814814814</v>
      </c>
      <c r="M163" s="191"/>
      <c r="N163" s="191"/>
      <c r="O163" s="192">
        <v>2.592592592592593</v>
      </c>
      <c r="P163" s="192">
        <f t="shared" si="517"/>
        <v>1.4814814814814814</v>
      </c>
      <c r="Q163" s="192">
        <f t="shared" si="518"/>
        <v>1.6049382716049383</v>
      </c>
      <c r="R163" s="192">
        <f t="shared" si="519"/>
        <v>0.21383343303319585</v>
      </c>
      <c r="S163" s="192">
        <f t="shared" si="501"/>
        <v>1.8187717046381342</v>
      </c>
      <c r="T163" s="192">
        <f t="shared" si="502"/>
        <v>1.3911048385717424</v>
      </c>
      <c r="U163" s="10"/>
      <c r="V163" s="6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7"/>
      <c r="AJ163" s="217"/>
      <c r="AK163" s="217"/>
      <c r="AL163" s="217"/>
      <c r="AM163" s="217"/>
      <c r="AN163" s="217">
        <f t="shared" si="503"/>
        <v>0</v>
      </c>
      <c r="AO163" s="217">
        <f t="shared" si="504"/>
        <v>0</v>
      </c>
      <c r="AP163" s="10"/>
      <c r="AQ163" s="6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7"/>
      <c r="BE163" s="217"/>
      <c r="BF163" s="217"/>
      <c r="BG163" s="217"/>
      <c r="BH163" s="217"/>
      <c r="BI163" s="217">
        <f t="shared" si="505"/>
        <v>0</v>
      </c>
      <c r="BJ163" s="217">
        <f t="shared" si="506"/>
        <v>0</v>
      </c>
      <c r="BK163" s="10"/>
      <c r="BL163" s="66"/>
      <c r="BM163" s="216"/>
      <c r="BN163" s="216"/>
      <c r="BO163" s="216"/>
      <c r="BP163" s="216"/>
      <c r="BQ163" s="216"/>
      <c r="BR163" s="216"/>
      <c r="BS163" s="216"/>
      <c r="BT163" s="216"/>
      <c r="BU163" s="216"/>
      <c r="BV163" s="216"/>
      <c r="BW163" s="216"/>
      <c r="BX163" s="216"/>
      <c r="BY163" s="217"/>
      <c r="BZ163" s="217"/>
      <c r="CA163" s="217"/>
      <c r="CB163" s="217"/>
      <c r="CC163" s="217"/>
      <c r="CD163" s="217">
        <f t="shared" si="507"/>
        <v>0</v>
      </c>
      <c r="CE163" s="217">
        <f t="shared" si="508"/>
        <v>0</v>
      </c>
      <c r="CF163" s="10"/>
      <c r="CG163" s="66"/>
      <c r="CH163" s="216"/>
      <c r="CI163" s="216"/>
      <c r="CJ163" s="216"/>
      <c r="CK163" s="216"/>
      <c r="CL163" s="216"/>
      <c r="CM163" s="216"/>
      <c r="CN163" s="216"/>
      <c r="CO163" s="216"/>
      <c r="CP163" s="216"/>
      <c r="CQ163" s="216"/>
      <c r="CR163" s="216"/>
      <c r="CS163" s="216"/>
      <c r="CT163" s="217"/>
      <c r="CU163" s="217"/>
      <c r="CV163" s="217"/>
      <c r="CW163" s="217"/>
      <c r="CX163" s="217"/>
      <c r="CY163" s="217">
        <f t="shared" si="509"/>
        <v>0</v>
      </c>
      <c r="CZ163" s="217">
        <f t="shared" si="510"/>
        <v>0</v>
      </c>
      <c r="DA163" s="10"/>
      <c r="DB163" s="66"/>
      <c r="DC163" s="216"/>
      <c r="DD163" s="216"/>
      <c r="DE163" s="216"/>
      <c r="DF163" s="216"/>
      <c r="DG163" s="216"/>
      <c r="DH163" s="216"/>
      <c r="DI163" s="216"/>
      <c r="DJ163" s="216"/>
      <c r="DK163" s="216"/>
      <c r="DL163" s="216"/>
      <c r="DM163" s="216"/>
      <c r="DN163" s="216"/>
      <c r="DO163" s="217"/>
      <c r="DP163" s="217"/>
      <c r="DQ163" s="217"/>
      <c r="DR163" s="217"/>
      <c r="DS163" s="217"/>
      <c r="DT163" s="217">
        <f t="shared" si="511"/>
        <v>0</v>
      </c>
      <c r="DU163" s="217">
        <f t="shared" si="512"/>
        <v>0</v>
      </c>
      <c r="DV163" s="10"/>
      <c r="DW163" s="66"/>
      <c r="DX163" s="216"/>
      <c r="DY163" s="216"/>
      <c r="DZ163" s="216"/>
      <c r="EA163" s="216"/>
      <c r="EB163" s="216"/>
      <c r="EC163" s="216"/>
      <c r="ED163" s="216"/>
      <c r="EE163" s="216"/>
      <c r="EF163" s="216"/>
      <c r="EG163" s="216"/>
      <c r="EH163" s="216"/>
      <c r="EI163" s="216"/>
      <c r="EJ163" s="217"/>
      <c r="EK163" s="217"/>
      <c r="EL163" s="217"/>
      <c r="EM163" s="217"/>
      <c r="EN163" s="217"/>
      <c r="EO163" s="217">
        <f t="shared" si="513"/>
        <v>0</v>
      </c>
      <c r="EP163" s="217">
        <f t="shared" si="514"/>
        <v>0</v>
      </c>
      <c r="EQ163" s="10"/>
      <c r="ER163" s="66"/>
      <c r="ES163" s="216"/>
      <c r="ET163" s="216"/>
      <c r="EU163" s="216"/>
      <c r="EV163" s="216"/>
      <c r="EW163" s="216"/>
      <c r="EX163" s="216"/>
      <c r="EY163" s="216"/>
      <c r="EZ163" s="216"/>
      <c r="FA163" s="216"/>
      <c r="FB163" s="216"/>
      <c r="FC163" s="216"/>
      <c r="FD163" s="216"/>
      <c r="FE163" s="217"/>
      <c r="FF163" s="217"/>
      <c r="FG163" s="217"/>
      <c r="FH163" s="217"/>
      <c r="FI163" s="217"/>
      <c r="FJ163" s="217">
        <f t="shared" si="515"/>
        <v>0</v>
      </c>
      <c r="FK163" s="217">
        <f t="shared" si="516"/>
        <v>0</v>
      </c>
      <c r="FL163" s="64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</row>
    <row r="164" spans="2:228" ht="9.9499999999999993" customHeight="1" x14ac:dyDescent="0.2">
      <c r="B164" s="66" t="s">
        <v>79</v>
      </c>
      <c r="C164" s="191" t="s">
        <v>79</v>
      </c>
      <c r="D164" s="191"/>
      <c r="E164" s="191"/>
      <c r="F164" s="191">
        <v>2.592592592592593</v>
      </c>
      <c r="G164" s="191"/>
      <c r="H164" s="191"/>
      <c r="I164" s="191">
        <v>2.2222222222222223</v>
      </c>
      <c r="J164" s="191"/>
      <c r="K164" s="191"/>
      <c r="L164" s="191">
        <v>2.2222222222222223</v>
      </c>
      <c r="M164" s="191"/>
      <c r="N164" s="191"/>
      <c r="O164" s="192">
        <v>2.2222222222222223</v>
      </c>
      <c r="P164" s="192">
        <f t="shared" si="517"/>
        <v>2.2222222222222223</v>
      </c>
      <c r="Q164" s="192">
        <f t="shared" si="518"/>
        <v>2.3456790123456792</v>
      </c>
      <c r="R164" s="192">
        <f t="shared" si="519"/>
        <v>0.21383343303319491</v>
      </c>
      <c r="S164" s="192">
        <f t="shared" si="501"/>
        <v>2.559512445378874</v>
      </c>
      <c r="T164" s="192">
        <f t="shared" si="502"/>
        <v>2.1318455793124844</v>
      </c>
      <c r="U164" s="10"/>
      <c r="V164" s="6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7"/>
      <c r="AJ164" s="217"/>
      <c r="AK164" s="217"/>
      <c r="AL164" s="217"/>
      <c r="AM164" s="217"/>
      <c r="AN164" s="217">
        <f t="shared" si="503"/>
        <v>0</v>
      </c>
      <c r="AO164" s="217">
        <f t="shared" si="504"/>
        <v>0</v>
      </c>
      <c r="AP164" s="10"/>
      <c r="AQ164" s="6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7"/>
      <c r="BE164" s="217"/>
      <c r="BF164" s="217"/>
      <c r="BG164" s="217"/>
      <c r="BH164" s="217"/>
      <c r="BI164" s="217">
        <f t="shared" si="505"/>
        <v>0</v>
      </c>
      <c r="BJ164" s="217">
        <f t="shared" si="506"/>
        <v>0</v>
      </c>
      <c r="BK164" s="10"/>
      <c r="BL164" s="66"/>
      <c r="BM164" s="216"/>
      <c r="BN164" s="216"/>
      <c r="BO164" s="216"/>
      <c r="BP164" s="216"/>
      <c r="BQ164" s="216"/>
      <c r="BR164" s="216"/>
      <c r="BS164" s="216"/>
      <c r="BT164" s="216"/>
      <c r="BU164" s="216"/>
      <c r="BV164" s="216"/>
      <c r="BW164" s="216"/>
      <c r="BX164" s="216"/>
      <c r="BY164" s="217"/>
      <c r="BZ164" s="217"/>
      <c r="CA164" s="217"/>
      <c r="CB164" s="217"/>
      <c r="CC164" s="217"/>
      <c r="CD164" s="217">
        <f t="shared" si="507"/>
        <v>0</v>
      </c>
      <c r="CE164" s="217">
        <f t="shared" si="508"/>
        <v>0</v>
      </c>
      <c r="CF164" s="10"/>
      <c r="CG164" s="66"/>
      <c r="CH164" s="216"/>
      <c r="CI164" s="216"/>
      <c r="CJ164" s="216"/>
      <c r="CK164" s="216"/>
      <c r="CL164" s="216"/>
      <c r="CM164" s="216"/>
      <c r="CN164" s="216"/>
      <c r="CO164" s="216"/>
      <c r="CP164" s="216"/>
      <c r="CQ164" s="216"/>
      <c r="CR164" s="216"/>
      <c r="CS164" s="216"/>
      <c r="CT164" s="217"/>
      <c r="CU164" s="217"/>
      <c r="CV164" s="217"/>
      <c r="CW164" s="217"/>
      <c r="CX164" s="217"/>
      <c r="CY164" s="217">
        <f t="shared" si="509"/>
        <v>0</v>
      </c>
      <c r="CZ164" s="217">
        <f t="shared" si="510"/>
        <v>0</v>
      </c>
      <c r="DA164" s="10"/>
      <c r="DB164" s="66"/>
      <c r="DC164" s="216"/>
      <c r="DD164" s="216"/>
      <c r="DE164" s="216"/>
      <c r="DF164" s="216"/>
      <c r="DG164" s="216"/>
      <c r="DH164" s="216"/>
      <c r="DI164" s="216"/>
      <c r="DJ164" s="216"/>
      <c r="DK164" s="216"/>
      <c r="DL164" s="216"/>
      <c r="DM164" s="216"/>
      <c r="DN164" s="216"/>
      <c r="DO164" s="217"/>
      <c r="DP164" s="217"/>
      <c r="DQ164" s="217"/>
      <c r="DR164" s="217"/>
      <c r="DS164" s="217"/>
      <c r="DT164" s="217">
        <f t="shared" si="511"/>
        <v>0</v>
      </c>
      <c r="DU164" s="217">
        <f t="shared" si="512"/>
        <v>0</v>
      </c>
      <c r="DV164" s="10"/>
      <c r="DW164" s="66"/>
      <c r="DX164" s="216"/>
      <c r="DY164" s="216"/>
      <c r="DZ164" s="216"/>
      <c r="EA164" s="216"/>
      <c r="EB164" s="216"/>
      <c r="EC164" s="216"/>
      <c r="ED164" s="216"/>
      <c r="EE164" s="216"/>
      <c r="EF164" s="216"/>
      <c r="EG164" s="216"/>
      <c r="EH164" s="216"/>
      <c r="EI164" s="216"/>
      <c r="EJ164" s="217"/>
      <c r="EK164" s="217"/>
      <c r="EL164" s="217"/>
      <c r="EM164" s="217"/>
      <c r="EN164" s="217"/>
      <c r="EO164" s="217">
        <f t="shared" si="513"/>
        <v>0</v>
      </c>
      <c r="EP164" s="217">
        <f t="shared" si="514"/>
        <v>0</v>
      </c>
      <c r="EQ164" s="10"/>
      <c r="ER164" s="66"/>
      <c r="ES164" s="216"/>
      <c r="ET164" s="216"/>
      <c r="EU164" s="216"/>
      <c r="EV164" s="216"/>
      <c r="EW164" s="216"/>
      <c r="EX164" s="216"/>
      <c r="EY164" s="216"/>
      <c r="EZ164" s="216"/>
      <c r="FA164" s="216"/>
      <c r="FB164" s="216"/>
      <c r="FC164" s="216"/>
      <c r="FD164" s="216"/>
      <c r="FE164" s="217"/>
      <c r="FF164" s="217"/>
      <c r="FG164" s="217"/>
      <c r="FH164" s="217"/>
      <c r="FI164" s="217"/>
      <c r="FJ164" s="217">
        <f t="shared" si="515"/>
        <v>0</v>
      </c>
      <c r="FK164" s="217">
        <f t="shared" si="516"/>
        <v>0</v>
      </c>
      <c r="FL164" s="64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255" t="s">
        <v>119</v>
      </c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</row>
    <row r="165" spans="2:228" ht="9.9499999999999993" customHeight="1" x14ac:dyDescent="0.2">
      <c r="B165" s="65" t="s">
        <v>80</v>
      </c>
      <c r="C165" s="191" t="s">
        <v>80</v>
      </c>
      <c r="D165" s="191"/>
      <c r="E165" s="191"/>
      <c r="F165" s="191">
        <v>2.2222222222222223</v>
      </c>
      <c r="G165" s="191"/>
      <c r="H165" s="191"/>
      <c r="I165" s="191">
        <v>2.0814814814814815</v>
      </c>
      <c r="J165" s="191"/>
      <c r="K165" s="191"/>
      <c r="L165" s="191">
        <v>1.5259259259259259</v>
      </c>
      <c r="M165" s="191"/>
      <c r="N165" s="191"/>
      <c r="O165" s="192">
        <v>2.9</v>
      </c>
      <c r="P165" s="192">
        <f t="shared" si="517"/>
        <v>1.5259259259259259</v>
      </c>
      <c r="Q165" s="192">
        <f t="shared" si="518"/>
        <v>1.94320987654321</v>
      </c>
      <c r="R165" s="192">
        <f t="shared" si="519"/>
        <v>0.368166281193891</v>
      </c>
      <c r="S165" s="192">
        <f t="shared" si="501"/>
        <v>2.3113761577371008</v>
      </c>
      <c r="T165" s="192">
        <f t="shared" si="502"/>
        <v>1.5750435953493189</v>
      </c>
      <c r="U165" s="10"/>
      <c r="V165" s="65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7"/>
      <c r="AJ165" s="217"/>
      <c r="AK165" s="217"/>
      <c r="AL165" s="217"/>
      <c r="AM165" s="217"/>
      <c r="AN165" s="217">
        <f t="shared" si="503"/>
        <v>0</v>
      </c>
      <c r="AO165" s="217">
        <f t="shared" si="504"/>
        <v>0</v>
      </c>
      <c r="AP165" s="10"/>
      <c r="AQ165" s="65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7"/>
      <c r="BE165" s="217"/>
      <c r="BF165" s="217"/>
      <c r="BG165" s="217"/>
      <c r="BH165" s="217"/>
      <c r="BI165" s="217">
        <f t="shared" si="505"/>
        <v>0</v>
      </c>
      <c r="BJ165" s="217">
        <f t="shared" si="506"/>
        <v>0</v>
      </c>
      <c r="BK165" s="10"/>
      <c r="BL165" s="65"/>
      <c r="BM165" s="216"/>
      <c r="BN165" s="216"/>
      <c r="BO165" s="216"/>
      <c r="BP165" s="216"/>
      <c r="BQ165" s="216"/>
      <c r="BR165" s="216"/>
      <c r="BS165" s="216"/>
      <c r="BT165" s="216"/>
      <c r="BU165" s="216"/>
      <c r="BV165" s="216"/>
      <c r="BW165" s="216"/>
      <c r="BX165" s="216"/>
      <c r="BY165" s="217"/>
      <c r="BZ165" s="217"/>
      <c r="CA165" s="217"/>
      <c r="CB165" s="217"/>
      <c r="CC165" s="217"/>
      <c r="CD165" s="217">
        <f t="shared" si="507"/>
        <v>0</v>
      </c>
      <c r="CE165" s="217">
        <f t="shared" si="508"/>
        <v>0</v>
      </c>
      <c r="CF165" s="10"/>
      <c r="CG165" s="65"/>
      <c r="CH165" s="216"/>
      <c r="CI165" s="216"/>
      <c r="CJ165" s="216"/>
      <c r="CK165" s="216"/>
      <c r="CL165" s="216"/>
      <c r="CM165" s="216"/>
      <c r="CN165" s="216"/>
      <c r="CO165" s="216"/>
      <c r="CP165" s="216"/>
      <c r="CQ165" s="216"/>
      <c r="CR165" s="216"/>
      <c r="CS165" s="216"/>
      <c r="CT165" s="217"/>
      <c r="CU165" s="217"/>
      <c r="CV165" s="217"/>
      <c r="CW165" s="217"/>
      <c r="CX165" s="217"/>
      <c r="CY165" s="217">
        <f t="shared" si="509"/>
        <v>0</v>
      </c>
      <c r="CZ165" s="217">
        <f t="shared" si="510"/>
        <v>0</v>
      </c>
      <c r="DA165" s="10"/>
      <c r="DB165" s="65"/>
      <c r="DC165" s="216"/>
      <c r="DD165" s="216"/>
      <c r="DE165" s="216"/>
      <c r="DF165" s="216"/>
      <c r="DG165" s="216"/>
      <c r="DH165" s="216"/>
      <c r="DI165" s="216"/>
      <c r="DJ165" s="216"/>
      <c r="DK165" s="216"/>
      <c r="DL165" s="216"/>
      <c r="DM165" s="216"/>
      <c r="DN165" s="216"/>
      <c r="DO165" s="217"/>
      <c r="DP165" s="217"/>
      <c r="DQ165" s="217"/>
      <c r="DR165" s="217"/>
      <c r="DS165" s="217"/>
      <c r="DT165" s="217">
        <f t="shared" si="511"/>
        <v>0</v>
      </c>
      <c r="DU165" s="217">
        <f t="shared" si="512"/>
        <v>0</v>
      </c>
      <c r="DV165" s="10"/>
      <c r="DW165" s="65"/>
      <c r="DX165" s="216"/>
      <c r="DY165" s="216"/>
      <c r="DZ165" s="216"/>
      <c r="EA165" s="216"/>
      <c r="EB165" s="216"/>
      <c r="EC165" s="216"/>
      <c r="ED165" s="216"/>
      <c r="EE165" s="216"/>
      <c r="EF165" s="216"/>
      <c r="EG165" s="216"/>
      <c r="EH165" s="216"/>
      <c r="EI165" s="216"/>
      <c r="EJ165" s="217"/>
      <c r="EK165" s="217"/>
      <c r="EL165" s="217"/>
      <c r="EM165" s="217"/>
      <c r="EN165" s="217"/>
      <c r="EO165" s="217">
        <f t="shared" si="513"/>
        <v>0</v>
      </c>
      <c r="EP165" s="217">
        <f t="shared" si="514"/>
        <v>0</v>
      </c>
      <c r="EQ165" s="10"/>
      <c r="ER165" s="65"/>
      <c r="ES165" s="216"/>
      <c r="ET165" s="216"/>
      <c r="EU165" s="216"/>
      <c r="EV165" s="216"/>
      <c r="EW165" s="216"/>
      <c r="EX165" s="216"/>
      <c r="EY165" s="216"/>
      <c r="EZ165" s="216"/>
      <c r="FA165" s="216"/>
      <c r="FB165" s="216"/>
      <c r="FC165" s="216"/>
      <c r="FD165" s="216"/>
      <c r="FE165" s="217"/>
      <c r="FF165" s="217"/>
      <c r="FG165" s="217"/>
      <c r="FH165" s="217"/>
      <c r="FI165" s="217"/>
      <c r="FJ165" s="217">
        <f t="shared" si="515"/>
        <v>0</v>
      </c>
      <c r="FK165" s="217">
        <f t="shared" si="516"/>
        <v>0</v>
      </c>
      <c r="FL165" s="64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255" t="s">
        <v>120</v>
      </c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</row>
    <row r="166" spans="2:228" ht="9.9499999999999993" customHeight="1" x14ac:dyDescent="0.2">
      <c r="B166" s="66" t="s">
        <v>81</v>
      </c>
      <c r="C166" s="191" t="s">
        <v>81</v>
      </c>
      <c r="D166" s="191"/>
      <c r="E166" s="191"/>
      <c r="F166" s="191">
        <v>2.7481481481481485</v>
      </c>
      <c r="G166" s="191"/>
      <c r="H166" s="191"/>
      <c r="I166" s="191">
        <v>2.8851851851851853</v>
      </c>
      <c r="J166" s="191"/>
      <c r="K166" s="191"/>
      <c r="L166" s="191">
        <v>1.3592592592592594</v>
      </c>
      <c r="M166" s="191"/>
      <c r="N166" s="191"/>
      <c r="O166" s="192">
        <v>2.8222222222222224</v>
      </c>
      <c r="P166" s="192">
        <f t="shared" si="517"/>
        <v>1.3592592592592594</v>
      </c>
      <c r="Q166" s="192">
        <f t="shared" si="518"/>
        <v>2.3308641975308642</v>
      </c>
      <c r="R166" s="192">
        <f t="shared" si="519"/>
        <v>0.84421970152046366</v>
      </c>
      <c r="S166" s="192">
        <f t="shared" si="501"/>
        <v>3.1750838990513279</v>
      </c>
      <c r="T166" s="192">
        <f t="shared" si="502"/>
        <v>1.4866444960104004</v>
      </c>
      <c r="U166" s="10"/>
      <c r="V166" s="6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7"/>
      <c r="AJ166" s="217"/>
      <c r="AK166" s="217"/>
      <c r="AL166" s="217"/>
      <c r="AM166" s="217"/>
      <c r="AN166" s="217">
        <f t="shared" si="503"/>
        <v>0</v>
      </c>
      <c r="AO166" s="217">
        <f t="shared" si="504"/>
        <v>0</v>
      </c>
      <c r="AP166" s="10"/>
      <c r="AQ166" s="6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7"/>
      <c r="BE166" s="217"/>
      <c r="BF166" s="217"/>
      <c r="BG166" s="217"/>
      <c r="BH166" s="217"/>
      <c r="BI166" s="217">
        <f t="shared" si="505"/>
        <v>0</v>
      </c>
      <c r="BJ166" s="217">
        <f t="shared" si="506"/>
        <v>0</v>
      </c>
      <c r="BK166" s="10"/>
      <c r="BL166" s="66"/>
      <c r="BM166" s="216"/>
      <c r="BN166" s="216"/>
      <c r="BO166" s="216"/>
      <c r="BP166" s="216"/>
      <c r="BQ166" s="216"/>
      <c r="BR166" s="216"/>
      <c r="BS166" s="216"/>
      <c r="BT166" s="216"/>
      <c r="BU166" s="216"/>
      <c r="BV166" s="216"/>
      <c r="BW166" s="216"/>
      <c r="BX166" s="216"/>
      <c r="BY166" s="217"/>
      <c r="BZ166" s="217"/>
      <c r="CA166" s="217"/>
      <c r="CB166" s="217"/>
      <c r="CC166" s="217"/>
      <c r="CD166" s="217">
        <f t="shared" si="507"/>
        <v>0</v>
      </c>
      <c r="CE166" s="217">
        <f t="shared" si="508"/>
        <v>0</v>
      </c>
      <c r="CF166" s="10"/>
      <c r="CG166" s="66"/>
      <c r="CH166" s="216"/>
      <c r="CI166" s="216"/>
      <c r="CJ166" s="216"/>
      <c r="CK166" s="216"/>
      <c r="CL166" s="216"/>
      <c r="CM166" s="216"/>
      <c r="CN166" s="216"/>
      <c r="CO166" s="216"/>
      <c r="CP166" s="216"/>
      <c r="CQ166" s="216"/>
      <c r="CR166" s="216"/>
      <c r="CS166" s="216"/>
      <c r="CT166" s="217"/>
      <c r="CU166" s="217"/>
      <c r="CV166" s="217"/>
      <c r="CW166" s="217"/>
      <c r="CX166" s="217"/>
      <c r="CY166" s="217">
        <f t="shared" si="509"/>
        <v>0</v>
      </c>
      <c r="CZ166" s="217">
        <f t="shared" si="510"/>
        <v>0</v>
      </c>
      <c r="DA166" s="10"/>
      <c r="DB166" s="66"/>
      <c r="DC166" s="216"/>
      <c r="DD166" s="216"/>
      <c r="DE166" s="216"/>
      <c r="DF166" s="216"/>
      <c r="DG166" s="216"/>
      <c r="DH166" s="216"/>
      <c r="DI166" s="216"/>
      <c r="DJ166" s="216"/>
      <c r="DK166" s="216"/>
      <c r="DL166" s="216"/>
      <c r="DM166" s="216"/>
      <c r="DN166" s="216"/>
      <c r="DO166" s="217"/>
      <c r="DP166" s="217"/>
      <c r="DQ166" s="217"/>
      <c r="DR166" s="217"/>
      <c r="DS166" s="217"/>
      <c r="DT166" s="217">
        <f t="shared" si="511"/>
        <v>0</v>
      </c>
      <c r="DU166" s="217">
        <f t="shared" si="512"/>
        <v>0</v>
      </c>
      <c r="DV166" s="10"/>
      <c r="DW166" s="66"/>
      <c r="DX166" s="216"/>
      <c r="DY166" s="216"/>
      <c r="DZ166" s="216"/>
      <c r="EA166" s="216"/>
      <c r="EB166" s="216"/>
      <c r="EC166" s="216"/>
      <c r="ED166" s="216"/>
      <c r="EE166" s="216"/>
      <c r="EF166" s="216"/>
      <c r="EG166" s="216"/>
      <c r="EH166" s="216"/>
      <c r="EI166" s="216"/>
      <c r="EJ166" s="217"/>
      <c r="EK166" s="217"/>
      <c r="EL166" s="217"/>
      <c r="EM166" s="217"/>
      <c r="EN166" s="217"/>
      <c r="EO166" s="217">
        <f t="shared" si="513"/>
        <v>0</v>
      </c>
      <c r="EP166" s="217">
        <f t="shared" si="514"/>
        <v>0</v>
      </c>
      <c r="EQ166" s="10"/>
      <c r="ER166" s="66"/>
      <c r="ES166" s="216"/>
      <c r="ET166" s="216"/>
      <c r="EU166" s="216"/>
      <c r="EV166" s="216"/>
      <c r="EW166" s="216"/>
      <c r="EX166" s="216"/>
      <c r="EY166" s="216"/>
      <c r="EZ166" s="216"/>
      <c r="FA166" s="216"/>
      <c r="FB166" s="216"/>
      <c r="FC166" s="216"/>
      <c r="FD166" s="216"/>
      <c r="FE166" s="217"/>
      <c r="FF166" s="217"/>
      <c r="FG166" s="217"/>
      <c r="FH166" s="217"/>
      <c r="FI166" s="217"/>
      <c r="FJ166" s="217">
        <f t="shared" si="515"/>
        <v>0</v>
      </c>
      <c r="FK166" s="217">
        <f t="shared" si="516"/>
        <v>0</v>
      </c>
      <c r="FL166" s="64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255" t="s">
        <v>121</v>
      </c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</row>
    <row r="167" spans="2:228" ht="9.9499999999999993" customHeight="1" x14ac:dyDescent="0.2">
      <c r="B167" s="66" t="s">
        <v>83</v>
      </c>
      <c r="C167" s="191" t="s">
        <v>83</v>
      </c>
      <c r="D167" s="191"/>
      <c r="E167" s="191"/>
      <c r="F167" s="193">
        <v>2.6703703703703701</v>
      </c>
      <c r="G167" s="193"/>
      <c r="H167" s="193"/>
      <c r="I167" s="193">
        <v>1.72</v>
      </c>
      <c r="J167" s="193"/>
      <c r="K167" s="193"/>
      <c r="L167" s="193">
        <v>1.2</v>
      </c>
      <c r="M167" s="193"/>
      <c r="N167" s="193"/>
      <c r="O167" s="192">
        <v>2.3199999999999998</v>
      </c>
      <c r="P167" s="192">
        <f t="shared" si="517"/>
        <v>1.2</v>
      </c>
      <c r="Q167" s="192">
        <f t="shared" si="518"/>
        <v>1.8634567901234567</v>
      </c>
      <c r="R167" s="192">
        <f t="shared" si="519"/>
        <v>0.74560857324079144</v>
      </c>
      <c r="S167" s="192">
        <f t="shared" si="501"/>
        <v>2.6090653633642482</v>
      </c>
      <c r="T167" s="192">
        <f t="shared" si="502"/>
        <v>1.1178482168826651</v>
      </c>
      <c r="U167" s="10"/>
      <c r="V167" s="66"/>
      <c r="W167" s="216"/>
      <c r="X167" s="216"/>
      <c r="Y167" s="216"/>
      <c r="Z167" s="218"/>
      <c r="AA167" s="218"/>
      <c r="AB167" s="218"/>
      <c r="AC167" s="218"/>
      <c r="AD167" s="218"/>
      <c r="AE167" s="218"/>
      <c r="AF167" s="218"/>
      <c r="AG167" s="218"/>
      <c r="AH167" s="218"/>
      <c r="AI167" s="217"/>
      <c r="AJ167" s="217"/>
      <c r="AK167" s="217"/>
      <c r="AL167" s="217"/>
      <c r="AM167" s="217"/>
      <c r="AN167" s="217">
        <f t="shared" si="503"/>
        <v>0</v>
      </c>
      <c r="AO167" s="217">
        <f t="shared" si="504"/>
        <v>0</v>
      </c>
      <c r="AP167" s="10"/>
      <c r="AQ167" s="66"/>
      <c r="AR167" s="216"/>
      <c r="AS167" s="216"/>
      <c r="AT167" s="216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7"/>
      <c r="BE167" s="217"/>
      <c r="BF167" s="217"/>
      <c r="BG167" s="217"/>
      <c r="BH167" s="217"/>
      <c r="BI167" s="217">
        <f t="shared" si="505"/>
        <v>0</v>
      </c>
      <c r="BJ167" s="217">
        <f t="shared" si="506"/>
        <v>0</v>
      </c>
      <c r="BK167" s="10"/>
      <c r="BL167" s="66"/>
      <c r="BM167" s="216"/>
      <c r="BN167" s="216"/>
      <c r="BO167" s="216"/>
      <c r="BP167" s="218"/>
      <c r="BQ167" s="218"/>
      <c r="BR167" s="218"/>
      <c r="BS167" s="218"/>
      <c r="BT167" s="218"/>
      <c r="BU167" s="218"/>
      <c r="BV167" s="218"/>
      <c r="BW167" s="218"/>
      <c r="BX167" s="218"/>
      <c r="BY167" s="217"/>
      <c r="BZ167" s="217"/>
      <c r="CA167" s="217"/>
      <c r="CB167" s="217"/>
      <c r="CC167" s="217"/>
      <c r="CD167" s="217">
        <f t="shared" si="507"/>
        <v>0</v>
      </c>
      <c r="CE167" s="217">
        <f t="shared" si="508"/>
        <v>0</v>
      </c>
      <c r="CF167" s="10"/>
      <c r="CG167" s="66"/>
      <c r="CH167" s="216"/>
      <c r="CI167" s="216"/>
      <c r="CJ167" s="216"/>
      <c r="CK167" s="218"/>
      <c r="CL167" s="218"/>
      <c r="CM167" s="218"/>
      <c r="CN167" s="218"/>
      <c r="CO167" s="218"/>
      <c r="CP167" s="218"/>
      <c r="CQ167" s="218"/>
      <c r="CR167" s="218"/>
      <c r="CS167" s="218"/>
      <c r="CT167" s="217"/>
      <c r="CU167" s="217"/>
      <c r="CV167" s="217"/>
      <c r="CW167" s="217"/>
      <c r="CX167" s="217"/>
      <c r="CY167" s="217">
        <f t="shared" si="509"/>
        <v>0</v>
      </c>
      <c r="CZ167" s="217">
        <f t="shared" si="510"/>
        <v>0</v>
      </c>
      <c r="DA167" s="10"/>
      <c r="DB167" s="66"/>
      <c r="DC167" s="216"/>
      <c r="DD167" s="216"/>
      <c r="DE167" s="216"/>
      <c r="DF167" s="218"/>
      <c r="DG167" s="218"/>
      <c r="DH167" s="218"/>
      <c r="DI167" s="218"/>
      <c r="DJ167" s="218"/>
      <c r="DK167" s="218"/>
      <c r="DL167" s="218"/>
      <c r="DM167" s="218"/>
      <c r="DN167" s="218"/>
      <c r="DO167" s="217"/>
      <c r="DP167" s="217"/>
      <c r="DQ167" s="217"/>
      <c r="DR167" s="217"/>
      <c r="DS167" s="217"/>
      <c r="DT167" s="217">
        <f t="shared" si="511"/>
        <v>0</v>
      </c>
      <c r="DU167" s="217">
        <f t="shared" si="512"/>
        <v>0</v>
      </c>
      <c r="DV167" s="10"/>
      <c r="DW167" s="66"/>
      <c r="DX167" s="216"/>
      <c r="DY167" s="216"/>
      <c r="DZ167" s="216"/>
      <c r="EA167" s="218"/>
      <c r="EB167" s="218"/>
      <c r="EC167" s="218"/>
      <c r="ED167" s="218"/>
      <c r="EE167" s="218"/>
      <c r="EF167" s="218"/>
      <c r="EG167" s="218"/>
      <c r="EH167" s="218"/>
      <c r="EI167" s="218"/>
      <c r="EJ167" s="217"/>
      <c r="EK167" s="217"/>
      <c r="EL167" s="217"/>
      <c r="EM167" s="217"/>
      <c r="EN167" s="217"/>
      <c r="EO167" s="217">
        <f t="shared" si="513"/>
        <v>0</v>
      </c>
      <c r="EP167" s="217">
        <f t="shared" si="514"/>
        <v>0</v>
      </c>
      <c r="EQ167" s="10"/>
      <c r="ER167" s="66"/>
      <c r="ES167" s="216"/>
      <c r="ET167" s="216"/>
      <c r="EU167" s="216"/>
      <c r="EV167" s="218"/>
      <c r="EW167" s="218"/>
      <c r="EX167" s="218"/>
      <c r="EY167" s="218"/>
      <c r="EZ167" s="218"/>
      <c r="FA167" s="218"/>
      <c r="FB167" s="218"/>
      <c r="FC167" s="218"/>
      <c r="FD167" s="218"/>
      <c r="FE167" s="217"/>
      <c r="FF167" s="217"/>
      <c r="FG167" s="217"/>
      <c r="FH167" s="217"/>
      <c r="FI167" s="217"/>
      <c r="FJ167" s="217">
        <f t="shared" si="515"/>
        <v>0</v>
      </c>
      <c r="FK167" s="217">
        <f t="shared" si="516"/>
        <v>0</v>
      </c>
      <c r="FL167" s="64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255" t="s">
        <v>122</v>
      </c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</row>
    <row r="168" spans="2:228" ht="9.9499999999999993" customHeight="1" x14ac:dyDescent="0.2">
      <c r="B168" s="65" t="s">
        <v>84</v>
      </c>
      <c r="C168" s="193" t="s">
        <v>84</v>
      </c>
      <c r="D168" s="193"/>
      <c r="E168" s="191"/>
      <c r="F168" s="193">
        <v>2.38</v>
      </c>
      <c r="G168" s="193"/>
      <c r="H168" s="193"/>
      <c r="I168" s="193">
        <v>2.1800000000000002</v>
      </c>
      <c r="J168" s="193"/>
      <c r="K168" s="193"/>
      <c r="L168" s="193">
        <v>1.34</v>
      </c>
      <c r="M168" s="193"/>
      <c r="N168" s="193"/>
      <c r="O168" s="192">
        <v>2.65</v>
      </c>
      <c r="P168" s="192">
        <f t="shared" si="517"/>
        <v>1.34</v>
      </c>
      <c r="Q168" s="192">
        <f t="shared" si="518"/>
        <v>1.9666666666666668</v>
      </c>
      <c r="R168" s="192">
        <f t="shared" si="519"/>
        <v>0.5518453889753302</v>
      </c>
      <c r="S168" s="192">
        <f t="shared" si="501"/>
        <v>2.5185120556419971</v>
      </c>
      <c r="T168" s="192">
        <f t="shared" si="502"/>
        <v>1.4148212776913365</v>
      </c>
      <c r="U168" s="10"/>
      <c r="V168" s="65"/>
      <c r="W168" s="218"/>
      <c r="X168" s="218"/>
      <c r="Y168" s="216"/>
      <c r="Z168" s="218"/>
      <c r="AA168" s="218"/>
      <c r="AB168" s="218"/>
      <c r="AC168" s="218"/>
      <c r="AD168" s="218"/>
      <c r="AE168" s="218"/>
      <c r="AF168" s="218"/>
      <c r="AG168" s="218"/>
      <c r="AH168" s="218"/>
      <c r="AI168" s="217"/>
      <c r="AJ168" s="217"/>
      <c r="AK168" s="217"/>
      <c r="AL168" s="217"/>
      <c r="AM168" s="217"/>
      <c r="AN168" s="217">
        <f t="shared" si="503"/>
        <v>0</v>
      </c>
      <c r="AO168" s="217">
        <f t="shared" si="504"/>
        <v>0</v>
      </c>
      <c r="AP168" s="10"/>
      <c r="AQ168" s="65"/>
      <c r="AR168" s="218"/>
      <c r="AS168" s="218"/>
      <c r="AT168" s="216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7"/>
      <c r="BE168" s="217"/>
      <c r="BF168" s="217"/>
      <c r="BG168" s="217"/>
      <c r="BH168" s="217"/>
      <c r="BI168" s="217">
        <f t="shared" si="505"/>
        <v>0</v>
      </c>
      <c r="BJ168" s="217">
        <f t="shared" si="506"/>
        <v>0</v>
      </c>
      <c r="BK168" s="10"/>
      <c r="BL168" s="65"/>
      <c r="BM168" s="218"/>
      <c r="BN168" s="218"/>
      <c r="BO168" s="216"/>
      <c r="BP168" s="218"/>
      <c r="BQ168" s="218"/>
      <c r="BR168" s="218"/>
      <c r="BS168" s="218"/>
      <c r="BT168" s="218"/>
      <c r="BU168" s="218"/>
      <c r="BV168" s="218"/>
      <c r="BW168" s="218"/>
      <c r="BX168" s="218"/>
      <c r="BY168" s="217"/>
      <c r="BZ168" s="217"/>
      <c r="CA168" s="217"/>
      <c r="CB168" s="217"/>
      <c r="CC168" s="217"/>
      <c r="CD168" s="217">
        <f t="shared" si="507"/>
        <v>0</v>
      </c>
      <c r="CE168" s="217">
        <f t="shared" si="508"/>
        <v>0</v>
      </c>
      <c r="CF168" s="10"/>
      <c r="CG168" s="65"/>
      <c r="CH168" s="218"/>
      <c r="CI168" s="218"/>
      <c r="CJ168" s="216"/>
      <c r="CK168" s="218"/>
      <c r="CL168" s="218"/>
      <c r="CM168" s="218"/>
      <c r="CN168" s="218"/>
      <c r="CO168" s="218"/>
      <c r="CP168" s="218"/>
      <c r="CQ168" s="218"/>
      <c r="CR168" s="218"/>
      <c r="CS168" s="218"/>
      <c r="CT168" s="217"/>
      <c r="CU168" s="217"/>
      <c r="CV168" s="217"/>
      <c r="CW168" s="217"/>
      <c r="CX168" s="217"/>
      <c r="CY168" s="217">
        <f t="shared" si="509"/>
        <v>0</v>
      </c>
      <c r="CZ168" s="217">
        <f t="shared" si="510"/>
        <v>0</v>
      </c>
      <c r="DA168" s="10"/>
      <c r="DB168" s="65"/>
      <c r="DC168" s="218"/>
      <c r="DD168" s="218"/>
      <c r="DE168" s="216"/>
      <c r="DF168" s="218"/>
      <c r="DG168" s="218"/>
      <c r="DH168" s="218"/>
      <c r="DI168" s="218"/>
      <c r="DJ168" s="218"/>
      <c r="DK168" s="218"/>
      <c r="DL168" s="218"/>
      <c r="DM168" s="218"/>
      <c r="DN168" s="218"/>
      <c r="DO168" s="217"/>
      <c r="DP168" s="217"/>
      <c r="DQ168" s="217"/>
      <c r="DR168" s="217"/>
      <c r="DS168" s="217"/>
      <c r="DT168" s="217">
        <f t="shared" si="511"/>
        <v>0</v>
      </c>
      <c r="DU168" s="217">
        <f t="shared" si="512"/>
        <v>0</v>
      </c>
      <c r="DV168" s="10"/>
      <c r="DW168" s="65"/>
      <c r="DX168" s="218"/>
      <c r="DY168" s="218"/>
      <c r="DZ168" s="216"/>
      <c r="EA168" s="218"/>
      <c r="EB168" s="218"/>
      <c r="EC168" s="218"/>
      <c r="ED168" s="218"/>
      <c r="EE168" s="218"/>
      <c r="EF168" s="218"/>
      <c r="EG168" s="218"/>
      <c r="EH168" s="218"/>
      <c r="EI168" s="218"/>
      <c r="EJ168" s="217"/>
      <c r="EK168" s="217"/>
      <c r="EL168" s="217"/>
      <c r="EM168" s="217"/>
      <c r="EN168" s="217"/>
      <c r="EO168" s="217">
        <f t="shared" si="513"/>
        <v>0</v>
      </c>
      <c r="EP168" s="217">
        <f t="shared" si="514"/>
        <v>0</v>
      </c>
      <c r="EQ168" s="10"/>
      <c r="ER168" s="65"/>
      <c r="ES168" s="218"/>
      <c r="ET168" s="218"/>
      <c r="EU168" s="216"/>
      <c r="EV168" s="218"/>
      <c r="EW168" s="218"/>
      <c r="EX168" s="218"/>
      <c r="EY168" s="218"/>
      <c r="EZ168" s="218"/>
      <c r="FA168" s="218"/>
      <c r="FB168" s="218"/>
      <c r="FC168" s="218"/>
      <c r="FD168" s="218"/>
      <c r="FE168" s="217"/>
      <c r="FF168" s="217"/>
      <c r="FG168" s="217"/>
      <c r="FH168" s="217"/>
      <c r="FI168" s="217"/>
      <c r="FJ168" s="217">
        <f t="shared" si="515"/>
        <v>0</v>
      </c>
      <c r="FK168" s="217">
        <f t="shared" si="516"/>
        <v>0</v>
      </c>
      <c r="FL168" s="64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255" t="s">
        <v>123</v>
      </c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</row>
    <row r="169" spans="2:228" ht="9.9499999999999993" customHeight="1" x14ac:dyDescent="0.2">
      <c r="B169" s="66" t="s">
        <v>85</v>
      </c>
      <c r="C169" s="193" t="s">
        <v>85</v>
      </c>
      <c r="D169" s="193"/>
      <c r="E169" s="191"/>
      <c r="F169" s="193">
        <v>2.27</v>
      </c>
      <c r="G169" s="193"/>
      <c r="H169" s="193"/>
      <c r="I169" s="193">
        <v>1.76</v>
      </c>
      <c r="J169" s="193"/>
      <c r="K169" s="193"/>
      <c r="L169" s="193">
        <v>1.35</v>
      </c>
      <c r="M169" s="193"/>
      <c r="N169" s="193"/>
      <c r="O169" s="192">
        <v>1.81</v>
      </c>
      <c r="P169" s="192">
        <f t="shared" si="517"/>
        <v>1.35</v>
      </c>
      <c r="Q169" s="192">
        <f t="shared" si="518"/>
        <v>1.7933333333333337</v>
      </c>
      <c r="R169" s="192">
        <f t="shared" si="519"/>
        <v>0.46090490703976184</v>
      </c>
      <c r="S169" s="192">
        <f t="shared" si="501"/>
        <v>2.2542382403730956</v>
      </c>
      <c r="T169" s="192">
        <f t="shared" si="502"/>
        <v>1.3324284262935717</v>
      </c>
      <c r="U169" s="10"/>
      <c r="V169" s="66"/>
      <c r="W169" s="218"/>
      <c r="X169" s="218"/>
      <c r="Y169" s="216"/>
      <c r="Z169" s="218"/>
      <c r="AA169" s="218"/>
      <c r="AB169" s="218"/>
      <c r="AC169" s="218"/>
      <c r="AD169" s="218"/>
      <c r="AE169" s="218"/>
      <c r="AF169" s="218"/>
      <c r="AG169" s="218"/>
      <c r="AH169" s="218"/>
      <c r="AI169" s="217"/>
      <c r="AJ169" s="217"/>
      <c r="AK169" s="217"/>
      <c r="AL169" s="217"/>
      <c r="AM169" s="217"/>
      <c r="AN169" s="217">
        <f t="shared" si="503"/>
        <v>0</v>
      </c>
      <c r="AO169" s="217">
        <f t="shared" si="504"/>
        <v>0</v>
      </c>
      <c r="AP169" s="10"/>
      <c r="AQ169" s="66"/>
      <c r="AR169" s="218"/>
      <c r="AS169" s="218"/>
      <c r="AT169" s="216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7"/>
      <c r="BE169" s="217"/>
      <c r="BF169" s="217"/>
      <c r="BG169" s="217"/>
      <c r="BH169" s="217"/>
      <c r="BI169" s="217">
        <f t="shared" si="505"/>
        <v>0</v>
      </c>
      <c r="BJ169" s="217">
        <f t="shared" si="506"/>
        <v>0</v>
      </c>
      <c r="BK169" s="10"/>
      <c r="BL169" s="66"/>
      <c r="BM169" s="218"/>
      <c r="BN169" s="218"/>
      <c r="BO169" s="216"/>
      <c r="BP169" s="218"/>
      <c r="BQ169" s="218"/>
      <c r="BR169" s="218"/>
      <c r="BS169" s="218"/>
      <c r="BT169" s="218"/>
      <c r="BU169" s="218"/>
      <c r="BV169" s="218"/>
      <c r="BW169" s="218"/>
      <c r="BX169" s="218"/>
      <c r="BY169" s="217"/>
      <c r="BZ169" s="217"/>
      <c r="CA169" s="217"/>
      <c r="CB169" s="217"/>
      <c r="CC169" s="217"/>
      <c r="CD169" s="217">
        <f t="shared" si="507"/>
        <v>0</v>
      </c>
      <c r="CE169" s="217">
        <f t="shared" si="508"/>
        <v>0</v>
      </c>
      <c r="CF169" s="10"/>
      <c r="CG169" s="66"/>
      <c r="CH169" s="218"/>
      <c r="CI169" s="218"/>
      <c r="CJ169" s="216"/>
      <c r="CK169" s="218"/>
      <c r="CL169" s="218"/>
      <c r="CM169" s="218"/>
      <c r="CN169" s="218"/>
      <c r="CO169" s="218"/>
      <c r="CP169" s="218"/>
      <c r="CQ169" s="218"/>
      <c r="CR169" s="218"/>
      <c r="CS169" s="218"/>
      <c r="CT169" s="217"/>
      <c r="CU169" s="217"/>
      <c r="CV169" s="217"/>
      <c r="CW169" s="217"/>
      <c r="CX169" s="217"/>
      <c r="CY169" s="217">
        <f t="shared" si="509"/>
        <v>0</v>
      </c>
      <c r="CZ169" s="217">
        <f t="shared" si="510"/>
        <v>0</v>
      </c>
      <c r="DA169" s="10"/>
      <c r="DB169" s="66"/>
      <c r="DC169" s="218"/>
      <c r="DD169" s="218"/>
      <c r="DE169" s="216"/>
      <c r="DF169" s="218"/>
      <c r="DG169" s="218"/>
      <c r="DH169" s="218"/>
      <c r="DI169" s="218"/>
      <c r="DJ169" s="218"/>
      <c r="DK169" s="218"/>
      <c r="DL169" s="218"/>
      <c r="DM169" s="218"/>
      <c r="DN169" s="218"/>
      <c r="DO169" s="217"/>
      <c r="DP169" s="217"/>
      <c r="DQ169" s="217"/>
      <c r="DR169" s="217"/>
      <c r="DS169" s="217"/>
      <c r="DT169" s="217">
        <f t="shared" si="511"/>
        <v>0</v>
      </c>
      <c r="DU169" s="217">
        <f t="shared" si="512"/>
        <v>0</v>
      </c>
      <c r="DV169" s="10"/>
      <c r="DW169" s="66"/>
      <c r="DX169" s="218"/>
      <c r="DY169" s="218"/>
      <c r="DZ169" s="216"/>
      <c r="EA169" s="218"/>
      <c r="EB169" s="218"/>
      <c r="EC169" s="218"/>
      <c r="ED169" s="218"/>
      <c r="EE169" s="218"/>
      <c r="EF169" s="218"/>
      <c r="EG169" s="218"/>
      <c r="EH169" s="218"/>
      <c r="EI169" s="218"/>
      <c r="EJ169" s="217"/>
      <c r="EK169" s="217"/>
      <c r="EL169" s="217"/>
      <c r="EM169" s="217"/>
      <c r="EN169" s="217"/>
      <c r="EO169" s="217">
        <f t="shared" si="513"/>
        <v>0</v>
      </c>
      <c r="EP169" s="217">
        <f t="shared" si="514"/>
        <v>0</v>
      </c>
      <c r="EQ169" s="10"/>
      <c r="ER169" s="66"/>
      <c r="ES169" s="218"/>
      <c r="ET169" s="218"/>
      <c r="EU169" s="216"/>
      <c r="EV169" s="218"/>
      <c r="EW169" s="218"/>
      <c r="EX169" s="218"/>
      <c r="EY169" s="218"/>
      <c r="EZ169" s="218"/>
      <c r="FA169" s="218"/>
      <c r="FB169" s="218"/>
      <c r="FC169" s="218"/>
      <c r="FD169" s="218"/>
      <c r="FE169" s="217"/>
      <c r="FF169" s="217"/>
      <c r="FG169" s="217"/>
      <c r="FH169" s="217"/>
      <c r="FI169" s="217"/>
      <c r="FJ169" s="217">
        <f t="shared" si="515"/>
        <v>0</v>
      </c>
      <c r="FK169" s="217">
        <f t="shared" si="516"/>
        <v>0</v>
      </c>
      <c r="FL169" s="64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255" t="s">
        <v>124</v>
      </c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</row>
    <row r="170" spans="2:228" ht="9.9499999999999993" customHeight="1" x14ac:dyDescent="0.2">
      <c r="B170" s="66" t="s">
        <v>86</v>
      </c>
      <c r="C170" s="193" t="s">
        <v>86</v>
      </c>
      <c r="D170" s="193"/>
      <c r="E170" s="191"/>
      <c r="F170" s="193">
        <v>2.09</v>
      </c>
      <c r="G170" s="193"/>
      <c r="H170" s="193"/>
      <c r="I170" s="193">
        <v>2.14</v>
      </c>
      <c r="J170" s="193"/>
      <c r="K170" s="193"/>
      <c r="L170" s="193">
        <v>1.32</v>
      </c>
      <c r="M170" s="193"/>
      <c r="N170" s="193"/>
      <c r="O170" s="192">
        <v>2.92</v>
      </c>
      <c r="P170" s="192">
        <f t="shared" si="517"/>
        <v>1.32</v>
      </c>
      <c r="Q170" s="192">
        <f t="shared" si="518"/>
        <v>1.8500000000000003</v>
      </c>
      <c r="R170" s="192">
        <f t="shared" si="519"/>
        <v>0.45967379738244579</v>
      </c>
      <c r="S170" s="192">
        <f t="shared" si="501"/>
        <v>2.3096737973824459</v>
      </c>
      <c r="T170" s="192">
        <f t="shared" si="502"/>
        <v>1.3903262026175545</v>
      </c>
      <c r="U170" s="10"/>
      <c r="V170" s="66"/>
      <c r="W170" s="218"/>
      <c r="X170" s="218"/>
      <c r="Y170" s="216"/>
      <c r="Z170" s="218"/>
      <c r="AA170" s="218"/>
      <c r="AB170" s="218"/>
      <c r="AC170" s="218"/>
      <c r="AD170" s="218"/>
      <c r="AE170" s="218"/>
      <c r="AF170" s="218"/>
      <c r="AG170" s="218"/>
      <c r="AH170" s="218"/>
      <c r="AI170" s="217"/>
      <c r="AJ170" s="217"/>
      <c r="AK170" s="217"/>
      <c r="AL170" s="217"/>
      <c r="AM170" s="217"/>
      <c r="AN170" s="217">
        <f t="shared" si="503"/>
        <v>0</v>
      </c>
      <c r="AO170" s="217">
        <f t="shared" si="504"/>
        <v>0</v>
      </c>
      <c r="AP170" s="10"/>
      <c r="AQ170" s="66"/>
      <c r="AR170" s="218"/>
      <c r="AS170" s="218"/>
      <c r="AT170" s="216"/>
      <c r="AU170" s="218"/>
      <c r="AV170" s="218"/>
      <c r="AW170" s="218"/>
      <c r="AX170" s="218"/>
      <c r="AY170" s="218"/>
      <c r="AZ170" s="218"/>
      <c r="BA170" s="218"/>
      <c r="BB170" s="218"/>
      <c r="BC170" s="218"/>
      <c r="BD170" s="217"/>
      <c r="BE170" s="217"/>
      <c r="BF170" s="217"/>
      <c r="BG170" s="217"/>
      <c r="BH170" s="217"/>
      <c r="BI170" s="217">
        <f t="shared" si="505"/>
        <v>0</v>
      </c>
      <c r="BJ170" s="217">
        <f t="shared" si="506"/>
        <v>0</v>
      </c>
      <c r="BK170" s="10"/>
      <c r="BL170" s="66"/>
      <c r="BM170" s="218"/>
      <c r="BN170" s="218"/>
      <c r="BO170" s="216"/>
      <c r="BP170" s="218"/>
      <c r="BQ170" s="218"/>
      <c r="BR170" s="218"/>
      <c r="BS170" s="218"/>
      <c r="BT170" s="218"/>
      <c r="BU170" s="218"/>
      <c r="BV170" s="218"/>
      <c r="BW170" s="218"/>
      <c r="BX170" s="218"/>
      <c r="BY170" s="217"/>
      <c r="BZ170" s="217"/>
      <c r="CA170" s="217"/>
      <c r="CB170" s="217"/>
      <c r="CC170" s="217"/>
      <c r="CD170" s="217">
        <f t="shared" si="507"/>
        <v>0</v>
      </c>
      <c r="CE170" s="217">
        <f t="shared" si="508"/>
        <v>0</v>
      </c>
      <c r="CF170" s="10"/>
      <c r="CG170" s="66"/>
      <c r="CH170" s="218"/>
      <c r="CI170" s="218"/>
      <c r="CJ170" s="216"/>
      <c r="CK170" s="218"/>
      <c r="CL170" s="218"/>
      <c r="CM170" s="218"/>
      <c r="CN170" s="218"/>
      <c r="CO170" s="218"/>
      <c r="CP170" s="218"/>
      <c r="CQ170" s="218"/>
      <c r="CR170" s="218"/>
      <c r="CS170" s="218"/>
      <c r="CT170" s="217"/>
      <c r="CU170" s="217"/>
      <c r="CV170" s="217"/>
      <c r="CW170" s="217"/>
      <c r="CX170" s="217"/>
      <c r="CY170" s="217">
        <f t="shared" si="509"/>
        <v>0</v>
      </c>
      <c r="CZ170" s="217">
        <f t="shared" si="510"/>
        <v>0</v>
      </c>
      <c r="DA170" s="10"/>
      <c r="DB170" s="66"/>
      <c r="DC170" s="218"/>
      <c r="DD170" s="218"/>
      <c r="DE170" s="216"/>
      <c r="DF170" s="218"/>
      <c r="DG170" s="218"/>
      <c r="DH170" s="218"/>
      <c r="DI170" s="218"/>
      <c r="DJ170" s="218"/>
      <c r="DK170" s="218"/>
      <c r="DL170" s="218"/>
      <c r="DM170" s="218"/>
      <c r="DN170" s="218"/>
      <c r="DO170" s="217"/>
      <c r="DP170" s="217"/>
      <c r="DQ170" s="217"/>
      <c r="DR170" s="217"/>
      <c r="DS170" s="217"/>
      <c r="DT170" s="217">
        <f t="shared" si="511"/>
        <v>0</v>
      </c>
      <c r="DU170" s="217">
        <f t="shared" si="512"/>
        <v>0</v>
      </c>
      <c r="DV170" s="10"/>
      <c r="DW170" s="66"/>
      <c r="DX170" s="218"/>
      <c r="DY170" s="218"/>
      <c r="DZ170" s="216"/>
      <c r="EA170" s="218"/>
      <c r="EB170" s="218"/>
      <c r="EC170" s="218"/>
      <c r="ED170" s="218"/>
      <c r="EE170" s="218"/>
      <c r="EF170" s="218"/>
      <c r="EG170" s="218"/>
      <c r="EH170" s="218"/>
      <c r="EI170" s="218"/>
      <c r="EJ170" s="217"/>
      <c r="EK170" s="217"/>
      <c r="EL170" s="217"/>
      <c r="EM170" s="217"/>
      <c r="EN170" s="217"/>
      <c r="EO170" s="217">
        <f t="shared" si="513"/>
        <v>0</v>
      </c>
      <c r="EP170" s="217">
        <f t="shared" si="514"/>
        <v>0</v>
      </c>
      <c r="EQ170" s="10"/>
      <c r="ER170" s="66"/>
      <c r="ES170" s="218"/>
      <c r="ET170" s="218"/>
      <c r="EU170" s="216"/>
      <c r="EV170" s="218"/>
      <c r="EW170" s="218"/>
      <c r="EX170" s="218"/>
      <c r="EY170" s="218"/>
      <c r="EZ170" s="218"/>
      <c r="FA170" s="218"/>
      <c r="FB170" s="218"/>
      <c r="FC170" s="218"/>
      <c r="FD170" s="218"/>
      <c r="FE170" s="217"/>
      <c r="FF170" s="217"/>
      <c r="FG170" s="217"/>
      <c r="FH170" s="217"/>
      <c r="FI170" s="217"/>
      <c r="FJ170" s="217">
        <f t="shared" si="515"/>
        <v>0</v>
      </c>
      <c r="FK170" s="217">
        <f t="shared" si="516"/>
        <v>0</v>
      </c>
      <c r="FL170" s="64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255" t="s">
        <v>125</v>
      </c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</row>
    <row r="171" spans="2:228" s="67" customFormat="1" ht="9.9499999999999993" customHeight="1" x14ac:dyDescent="0.2">
      <c r="B171" s="65" t="s">
        <v>87</v>
      </c>
      <c r="C171" s="191" t="s">
        <v>87</v>
      </c>
      <c r="D171" s="191"/>
      <c r="E171" s="191"/>
      <c r="F171" s="191">
        <v>1.97</v>
      </c>
      <c r="G171" s="191"/>
      <c r="H171" s="191"/>
      <c r="I171" s="191">
        <v>1.68</v>
      </c>
      <c r="J171" s="191"/>
      <c r="K171" s="191"/>
      <c r="L171" s="191">
        <v>1.77</v>
      </c>
      <c r="M171" s="191"/>
      <c r="N171" s="191"/>
      <c r="O171" s="192">
        <v>2.74</v>
      </c>
      <c r="P171" s="192">
        <f t="shared" si="517"/>
        <v>1.68</v>
      </c>
      <c r="Q171" s="192">
        <f t="shared" si="518"/>
        <v>1.8066666666666666</v>
      </c>
      <c r="R171" s="192">
        <f t="shared" si="519"/>
        <v>0.1484362938547488</v>
      </c>
      <c r="S171" s="192">
        <f t="shared" si="501"/>
        <v>1.9551029605214154</v>
      </c>
      <c r="T171" s="192">
        <f t="shared" si="502"/>
        <v>1.6582303728119179</v>
      </c>
      <c r="V171" s="65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7"/>
      <c r="AJ171" s="217"/>
      <c r="AK171" s="217"/>
      <c r="AL171" s="217"/>
      <c r="AM171" s="217"/>
      <c r="AN171" s="217">
        <f t="shared" si="503"/>
        <v>0</v>
      </c>
      <c r="AO171" s="217">
        <f t="shared" si="504"/>
        <v>0</v>
      </c>
      <c r="AQ171" s="65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7"/>
      <c r="BE171" s="217"/>
      <c r="BF171" s="217"/>
      <c r="BG171" s="217"/>
      <c r="BH171" s="217"/>
      <c r="BI171" s="217">
        <f t="shared" si="505"/>
        <v>0</v>
      </c>
      <c r="BJ171" s="217">
        <f t="shared" si="506"/>
        <v>0</v>
      </c>
      <c r="BL171" s="65"/>
      <c r="BM171" s="216"/>
      <c r="BN171" s="216"/>
      <c r="BO171" s="216"/>
      <c r="BP171" s="216"/>
      <c r="BQ171" s="216"/>
      <c r="BR171" s="216"/>
      <c r="BS171" s="216"/>
      <c r="BT171" s="216"/>
      <c r="BU171" s="216"/>
      <c r="BV171" s="216"/>
      <c r="BW171" s="216"/>
      <c r="BX171" s="216"/>
      <c r="BY171" s="217"/>
      <c r="BZ171" s="217"/>
      <c r="CA171" s="217"/>
      <c r="CB171" s="217"/>
      <c r="CC171" s="217"/>
      <c r="CD171" s="217">
        <f t="shared" si="507"/>
        <v>0</v>
      </c>
      <c r="CE171" s="217">
        <f t="shared" si="508"/>
        <v>0</v>
      </c>
      <c r="CG171" s="65"/>
      <c r="CH171" s="216"/>
      <c r="CI171" s="216"/>
      <c r="CJ171" s="216"/>
      <c r="CK171" s="216"/>
      <c r="CL171" s="216"/>
      <c r="CM171" s="216"/>
      <c r="CN171" s="216"/>
      <c r="CO171" s="216"/>
      <c r="CP171" s="216"/>
      <c r="CQ171" s="216"/>
      <c r="CR171" s="216"/>
      <c r="CS171" s="216"/>
      <c r="CT171" s="217"/>
      <c r="CU171" s="217"/>
      <c r="CV171" s="217"/>
      <c r="CW171" s="217"/>
      <c r="CX171" s="217"/>
      <c r="CY171" s="217">
        <f t="shared" si="509"/>
        <v>0</v>
      </c>
      <c r="CZ171" s="217">
        <f t="shared" si="510"/>
        <v>0</v>
      </c>
      <c r="DB171" s="65"/>
      <c r="DC171" s="216"/>
      <c r="DD171" s="216"/>
      <c r="DE171" s="216"/>
      <c r="DF171" s="216"/>
      <c r="DG171" s="216"/>
      <c r="DH171" s="216"/>
      <c r="DI171" s="216"/>
      <c r="DJ171" s="216"/>
      <c r="DK171" s="216"/>
      <c r="DL171" s="216"/>
      <c r="DM171" s="216"/>
      <c r="DN171" s="216"/>
      <c r="DO171" s="217"/>
      <c r="DP171" s="217"/>
      <c r="DQ171" s="217"/>
      <c r="DR171" s="217"/>
      <c r="DS171" s="217"/>
      <c r="DT171" s="217">
        <f t="shared" si="511"/>
        <v>0</v>
      </c>
      <c r="DU171" s="217">
        <f t="shared" si="512"/>
        <v>0</v>
      </c>
      <c r="DW171" s="65"/>
      <c r="DX171" s="216"/>
      <c r="DY171" s="216"/>
      <c r="DZ171" s="216"/>
      <c r="EA171" s="216"/>
      <c r="EB171" s="216"/>
      <c r="EC171" s="216"/>
      <c r="ED171" s="216"/>
      <c r="EE171" s="216"/>
      <c r="EF171" s="216"/>
      <c r="EG171" s="216"/>
      <c r="EH171" s="216"/>
      <c r="EI171" s="216"/>
      <c r="EJ171" s="217"/>
      <c r="EK171" s="217"/>
      <c r="EL171" s="217"/>
      <c r="EM171" s="217"/>
      <c r="EN171" s="217"/>
      <c r="EO171" s="217">
        <f t="shared" si="513"/>
        <v>0</v>
      </c>
      <c r="EP171" s="217">
        <f t="shared" si="514"/>
        <v>0</v>
      </c>
      <c r="ER171" s="65"/>
      <c r="ES171" s="216"/>
      <c r="ET171" s="216"/>
      <c r="EU171" s="216"/>
      <c r="EV171" s="216"/>
      <c r="EW171" s="216"/>
      <c r="EX171" s="216"/>
      <c r="EY171" s="216"/>
      <c r="EZ171" s="216"/>
      <c r="FA171" s="216"/>
      <c r="FB171" s="216"/>
      <c r="FC171" s="216"/>
      <c r="FD171" s="216"/>
      <c r="FE171" s="217"/>
      <c r="FF171" s="217"/>
      <c r="FG171" s="217"/>
      <c r="FH171" s="217"/>
      <c r="FI171" s="217"/>
      <c r="FJ171" s="217">
        <f t="shared" si="515"/>
        <v>0</v>
      </c>
      <c r="FK171" s="217">
        <f t="shared" si="516"/>
        <v>0</v>
      </c>
      <c r="FL171" s="64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G171" s="255" t="s">
        <v>126</v>
      </c>
      <c r="GH171" s="3"/>
      <c r="GI171" s="3"/>
      <c r="GJ171" s="3"/>
      <c r="GK171" s="3"/>
      <c r="GL171" s="5"/>
      <c r="GM171" s="5"/>
      <c r="GN171" s="5"/>
      <c r="GO171" s="5"/>
      <c r="GP171" s="5"/>
      <c r="GQ171" s="5"/>
      <c r="GR171" s="5"/>
      <c r="GS171" s="5"/>
      <c r="GT171" s="3"/>
      <c r="GU171" s="41"/>
      <c r="GV171" s="41"/>
      <c r="GW171" s="41"/>
      <c r="GX171" s="41"/>
      <c r="GY171" s="41"/>
    </row>
    <row r="172" spans="2:228" ht="9.9499999999999993" customHeight="1" x14ac:dyDescent="0.2">
      <c r="B172" s="66" t="s">
        <v>88</v>
      </c>
      <c r="C172" s="191" t="s">
        <v>88</v>
      </c>
      <c r="D172" s="191"/>
      <c r="E172" s="191"/>
      <c r="F172" s="191">
        <v>2.59</v>
      </c>
      <c r="G172" s="191"/>
      <c r="H172" s="191"/>
      <c r="I172" s="191">
        <v>5.24</v>
      </c>
      <c r="J172" s="191"/>
      <c r="K172" s="191"/>
      <c r="L172" s="191">
        <v>4.5599999999999996</v>
      </c>
      <c r="M172" s="191"/>
      <c r="N172" s="191"/>
      <c r="O172" s="192">
        <v>2.65</v>
      </c>
      <c r="P172" s="192">
        <f t="shared" si="517"/>
        <v>2.59</v>
      </c>
      <c r="Q172" s="192">
        <f t="shared" si="518"/>
        <v>4.13</v>
      </c>
      <c r="R172" s="192">
        <f t="shared" si="519"/>
        <v>1.3763357148602944</v>
      </c>
      <c r="S172" s="192">
        <f t="shared" si="501"/>
        <v>5.5063357148602945</v>
      </c>
      <c r="T172" s="192">
        <f t="shared" si="502"/>
        <v>2.7536642851397053</v>
      </c>
      <c r="U172" s="10"/>
      <c r="V172" s="6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7"/>
      <c r="AJ172" s="217"/>
      <c r="AK172" s="217"/>
      <c r="AL172" s="217"/>
      <c r="AM172" s="217"/>
      <c r="AN172" s="217">
        <f t="shared" si="503"/>
        <v>0</v>
      </c>
      <c r="AO172" s="217">
        <f t="shared" si="504"/>
        <v>0</v>
      </c>
      <c r="AP172" s="10"/>
      <c r="AQ172" s="6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7"/>
      <c r="BE172" s="217"/>
      <c r="BF172" s="217"/>
      <c r="BG172" s="217"/>
      <c r="BH172" s="217"/>
      <c r="BI172" s="217">
        <f t="shared" si="505"/>
        <v>0</v>
      </c>
      <c r="BJ172" s="217">
        <f t="shared" si="506"/>
        <v>0</v>
      </c>
      <c r="BK172" s="10"/>
      <c r="BL172" s="66"/>
      <c r="BM172" s="216"/>
      <c r="BN172" s="216"/>
      <c r="BO172" s="216"/>
      <c r="BP172" s="216"/>
      <c r="BQ172" s="216"/>
      <c r="BR172" s="216"/>
      <c r="BS172" s="216"/>
      <c r="BT172" s="216"/>
      <c r="BU172" s="216"/>
      <c r="BV172" s="216"/>
      <c r="BW172" s="216"/>
      <c r="BX172" s="216"/>
      <c r="BY172" s="217"/>
      <c r="BZ172" s="217"/>
      <c r="CA172" s="217"/>
      <c r="CB172" s="217"/>
      <c r="CC172" s="217"/>
      <c r="CD172" s="217">
        <f t="shared" si="507"/>
        <v>0</v>
      </c>
      <c r="CE172" s="217">
        <f t="shared" si="508"/>
        <v>0</v>
      </c>
      <c r="CF172" s="10"/>
      <c r="CG172" s="66"/>
      <c r="CH172" s="216"/>
      <c r="CI172" s="216"/>
      <c r="CJ172" s="216"/>
      <c r="CK172" s="216"/>
      <c r="CL172" s="216"/>
      <c r="CM172" s="216"/>
      <c r="CN172" s="216"/>
      <c r="CO172" s="216"/>
      <c r="CP172" s="216"/>
      <c r="CQ172" s="216"/>
      <c r="CR172" s="216"/>
      <c r="CS172" s="216"/>
      <c r="CT172" s="217"/>
      <c r="CU172" s="217"/>
      <c r="CV172" s="217"/>
      <c r="CW172" s="217"/>
      <c r="CX172" s="217"/>
      <c r="CY172" s="217">
        <f t="shared" si="509"/>
        <v>0</v>
      </c>
      <c r="CZ172" s="217">
        <f t="shared" si="510"/>
        <v>0</v>
      </c>
      <c r="DA172" s="10"/>
      <c r="DB172" s="66"/>
      <c r="DC172" s="216"/>
      <c r="DD172" s="216"/>
      <c r="DE172" s="216"/>
      <c r="DF172" s="216"/>
      <c r="DG172" s="216"/>
      <c r="DH172" s="216"/>
      <c r="DI172" s="216"/>
      <c r="DJ172" s="216"/>
      <c r="DK172" s="216"/>
      <c r="DL172" s="216"/>
      <c r="DM172" s="216"/>
      <c r="DN172" s="216"/>
      <c r="DO172" s="217"/>
      <c r="DP172" s="217"/>
      <c r="DQ172" s="217"/>
      <c r="DR172" s="217"/>
      <c r="DS172" s="217"/>
      <c r="DT172" s="217">
        <f t="shared" si="511"/>
        <v>0</v>
      </c>
      <c r="DU172" s="217">
        <f t="shared" si="512"/>
        <v>0</v>
      </c>
      <c r="DV172" s="10"/>
      <c r="DW172" s="66"/>
      <c r="DX172" s="216"/>
      <c r="DY172" s="216"/>
      <c r="DZ172" s="216"/>
      <c r="EA172" s="216"/>
      <c r="EB172" s="216"/>
      <c r="EC172" s="216"/>
      <c r="ED172" s="216"/>
      <c r="EE172" s="216"/>
      <c r="EF172" s="216"/>
      <c r="EG172" s="216"/>
      <c r="EH172" s="216"/>
      <c r="EI172" s="216"/>
      <c r="EJ172" s="217"/>
      <c r="EK172" s="217"/>
      <c r="EL172" s="217"/>
      <c r="EM172" s="217"/>
      <c r="EN172" s="217"/>
      <c r="EO172" s="217">
        <f t="shared" si="513"/>
        <v>0</v>
      </c>
      <c r="EP172" s="217">
        <f t="shared" si="514"/>
        <v>0</v>
      </c>
      <c r="EQ172" s="10"/>
      <c r="ER172" s="66"/>
      <c r="ES172" s="216"/>
      <c r="ET172" s="216"/>
      <c r="EU172" s="216"/>
      <c r="EV172" s="216"/>
      <c r="EW172" s="216"/>
      <c r="EX172" s="216"/>
      <c r="EY172" s="216"/>
      <c r="EZ172" s="216"/>
      <c r="FA172" s="216"/>
      <c r="FB172" s="216"/>
      <c r="FC172" s="216"/>
      <c r="FD172" s="216"/>
      <c r="FE172" s="217"/>
      <c r="FF172" s="217"/>
      <c r="FG172" s="217"/>
      <c r="FH172" s="217"/>
      <c r="FI172" s="217"/>
      <c r="FJ172" s="217">
        <f t="shared" si="515"/>
        <v>0</v>
      </c>
      <c r="FK172" s="217">
        <f t="shared" si="516"/>
        <v>0</v>
      </c>
      <c r="FL172" s="64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255" t="s">
        <v>127</v>
      </c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</row>
    <row r="173" spans="2:228" ht="9.9499999999999993" customHeight="1" x14ac:dyDescent="0.2">
      <c r="B173" s="66" t="s">
        <v>89</v>
      </c>
      <c r="C173" s="191" t="s">
        <v>89</v>
      </c>
      <c r="D173" s="191"/>
      <c r="E173" s="191"/>
      <c r="F173" s="191">
        <v>3.72</v>
      </c>
      <c r="G173" s="191"/>
      <c r="H173" s="191"/>
      <c r="I173" s="191">
        <v>2.1</v>
      </c>
      <c r="J173" s="191"/>
      <c r="K173" s="191"/>
      <c r="L173" s="191">
        <v>1.61</v>
      </c>
      <c r="M173" s="191"/>
      <c r="N173" s="191"/>
      <c r="O173" s="192">
        <v>3.21</v>
      </c>
      <c r="P173" s="192">
        <f t="shared" si="517"/>
        <v>1.61</v>
      </c>
      <c r="Q173" s="192">
        <f t="shared" si="518"/>
        <v>2.476666666666667</v>
      </c>
      <c r="R173" s="192">
        <f t="shared" si="519"/>
        <v>1.1042795539777663</v>
      </c>
      <c r="S173" s="192">
        <f t="shared" ref="S173:S178" si="520">Q173+R173</f>
        <v>3.5809462206444334</v>
      </c>
      <c r="T173" s="192">
        <f t="shared" ref="T173:T178" si="521">Q173-R173</f>
        <v>1.3723871126889007</v>
      </c>
      <c r="U173" s="10"/>
      <c r="V173" s="66"/>
      <c r="W173" s="216"/>
      <c r="X173" s="216"/>
      <c r="Y173" s="216"/>
      <c r="Z173" s="216"/>
      <c r="AA173" s="216"/>
      <c r="AB173" s="216"/>
      <c r="AC173" s="216"/>
      <c r="AD173" s="216"/>
      <c r="AE173" s="216"/>
      <c r="AF173" s="216"/>
      <c r="AG173" s="216"/>
      <c r="AH173" s="216"/>
      <c r="AI173" s="217"/>
      <c r="AJ173" s="217"/>
      <c r="AK173" s="217"/>
      <c r="AL173" s="217"/>
      <c r="AM173" s="217"/>
      <c r="AN173" s="217">
        <f t="shared" ref="AN173:AN178" si="522">AK173+AM173</f>
        <v>0</v>
      </c>
      <c r="AO173" s="217">
        <f t="shared" ref="AO173:AO178" si="523">AK173-AM173</f>
        <v>0</v>
      </c>
      <c r="AP173" s="10"/>
      <c r="AQ173" s="6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7"/>
      <c r="BE173" s="217"/>
      <c r="BF173" s="217"/>
      <c r="BG173" s="217"/>
      <c r="BH173" s="217"/>
      <c r="BI173" s="217">
        <f t="shared" si="505"/>
        <v>0</v>
      </c>
      <c r="BJ173" s="217">
        <f t="shared" si="506"/>
        <v>0</v>
      </c>
      <c r="BK173" s="10"/>
      <c r="BL173" s="66"/>
      <c r="BM173" s="216"/>
      <c r="BN173" s="216"/>
      <c r="BO173" s="216"/>
      <c r="BP173" s="216"/>
      <c r="BQ173" s="216"/>
      <c r="BR173" s="216"/>
      <c r="BS173" s="216"/>
      <c r="BT173" s="216"/>
      <c r="BU173" s="216"/>
      <c r="BV173" s="216"/>
      <c r="BW173" s="216"/>
      <c r="BX173" s="216"/>
      <c r="BY173" s="217"/>
      <c r="BZ173" s="217"/>
      <c r="CA173" s="217"/>
      <c r="CB173" s="217"/>
      <c r="CC173" s="217"/>
      <c r="CD173" s="217">
        <f t="shared" si="507"/>
        <v>0</v>
      </c>
      <c r="CE173" s="217">
        <f t="shared" si="508"/>
        <v>0</v>
      </c>
      <c r="CF173" s="10"/>
      <c r="CG173" s="66"/>
      <c r="CH173" s="216"/>
      <c r="CI173" s="216"/>
      <c r="CJ173" s="216"/>
      <c r="CK173" s="216"/>
      <c r="CL173" s="216"/>
      <c r="CM173" s="216"/>
      <c r="CN173" s="216"/>
      <c r="CO173" s="216"/>
      <c r="CP173" s="216"/>
      <c r="CQ173" s="216"/>
      <c r="CR173" s="216"/>
      <c r="CS173" s="216"/>
      <c r="CT173" s="217"/>
      <c r="CU173" s="217"/>
      <c r="CV173" s="217"/>
      <c r="CW173" s="217"/>
      <c r="CX173" s="217"/>
      <c r="CY173" s="217">
        <f t="shared" si="509"/>
        <v>0</v>
      </c>
      <c r="CZ173" s="217">
        <f t="shared" si="510"/>
        <v>0</v>
      </c>
      <c r="DA173" s="10"/>
      <c r="DB173" s="66"/>
      <c r="DC173" s="216"/>
      <c r="DD173" s="216"/>
      <c r="DE173" s="216"/>
      <c r="DF173" s="216"/>
      <c r="DG173" s="216"/>
      <c r="DH173" s="216"/>
      <c r="DI173" s="216"/>
      <c r="DJ173" s="216"/>
      <c r="DK173" s="216"/>
      <c r="DL173" s="216"/>
      <c r="DM173" s="216"/>
      <c r="DN173" s="216"/>
      <c r="DO173" s="217"/>
      <c r="DP173" s="217"/>
      <c r="DQ173" s="217"/>
      <c r="DR173" s="217"/>
      <c r="DS173" s="217"/>
      <c r="DT173" s="217">
        <f t="shared" ref="DT173:DT178" si="524">DQ173+DS173</f>
        <v>0</v>
      </c>
      <c r="DU173" s="217">
        <f t="shared" ref="DU173:DU178" si="525">DQ173-DS173</f>
        <v>0</v>
      </c>
      <c r="DV173" s="10"/>
      <c r="DW173" s="66"/>
      <c r="DX173" s="216"/>
      <c r="DY173" s="216"/>
      <c r="DZ173" s="216"/>
      <c r="EA173" s="216"/>
      <c r="EB173" s="216"/>
      <c r="EC173" s="216"/>
      <c r="ED173" s="216"/>
      <c r="EE173" s="216"/>
      <c r="EF173" s="216"/>
      <c r="EG173" s="216"/>
      <c r="EH173" s="216"/>
      <c r="EI173" s="216"/>
      <c r="EJ173" s="217"/>
      <c r="EK173" s="217"/>
      <c r="EL173" s="217"/>
      <c r="EM173" s="217"/>
      <c r="EN173" s="217"/>
      <c r="EO173" s="217">
        <f t="shared" si="513"/>
        <v>0</v>
      </c>
      <c r="EP173" s="217">
        <f t="shared" si="514"/>
        <v>0</v>
      </c>
      <c r="EQ173" s="10"/>
      <c r="ER173" s="66"/>
      <c r="ES173" s="216"/>
      <c r="ET173" s="216"/>
      <c r="EU173" s="216"/>
      <c r="EV173" s="216"/>
      <c r="EW173" s="216"/>
      <c r="EX173" s="216"/>
      <c r="EY173" s="216"/>
      <c r="EZ173" s="216"/>
      <c r="FA173" s="216"/>
      <c r="FB173" s="216"/>
      <c r="FC173" s="216"/>
      <c r="FD173" s="216"/>
      <c r="FE173" s="217"/>
      <c r="FF173" s="217"/>
      <c r="FG173" s="217"/>
      <c r="FH173" s="217"/>
      <c r="FI173" s="217"/>
      <c r="FJ173" s="217">
        <f t="shared" ref="FJ173:FJ178" si="526">FG173+FI173</f>
        <v>0</v>
      </c>
      <c r="FK173" s="217">
        <f t="shared" ref="FK173:FK178" si="527">FG173-FI173</f>
        <v>0</v>
      </c>
      <c r="FL173" s="64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255" t="s">
        <v>128</v>
      </c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</row>
    <row r="174" spans="2:228" ht="9.9499999999999993" customHeight="1" x14ac:dyDescent="0.2">
      <c r="B174" s="65" t="s">
        <v>90</v>
      </c>
      <c r="C174" s="191" t="s">
        <v>90</v>
      </c>
      <c r="D174" s="191"/>
      <c r="E174" s="191"/>
      <c r="F174" s="191">
        <v>2.41</v>
      </c>
      <c r="G174" s="191"/>
      <c r="H174" s="191"/>
      <c r="I174" s="191">
        <v>2.14</v>
      </c>
      <c r="J174" s="191"/>
      <c r="K174" s="191"/>
      <c r="L174" s="191">
        <v>2.14</v>
      </c>
      <c r="M174" s="191"/>
      <c r="N174" s="191"/>
      <c r="O174" s="192">
        <v>3.26</v>
      </c>
      <c r="P174" s="192">
        <f t="shared" si="517"/>
        <v>2.14</v>
      </c>
      <c r="Q174" s="192">
        <f t="shared" si="518"/>
        <v>2.2300000000000004</v>
      </c>
      <c r="R174" s="192">
        <f t="shared" si="519"/>
        <v>0.15588457268119896</v>
      </c>
      <c r="S174" s="192">
        <f t="shared" si="520"/>
        <v>2.3858845726811992</v>
      </c>
      <c r="T174" s="192">
        <f t="shared" si="521"/>
        <v>2.0741154273188016</v>
      </c>
      <c r="U174" s="10"/>
      <c r="V174" s="65"/>
      <c r="W174" s="216"/>
      <c r="X174" s="216"/>
      <c r="Y174" s="216"/>
      <c r="Z174" s="216"/>
      <c r="AA174" s="216"/>
      <c r="AB174" s="216"/>
      <c r="AC174" s="216"/>
      <c r="AD174" s="216"/>
      <c r="AE174" s="216"/>
      <c r="AF174" s="216"/>
      <c r="AG174" s="216"/>
      <c r="AH174" s="216"/>
      <c r="AI174" s="217"/>
      <c r="AJ174" s="217"/>
      <c r="AK174" s="217"/>
      <c r="AL174" s="217"/>
      <c r="AM174" s="217"/>
      <c r="AN174" s="217">
        <f t="shared" si="522"/>
        <v>0</v>
      </c>
      <c r="AO174" s="217">
        <f t="shared" si="523"/>
        <v>0</v>
      </c>
      <c r="AP174" s="10"/>
      <c r="AQ174" s="65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7"/>
      <c r="BE174" s="217"/>
      <c r="BF174" s="217"/>
      <c r="BG174" s="217"/>
      <c r="BH174" s="217"/>
      <c r="BI174" s="217">
        <f t="shared" si="505"/>
        <v>0</v>
      </c>
      <c r="BJ174" s="217">
        <f t="shared" si="506"/>
        <v>0</v>
      </c>
      <c r="BK174" s="10"/>
      <c r="BL174" s="65"/>
      <c r="BM174" s="216"/>
      <c r="BN174" s="216"/>
      <c r="BO174" s="216"/>
      <c r="BP174" s="216"/>
      <c r="BQ174" s="216"/>
      <c r="BR174" s="216"/>
      <c r="BS174" s="216"/>
      <c r="BT174" s="216"/>
      <c r="BU174" s="216"/>
      <c r="BV174" s="216"/>
      <c r="BW174" s="216"/>
      <c r="BX174" s="216"/>
      <c r="BY174" s="217"/>
      <c r="BZ174" s="217"/>
      <c r="CA174" s="217"/>
      <c r="CB174" s="217"/>
      <c r="CC174" s="217"/>
      <c r="CD174" s="217">
        <f t="shared" si="507"/>
        <v>0</v>
      </c>
      <c r="CE174" s="217">
        <f t="shared" si="508"/>
        <v>0</v>
      </c>
      <c r="CF174" s="10"/>
      <c r="CG174" s="65"/>
      <c r="CH174" s="216"/>
      <c r="CI174" s="216"/>
      <c r="CJ174" s="216"/>
      <c r="CK174" s="216"/>
      <c r="CL174" s="216"/>
      <c r="CM174" s="216"/>
      <c r="CN174" s="216"/>
      <c r="CO174" s="216"/>
      <c r="CP174" s="216"/>
      <c r="CQ174" s="216"/>
      <c r="CR174" s="216"/>
      <c r="CS174" s="216"/>
      <c r="CT174" s="217"/>
      <c r="CU174" s="217"/>
      <c r="CV174" s="217"/>
      <c r="CW174" s="217"/>
      <c r="CX174" s="217"/>
      <c r="CY174" s="217">
        <f t="shared" si="509"/>
        <v>0</v>
      </c>
      <c r="CZ174" s="217">
        <f t="shared" si="510"/>
        <v>0</v>
      </c>
      <c r="DA174" s="10"/>
      <c r="DB174" s="65"/>
      <c r="DC174" s="216"/>
      <c r="DD174" s="216"/>
      <c r="DE174" s="216"/>
      <c r="DF174" s="216"/>
      <c r="DG174" s="216"/>
      <c r="DH174" s="216"/>
      <c r="DI174" s="216"/>
      <c r="DJ174" s="216"/>
      <c r="DK174" s="216"/>
      <c r="DL174" s="216"/>
      <c r="DM174" s="216"/>
      <c r="DN174" s="216"/>
      <c r="DO174" s="217"/>
      <c r="DP174" s="217"/>
      <c r="DQ174" s="217"/>
      <c r="DR174" s="217"/>
      <c r="DS174" s="217"/>
      <c r="DT174" s="217">
        <f t="shared" si="524"/>
        <v>0</v>
      </c>
      <c r="DU174" s="217">
        <f t="shared" si="525"/>
        <v>0</v>
      </c>
      <c r="DV174" s="10"/>
      <c r="DW174" s="65"/>
      <c r="DX174" s="216"/>
      <c r="DY174" s="216"/>
      <c r="DZ174" s="216"/>
      <c r="EA174" s="216"/>
      <c r="EB174" s="216"/>
      <c r="EC174" s="216"/>
      <c r="ED174" s="216"/>
      <c r="EE174" s="216"/>
      <c r="EF174" s="216"/>
      <c r="EG174" s="216"/>
      <c r="EH174" s="216"/>
      <c r="EI174" s="216"/>
      <c r="EJ174" s="217"/>
      <c r="EK174" s="217"/>
      <c r="EL174" s="217"/>
      <c r="EM174" s="217"/>
      <c r="EN174" s="217"/>
      <c r="EO174" s="217">
        <f t="shared" si="513"/>
        <v>0</v>
      </c>
      <c r="EP174" s="217">
        <f t="shared" si="514"/>
        <v>0</v>
      </c>
      <c r="EQ174" s="10"/>
      <c r="ER174" s="65"/>
      <c r="ES174" s="216"/>
      <c r="ET174" s="216"/>
      <c r="EU174" s="216"/>
      <c r="EV174" s="216"/>
      <c r="EW174" s="216"/>
      <c r="EX174" s="216"/>
      <c r="EY174" s="216"/>
      <c r="EZ174" s="216"/>
      <c r="FA174" s="216"/>
      <c r="FB174" s="216"/>
      <c r="FC174" s="216"/>
      <c r="FD174" s="216"/>
      <c r="FE174" s="217"/>
      <c r="FF174" s="217"/>
      <c r="FG174" s="217"/>
      <c r="FH174" s="217"/>
      <c r="FI174" s="217"/>
      <c r="FJ174" s="217">
        <f t="shared" si="526"/>
        <v>0</v>
      </c>
      <c r="FK174" s="217">
        <f t="shared" si="527"/>
        <v>0</v>
      </c>
      <c r="FL174" s="64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255" t="s">
        <v>129</v>
      </c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</row>
    <row r="175" spans="2:228" ht="9.9499999999999993" customHeight="1" x14ac:dyDescent="0.2">
      <c r="B175" s="65" t="s">
        <v>91</v>
      </c>
      <c r="C175" s="191" t="s">
        <v>91</v>
      </c>
      <c r="D175" s="191"/>
      <c r="E175" s="191"/>
      <c r="F175" s="191">
        <v>3.23</v>
      </c>
      <c r="G175" s="191"/>
      <c r="H175" s="191"/>
      <c r="I175" s="191">
        <v>1.96</v>
      </c>
      <c r="J175" s="191"/>
      <c r="K175" s="191"/>
      <c r="L175" s="191">
        <v>2.16</v>
      </c>
      <c r="M175" s="191"/>
      <c r="N175" s="191"/>
      <c r="O175" s="192">
        <v>3.27</v>
      </c>
      <c r="P175" s="192">
        <f t="shared" si="517"/>
        <v>1.96</v>
      </c>
      <c r="Q175" s="192">
        <f t="shared" si="518"/>
        <v>2.4499999999999997</v>
      </c>
      <c r="R175" s="192">
        <f t="shared" si="519"/>
        <v>0.68286162580716314</v>
      </c>
      <c r="S175" s="192">
        <f t="shared" si="520"/>
        <v>3.1328616258071627</v>
      </c>
      <c r="T175" s="192">
        <f t="shared" si="521"/>
        <v>1.7671383741928366</v>
      </c>
      <c r="U175" s="10"/>
      <c r="V175" s="65"/>
      <c r="W175" s="216"/>
      <c r="X175" s="216"/>
      <c r="Y175" s="216"/>
      <c r="Z175" s="216"/>
      <c r="AA175" s="216"/>
      <c r="AB175" s="216"/>
      <c r="AC175" s="216"/>
      <c r="AD175" s="216"/>
      <c r="AE175" s="216"/>
      <c r="AF175" s="216"/>
      <c r="AG175" s="216"/>
      <c r="AH175" s="216"/>
      <c r="AI175" s="217"/>
      <c r="AJ175" s="217"/>
      <c r="AK175" s="217"/>
      <c r="AL175" s="217"/>
      <c r="AM175" s="217"/>
      <c r="AN175" s="217">
        <f t="shared" si="522"/>
        <v>0</v>
      </c>
      <c r="AO175" s="217">
        <f t="shared" si="523"/>
        <v>0</v>
      </c>
      <c r="AP175" s="10"/>
      <c r="AQ175" s="65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7"/>
      <c r="BE175" s="217"/>
      <c r="BF175" s="217"/>
      <c r="BG175" s="217"/>
      <c r="BH175" s="217"/>
      <c r="BI175" s="217">
        <f t="shared" si="505"/>
        <v>0</v>
      </c>
      <c r="BJ175" s="217">
        <f t="shared" si="506"/>
        <v>0</v>
      </c>
      <c r="BK175" s="10"/>
      <c r="BL175" s="65"/>
      <c r="BM175" s="216"/>
      <c r="BN175" s="216"/>
      <c r="BO175" s="216"/>
      <c r="BP175" s="216"/>
      <c r="BQ175" s="216"/>
      <c r="BR175" s="216"/>
      <c r="BS175" s="216"/>
      <c r="BT175" s="216"/>
      <c r="BU175" s="216"/>
      <c r="BV175" s="216"/>
      <c r="BW175" s="216"/>
      <c r="BX175" s="216"/>
      <c r="BY175" s="217"/>
      <c r="BZ175" s="217"/>
      <c r="CA175" s="217"/>
      <c r="CB175" s="217"/>
      <c r="CC175" s="217"/>
      <c r="CD175" s="217">
        <f t="shared" si="507"/>
        <v>0</v>
      </c>
      <c r="CE175" s="217">
        <f t="shared" si="508"/>
        <v>0</v>
      </c>
      <c r="CF175" s="10"/>
      <c r="CG175" s="65"/>
      <c r="CH175" s="216"/>
      <c r="CI175" s="216"/>
      <c r="CJ175" s="216"/>
      <c r="CK175" s="216"/>
      <c r="CL175" s="216"/>
      <c r="CM175" s="216"/>
      <c r="CN175" s="216"/>
      <c r="CO175" s="216"/>
      <c r="CP175" s="216"/>
      <c r="CQ175" s="216"/>
      <c r="CR175" s="216"/>
      <c r="CS175" s="216"/>
      <c r="CT175" s="217"/>
      <c r="CU175" s="217"/>
      <c r="CV175" s="217"/>
      <c r="CW175" s="217"/>
      <c r="CX175" s="217"/>
      <c r="CY175" s="217">
        <f t="shared" si="509"/>
        <v>0</v>
      </c>
      <c r="CZ175" s="217">
        <f t="shared" si="510"/>
        <v>0</v>
      </c>
      <c r="DA175" s="10"/>
      <c r="DB175" s="65"/>
      <c r="DC175" s="216"/>
      <c r="DD175" s="216"/>
      <c r="DE175" s="216"/>
      <c r="DF175" s="216"/>
      <c r="DG175" s="216"/>
      <c r="DH175" s="216"/>
      <c r="DI175" s="216"/>
      <c r="DJ175" s="216"/>
      <c r="DK175" s="216"/>
      <c r="DL175" s="216"/>
      <c r="DM175" s="216"/>
      <c r="DN175" s="216"/>
      <c r="DO175" s="217"/>
      <c r="DP175" s="217"/>
      <c r="DQ175" s="217"/>
      <c r="DR175" s="217"/>
      <c r="DS175" s="217"/>
      <c r="DT175" s="217">
        <f t="shared" si="524"/>
        <v>0</v>
      </c>
      <c r="DU175" s="217">
        <f t="shared" si="525"/>
        <v>0</v>
      </c>
      <c r="DV175" s="10"/>
      <c r="DW175" s="65"/>
      <c r="DX175" s="216"/>
      <c r="DY175" s="216"/>
      <c r="DZ175" s="216"/>
      <c r="EA175" s="216"/>
      <c r="EB175" s="216"/>
      <c r="EC175" s="216"/>
      <c r="ED175" s="216"/>
      <c r="EE175" s="216"/>
      <c r="EF175" s="216"/>
      <c r="EG175" s="216"/>
      <c r="EH175" s="216"/>
      <c r="EI175" s="216"/>
      <c r="EJ175" s="217"/>
      <c r="EK175" s="217"/>
      <c r="EL175" s="217"/>
      <c r="EM175" s="217"/>
      <c r="EN175" s="217"/>
      <c r="EO175" s="217">
        <f t="shared" si="513"/>
        <v>0</v>
      </c>
      <c r="EP175" s="217">
        <f t="shared" si="514"/>
        <v>0</v>
      </c>
      <c r="EQ175" s="10"/>
      <c r="ER175" s="65"/>
      <c r="ES175" s="216"/>
      <c r="ET175" s="216"/>
      <c r="EU175" s="216"/>
      <c r="EV175" s="216"/>
      <c r="EW175" s="216"/>
      <c r="EX175" s="216"/>
      <c r="EY175" s="216"/>
      <c r="EZ175" s="216"/>
      <c r="FA175" s="216"/>
      <c r="FB175" s="216"/>
      <c r="FC175" s="216"/>
      <c r="FD175" s="216"/>
      <c r="FE175" s="217"/>
      <c r="FF175" s="217"/>
      <c r="FG175" s="217"/>
      <c r="FH175" s="217"/>
      <c r="FI175" s="217"/>
      <c r="FJ175" s="217">
        <f t="shared" si="526"/>
        <v>0</v>
      </c>
      <c r="FK175" s="217">
        <f t="shared" si="527"/>
        <v>0</v>
      </c>
      <c r="FL175" s="64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255" t="s">
        <v>130</v>
      </c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</row>
    <row r="176" spans="2:228" ht="9.9499999999999993" customHeight="1" x14ac:dyDescent="0.2">
      <c r="B176" s="66" t="s">
        <v>92</v>
      </c>
      <c r="C176" s="191" t="s">
        <v>92</v>
      </c>
      <c r="D176" s="191"/>
      <c r="E176" s="191"/>
      <c r="F176" s="191">
        <v>3.36</v>
      </c>
      <c r="G176" s="191"/>
      <c r="H176" s="191"/>
      <c r="I176" s="191">
        <v>2.39</v>
      </c>
      <c r="J176" s="191"/>
      <c r="K176" s="191"/>
      <c r="L176" s="191">
        <v>2.08</v>
      </c>
      <c r="M176" s="191"/>
      <c r="N176" s="191"/>
      <c r="O176" s="192">
        <v>2.99</v>
      </c>
      <c r="P176" s="192">
        <f t="shared" si="517"/>
        <v>2.08</v>
      </c>
      <c r="Q176" s="192">
        <f t="shared" si="518"/>
        <v>2.61</v>
      </c>
      <c r="R176" s="192">
        <f t="shared" si="519"/>
        <v>0.66775744099186196</v>
      </c>
      <c r="S176" s="192">
        <f t="shared" si="520"/>
        <v>3.2777574409918619</v>
      </c>
      <c r="T176" s="192">
        <f t="shared" si="521"/>
        <v>1.9422425590081378</v>
      </c>
      <c r="U176" s="10"/>
      <c r="V176" s="66"/>
      <c r="W176" s="216"/>
      <c r="X176" s="216"/>
      <c r="Y176" s="216"/>
      <c r="Z176" s="216"/>
      <c r="AA176" s="216"/>
      <c r="AB176" s="216"/>
      <c r="AC176" s="216"/>
      <c r="AD176" s="216"/>
      <c r="AE176" s="216"/>
      <c r="AF176" s="216"/>
      <c r="AG176" s="216"/>
      <c r="AH176" s="216"/>
      <c r="AI176" s="217"/>
      <c r="AJ176" s="217"/>
      <c r="AK176" s="217"/>
      <c r="AL176" s="217"/>
      <c r="AM176" s="217"/>
      <c r="AN176" s="217">
        <f t="shared" si="522"/>
        <v>0</v>
      </c>
      <c r="AO176" s="217">
        <f t="shared" si="523"/>
        <v>0</v>
      </c>
      <c r="AP176" s="10"/>
      <c r="AQ176" s="6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7"/>
      <c r="BE176" s="217"/>
      <c r="BF176" s="217"/>
      <c r="BG176" s="217"/>
      <c r="BH176" s="217"/>
      <c r="BI176" s="217">
        <f t="shared" si="505"/>
        <v>0</v>
      </c>
      <c r="BJ176" s="217">
        <f t="shared" si="506"/>
        <v>0</v>
      </c>
      <c r="BK176" s="10"/>
      <c r="BL176" s="66"/>
      <c r="BM176" s="216"/>
      <c r="BN176" s="216"/>
      <c r="BO176" s="216"/>
      <c r="BP176" s="216"/>
      <c r="BQ176" s="216"/>
      <c r="BR176" s="216"/>
      <c r="BS176" s="216"/>
      <c r="BT176" s="216"/>
      <c r="BU176" s="216"/>
      <c r="BV176" s="216"/>
      <c r="BW176" s="216"/>
      <c r="BX176" s="216"/>
      <c r="BY176" s="217"/>
      <c r="BZ176" s="217"/>
      <c r="CA176" s="217"/>
      <c r="CB176" s="217"/>
      <c r="CC176" s="217"/>
      <c r="CD176" s="217">
        <f t="shared" si="507"/>
        <v>0</v>
      </c>
      <c r="CE176" s="217">
        <f t="shared" si="508"/>
        <v>0</v>
      </c>
      <c r="CF176" s="10"/>
      <c r="CG176" s="66"/>
      <c r="CH176" s="216"/>
      <c r="CI176" s="216"/>
      <c r="CJ176" s="216"/>
      <c r="CK176" s="216"/>
      <c r="CL176" s="216"/>
      <c r="CM176" s="216"/>
      <c r="CN176" s="216"/>
      <c r="CO176" s="216"/>
      <c r="CP176" s="216"/>
      <c r="CQ176" s="216"/>
      <c r="CR176" s="216"/>
      <c r="CS176" s="216"/>
      <c r="CT176" s="217"/>
      <c r="CU176" s="217"/>
      <c r="CV176" s="217"/>
      <c r="CW176" s="217"/>
      <c r="CX176" s="217"/>
      <c r="CY176" s="217">
        <f t="shared" si="509"/>
        <v>0</v>
      </c>
      <c r="CZ176" s="217">
        <f t="shared" si="510"/>
        <v>0</v>
      </c>
      <c r="DA176" s="10"/>
      <c r="DB176" s="66"/>
      <c r="DC176" s="216"/>
      <c r="DD176" s="216"/>
      <c r="DE176" s="216"/>
      <c r="DF176" s="216"/>
      <c r="DG176" s="216"/>
      <c r="DH176" s="216"/>
      <c r="DI176" s="216"/>
      <c r="DJ176" s="216"/>
      <c r="DK176" s="216"/>
      <c r="DL176" s="216"/>
      <c r="DM176" s="216"/>
      <c r="DN176" s="216"/>
      <c r="DO176" s="217"/>
      <c r="DP176" s="217"/>
      <c r="DQ176" s="217"/>
      <c r="DR176" s="217"/>
      <c r="DS176" s="217"/>
      <c r="DT176" s="217">
        <f t="shared" si="524"/>
        <v>0</v>
      </c>
      <c r="DU176" s="217">
        <f t="shared" si="525"/>
        <v>0</v>
      </c>
      <c r="DV176" s="10"/>
      <c r="DW176" s="66"/>
      <c r="DX176" s="216"/>
      <c r="DY176" s="216"/>
      <c r="DZ176" s="216"/>
      <c r="EA176" s="216"/>
      <c r="EB176" s="216"/>
      <c r="EC176" s="216"/>
      <c r="ED176" s="216"/>
      <c r="EE176" s="216"/>
      <c r="EF176" s="216"/>
      <c r="EG176" s="216"/>
      <c r="EH176" s="216"/>
      <c r="EI176" s="216"/>
      <c r="EJ176" s="217"/>
      <c r="EK176" s="217"/>
      <c r="EL176" s="217"/>
      <c r="EM176" s="217"/>
      <c r="EN176" s="217"/>
      <c r="EO176" s="217">
        <f t="shared" si="513"/>
        <v>0</v>
      </c>
      <c r="EP176" s="217">
        <f t="shared" si="514"/>
        <v>0</v>
      </c>
      <c r="EQ176" s="10"/>
      <c r="ER176" s="66"/>
      <c r="ES176" s="216"/>
      <c r="ET176" s="216"/>
      <c r="EU176" s="216"/>
      <c r="EV176" s="216"/>
      <c r="EW176" s="216"/>
      <c r="EX176" s="216"/>
      <c r="EY176" s="216"/>
      <c r="EZ176" s="216"/>
      <c r="FA176" s="216"/>
      <c r="FB176" s="216"/>
      <c r="FC176" s="216"/>
      <c r="FD176" s="216"/>
      <c r="FE176" s="217"/>
      <c r="FF176" s="217"/>
      <c r="FG176" s="217"/>
      <c r="FH176" s="217"/>
      <c r="FI176" s="217"/>
      <c r="FJ176" s="217">
        <f t="shared" si="526"/>
        <v>0</v>
      </c>
      <c r="FK176" s="217">
        <f t="shared" si="527"/>
        <v>0</v>
      </c>
      <c r="FL176" s="64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255" t="s">
        <v>131</v>
      </c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</row>
    <row r="177" spans="2:228" ht="9.9499999999999993" customHeight="1" x14ac:dyDescent="0.2">
      <c r="B177" s="65" t="s">
        <v>93</v>
      </c>
      <c r="C177" s="191" t="s">
        <v>93</v>
      </c>
      <c r="D177" s="191"/>
      <c r="E177" s="191"/>
      <c r="F177" s="191">
        <v>3.06</v>
      </c>
      <c r="G177" s="191"/>
      <c r="H177" s="191"/>
      <c r="I177" s="191">
        <v>2.31</v>
      </c>
      <c r="J177" s="191"/>
      <c r="K177" s="191"/>
      <c r="L177" s="191">
        <v>1.3</v>
      </c>
      <c r="M177" s="191"/>
      <c r="N177" s="191"/>
      <c r="O177" s="192">
        <v>2.5299999999999998</v>
      </c>
      <c r="P177" s="192">
        <f t="shared" si="517"/>
        <v>1.3</v>
      </c>
      <c r="Q177" s="192">
        <f t="shared" si="518"/>
        <v>2.2233333333333332</v>
      </c>
      <c r="R177" s="192">
        <f t="shared" si="519"/>
        <v>0.88319495771507539</v>
      </c>
      <c r="S177" s="192">
        <f t="shared" si="520"/>
        <v>3.1065282910484084</v>
      </c>
      <c r="T177" s="192">
        <f t="shared" si="521"/>
        <v>1.3401383756182579</v>
      </c>
      <c r="U177" s="10"/>
      <c r="V177" s="65"/>
      <c r="W177" s="216"/>
      <c r="X177" s="216"/>
      <c r="Y177" s="216"/>
      <c r="Z177" s="216"/>
      <c r="AA177" s="216"/>
      <c r="AB177" s="216"/>
      <c r="AC177" s="216"/>
      <c r="AD177" s="216"/>
      <c r="AE177" s="216"/>
      <c r="AF177" s="216"/>
      <c r="AG177" s="216"/>
      <c r="AH177" s="216"/>
      <c r="AI177" s="217"/>
      <c r="AJ177" s="217"/>
      <c r="AK177" s="217"/>
      <c r="AL177" s="217"/>
      <c r="AM177" s="217"/>
      <c r="AN177" s="217">
        <f t="shared" si="522"/>
        <v>0</v>
      </c>
      <c r="AO177" s="217">
        <f t="shared" si="523"/>
        <v>0</v>
      </c>
      <c r="AP177" s="10"/>
      <c r="AQ177" s="65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7"/>
      <c r="BE177" s="217"/>
      <c r="BF177" s="217"/>
      <c r="BG177" s="217"/>
      <c r="BH177" s="217"/>
      <c r="BI177" s="217">
        <f t="shared" si="505"/>
        <v>0</v>
      </c>
      <c r="BJ177" s="217">
        <f t="shared" si="506"/>
        <v>0</v>
      </c>
      <c r="BK177" s="10"/>
      <c r="BL177" s="65"/>
      <c r="BM177" s="216"/>
      <c r="BN177" s="216"/>
      <c r="BO177" s="216"/>
      <c r="BP177" s="216"/>
      <c r="BQ177" s="216"/>
      <c r="BR177" s="216"/>
      <c r="BS177" s="216"/>
      <c r="BT177" s="216"/>
      <c r="BU177" s="216"/>
      <c r="BV177" s="216"/>
      <c r="BW177" s="216"/>
      <c r="BX177" s="216"/>
      <c r="BY177" s="217"/>
      <c r="BZ177" s="217"/>
      <c r="CA177" s="217"/>
      <c r="CB177" s="217"/>
      <c r="CC177" s="217"/>
      <c r="CD177" s="217">
        <f t="shared" si="507"/>
        <v>0</v>
      </c>
      <c r="CE177" s="217">
        <f t="shared" si="508"/>
        <v>0</v>
      </c>
      <c r="CF177" s="10"/>
      <c r="CG177" s="65"/>
      <c r="CH177" s="216"/>
      <c r="CI177" s="216"/>
      <c r="CJ177" s="216"/>
      <c r="CK177" s="216"/>
      <c r="CL177" s="216"/>
      <c r="CM177" s="216"/>
      <c r="CN177" s="216"/>
      <c r="CO177" s="216"/>
      <c r="CP177" s="216"/>
      <c r="CQ177" s="216"/>
      <c r="CR177" s="216"/>
      <c r="CS177" s="216"/>
      <c r="CT177" s="217"/>
      <c r="CU177" s="217"/>
      <c r="CV177" s="217"/>
      <c r="CW177" s="217"/>
      <c r="CX177" s="217"/>
      <c r="CY177" s="217">
        <f t="shared" si="509"/>
        <v>0</v>
      </c>
      <c r="CZ177" s="217">
        <f t="shared" si="510"/>
        <v>0</v>
      </c>
      <c r="DA177" s="10"/>
      <c r="DB177" s="65"/>
      <c r="DC177" s="216"/>
      <c r="DD177" s="216"/>
      <c r="DE177" s="216"/>
      <c r="DF177" s="216"/>
      <c r="DG177" s="216"/>
      <c r="DH177" s="216"/>
      <c r="DI177" s="216"/>
      <c r="DJ177" s="216"/>
      <c r="DK177" s="216"/>
      <c r="DL177" s="216"/>
      <c r="DM177" s="216"/>
      <c r="DN177" s="216"/>
      <c r="DO177" s="217"/>
      <c r="DP177" s="217"/>
      <c r="DQ177" s="217"/>
      <c r="DR177" s="217"/>
      <c r="DS177" s="217"/>
      <c r="DT177" s="217">
        <f t="shared" si="524"/>
        <v>0</v>
      </c>
      <c r="DU177" s="217">
        <f t="shared" si="525"/>
        <v>0</v>
      </c>
      <c r="DV177" s="10"/>
      <c r="DW177" s="65"/>
      <c r="DX177" s="216"/>
      <c r="DY177" s="216"/>
      <c r="DZ177" s="216"/>
      <c r="EA177" s="216"/>
      <c r="EB177" s="216"/>
      <c r="EC177" s="216"/>
      <c r="ED177" s="216"/>
      <c r="EE177" s="216"/>
      <c r="EF177" s="216"/>
      <c r="EG177" s="216"/>
      <c r="EH177" s="216"/>
      <c r="EI177" s="216"/>
      <c r="EJ177" s="217"/>
      <c r="EK177" s="217"/>
      <c r="EL177" s="217"/>
      <c r="EM177" s="217"/>
      <c r="EN177" s="217"/>
      <c r="EO177" s="217">
        <f t="shared" si="513"/>
        <v>0</v>
      </c>
      <c r="EP177" s="217">
        <f t="shared" si="514"/>
        <v>0</v>
      </c>
      <c r="EQ177" s="10"/>
      <c r="ER177" s="65"/>
      <c r="ES177" s="216"/>
      <c r="ET177" s="216"/>
      <c r="EU177" s="216"/>
      <c r="EV177" s="216"/>
      <c r="EW177" s="216"/>
      <c r="EX177" s="216"/>
      <c r="EY177" s="216"/>
      <c r="EZ177" s="216"/>
      <c r="FA177" s="216"/>
      <c r="FB177" s="216"/>
      <c r="FC177" s="216"/>
      <c r="FD177" s="216"/>
      <c r="FE177" s="217"/>
      <c r="FF177" s="217"/>
      <c r="FG177" s="217"/>
      <c r="FH177" s="217"/>
      <c r="FI177" s="217"/>
      <c r="FJ177" s="217">
        <f t="shared" si="526"/>
        <v>0</v>
      </c>
      <c r="FK177" s="217">
        <f t="shared" si="527"/>
        <v>0</v>
      </c>
      <c r="FL177" s="64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</row>
    <row r="178" spans="2:228" ht="9.9499999999999993" customHeight="1" x14ac:dyDescent="0.2">
      <c r="B178" s="68" t="s">
        <v>94</v>
      </c>
      <c r="C178" s="194" t="s">
        <v>94</v>
      </c>
      <c r="D178" s="194"/>
      <c r="E178" s="194"/>
      <c r="F178" s="194">
        <v>2.84</v>
      </c>
      <c r="G178" s="194"/>
      <c r="H178" s="194"/>
      <c r="I178" s="194">
        <v>3.01</v>
      </c>
      <c r="J178" s="194"/>
      <c r="K178" s="194"/>
      <c r="L178" s="194">
        <v>1.71</v>
      </c>
      <c r="M178" s="194"/>
      <c r="N178" s="194"/>
      <c r="O178" s="195">
        <v>2.66</v>
      </c>
      <c r="P178" s="195">
        <f t="shared" si="517"/>
        <v>1.71</v>
      </c>
      <c r="Q178" s="195">
        <f t="shared" si="518"/>
        <v>2.52</v>
      </c>
      <c r="R178" s="196">
        <f t="shared" si="519"/>
        <v>0.70661163307718045</v>
      </c>
      <c r="S178" s="195">
        <f t="shared" si="520"/>
        <v>3.2266116330771806</v>
      </c>
      <c r="T178" s="196">
        <f t="shared" si="521"/>
        <v>1.8133883669228195</v>
      </c>
      <c r="V178" s="68"/>
      <c r="W178" s="219"/>
      <c r="X178" s="219"/>
      <c r="Y178" s="219"/>
      <c r="Z178" s="219"/>
      <c r="AA178" s="219"/>
      <c r="AB178" s="219"/>
      <c r="AC178" s="219"/>
      <c r="AD178" s="219"/>
      <c r="AE178" s="219"/>
      <c r="AF178" s="219"/>
      <c r="AG178" s="219"/>
      <c r="AH178" s="219"/>
      <c r="AI178" s="220"/>
      <c r="AJ178" s="220"/>
      <c r="AK178" s="220"/>
      <c r="AL178" s="217"/>
      <c r="AM178" s="221"/>
      <c r="AN178" s="220">
        <f t="shared" si="522"/>
        <v>0</v>
      </c>
      <c r="AO178" s="221">
        <f t="shared" si="523"/>
        <v>0</v>
      </c>
      <c r="AQ178" s="68"/>
      <c r="AR178" s="219"/>
      <c r="AS178" s="219"/>
      <c r="AT178" s="219"/>
      <c r="AU178" s="219"/>
      <c r="AV178" s="219"/>
      <c r="AW178" s="219"/>
      <c r="AX178" s="219"/>
      <c r="AY178" s="219"/>
      <c r="AZ178" s="219"/>
      <c r="BA178" s="219"/>
      <c r="BB178" s="219"/>
      <c r="BC178" s="219"/>
      <c r="BD178" s="220"/>
      <c r="BE178" s="220"/>
      <c r="BF178" s="220"/>
      <c r="BG178" s="217"/>
      <c r="BH178" s="221"/>
      <c r="BI178" s="220">
        <f t="shared" si="505"/>
        <v>0</v>
      </c>
      <c r="BJ178" s="221">
        <f t="shared" si="506"/>
        <v>0</v>
      </c>
      <c r="BL178" s="68"/>
      <c r="BM178" s="219"/>
      <c r="BN178" s="219"/>
      <c r="BO178" s="219"/>
      <c r="BP178" s="219"/>
      <c r="BQ178" s="219"/>
      <c r="BR178" s="219"/>
      <c r="BS178" s="219"/>
      <c r="BT178" s="219"/>
      <c r="BU178" s="219"/>
      <c r="BV178" s="219"/>
      <c r="BW178" s="219"/>
      <c r="BX178" s="219"/>
      <c r="BY178" s="220"/>
      <c r="BZ178" s="220"/>
      <c r="CA178" s="220"/>
      <c r="CB178" s="217"/>
      <c r="CC178" s="221"/>
      <c r="CD178" s="220">
        <f t="shared" si="507"/>
        <v>0</v>
      </c>
      <c r="CE178" s="221">
        <f t="shared" si="508"/>
        <v>0</v>
      </c>
      <c r="CG178" s="68"/>
      <c r="CH178" s="219"/>
      <c r="CI178" s="219"/>
      <c r="CJ178" s="219"/>
      <c r="CK178" s="219"/>
      <c r="CL178" s="219"/>
      <c r="CM178" s="219"/>
      <c r="CN178" s="219"/>
      <c r="CO178" s="219"/>
      <c r="CP178" s="219"/>
      <c r="CQ178" s="219"/>
      <c r="CR178" s="219"/>
      <c r="CS178" s="219"/>
      <c r="CT178" s="220"/>
      <c r="CU178" s="220"/>
      <c r="CV178" s="220"/>
      <c r="CW178" s="217"/>
      <c r="CX178" s="221"/>
      <c r="CY178" s="220">
        <f t="shared" si="509"/>
        <v>0</v>
      </c>
      <c r="CZ178" s="221">
        <f t="shared" si="510"/>
        <v>0</v>
      </c>
      <c r="DB178" s="68"/>
      <c r="DC178" s="219"/>
      <c r="DD178" s="219"/>
      <c r="DE178" s="219"/>
      <c r="DF178" s="219"/>
      <c r="DG178" s="219"/>
      <c r="DH178" s="219"/>
      <c r="DI178" s="219"/>
      <c r="DJ178" s="219"/>
      <c r="DK178" s="219"/>
      <c r="DL178" s="219"/>
      <c r="DM178" s="219"/>
      <c r="DN178" s="219"/>
      <c r="DO178" s="220"/>
      <c r="DP178" s="220"/>
      <c r="DQ178" s="220"/>
      <c r="DR178" s="217"/>
      <c r="DS178" s="221"/>
      <c r="DT178" s="220">
        <f t="shared" si="524"/>
        <v>0</v>
      </c>
      <c r="DU178" s="221">
        <f t="shared" si="525"/>
        <v>0</v>
      </c>
      <c r="DW178" s="68"/>
      <c r="DX178" s="219"/>
      <c r="DY178" s="219"/>
      <c r="DZ178" s="219"/>
      <c r="EA178" s="219"/>
      <c r="EB178" s="219"/>
      <c r="EC178" s="219"/>
      <c r="ED178" s="219"/>
      <c r="EE178" s="219"/>
      <c r="EF178" s="219"/>
      <c r="EG178" s="219"/>
      <c r="EH178" s="219"/>
      <c r="EI178" s="219"/>
      <c r="EJ178" s="220"/>
      <c r="EK178" s="220"/>
      <c r="EL178" s="220"/>
      <c r="EM178" s="217"/>
      <c r="EN178" s="221"/>
      <c r="EO178" s="220">
        <f t="shared" si="513"/>
        <v>0</v>
      </c>
      <c r="EP178" s="221">
        <f t="shared" si="514"/>
        <v>0</v>
      </c>
      <c r="ER178" s="68"/>
      <c r="ES178" s="219"/>
      <c r="ET178" s="219"/>
      <c r="EU178" s="219"/>
      <c r="EV178" s="219"/>
      <c r="EW178" s="219"/>
      <c r="EX178" s="219"/>
      <c r="EY178" s="219"/>
      <c r="EZ178" s="219"/>
      <c r="FA178" s="219"/>
      <c r="FB178" s="219"/>
      <c r="FC178" s="219"/>
      <c r="FD178" s="219"/>
      <c r="FE178" s="220"/>
      <c r="FF178" s="220"/>
      <c r="FG178" s="220"/>
      <c r="FH178" s="217"/>
      <c r="FI178" s="221"/>
      <c r="FJ178" s="220">
        <f t="shared" si="526"/>
        <v>0</v>
      </c>
      <c r="FK178" s="221">
        <f t="shared" si="527"/>
        <v>0</v>
      </c>
      <c r="FL178" s="64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</row>
    <row r="179" spans="2:228" ht="9.9499999999999993" customHeight="1" x14ac:dyDescent="0.2">
      <c r="B179" s="69" t="s">
        <v>20</v>
      </c>
      <c r="C179" s="190">
        <f t="shared" ref="C179:N179" si="528">MAX(C161:C178)</f>
        <v>0</v>
      </c>
      <c r="D179" s="190">
        <f t="shared" si="528"/>
        <v>0</v>
      </c>
      <c r="E179" s="190">
        <f t="shared" si="528"/>
        <v>0</v>
      </c>
      <c r="F179" s="190">
        <f t="shared" si="528"/>
        <v>3.72</v>
      </c>
      <c r="G179" s="190">
        <f t="shared" si="528"/>
        <v>0</v>
      </c>
      <c r="H179" s="190">
        <f t="shared" si="528"/>
        <v>0</v>
      </c>
      <c r="I179" s="190">
        <f t="shared" si="528"/>
        <v>5.24</v>
      </c>
      <c r="J179" s="190">
        <f t="shared" si="528"/>
        <v>0</v>
      </c>
      <c r="K179" s="190">
        <f t="shared" si="528"/>
        <v>0</v>
      </c>
      <c r="L179" s="190">
        <f t="shared" si="528"/>
        <v>4.5599999999999996</v>
      </c>
      <c r="M179" s="190">
        <f t="shared" si="528"/>
        <v>0</v>
      </c>
      <c r="N179" s="190">
        <f t="shared" si="528"/>
        <v>0</v>
      </c>
      <c r="O179" s="197">
        <f>MAX(C161:N178)</f>
        <v>5.24</v>
      </c>
      <c r="P179" s="198"/>
      <c r="Q179" s="198"/>
      <c r="R179" s="199"/>
      <c r="S179" s="198"/>
      <c r="T179" s="199"/>
      <c r="U179" s="10"/>
      <c r="V179" s="69"/>
      <c r="W179" s="215"/>
      <c r="X179" s="215"/>
      <c r="Y179" s="215"/>
      <c r="Z179" s="215"/>
      <c r="AA179" s="215"/>
      <c r="AB179" s="215"/>
      <c r="AC179" s="215"/>
      <c r="AD179" s="215"/>
      <c r="AE179" s="215"/>
      <c r="AF179" s="215"/>
      <c r="AG179" s="215"/>
      <c r="AH179" s="215"/>
      <c r="AI179" s="222"/>
      <c r="AJ179" s="223"/>
      <c r="AK179" s="223"/>
      <c r="AL179" s="224"/>
      <c r="AM179" s="225"/>
      <c r="AN179" s="223"/>
      <c r="AO179" s="225"/>
      <c r="AP179" s="10"/>
      <c r="AQ179" s="69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22"/>
      <c r="BE179" s="223"/>
      <c r="BF179" s="223"/>
      <c r="BG179" s="224"/>
      <c r="BH179" s="225"/>
      <c r="BI179" s="223"/>
      <c r="BJ179" s="225"/>
      <c r="BK179" s="10"/>
      <c r="BL179" s="69"/>
      <c r="BM179" s="215"/>
      <c r="BN179" s="215"/>
      <c r="BO179" s="215"/>
      <c r="BP179" s="215"/>
      <c r="BQ179" s="215"/>
      <c r="BR179" s="215"/>
      <c r="BS179" s="215"/>
      <c r="BT179" s="215"/>
      <c r="BU179" s="215"/>
      <c r="BV179" s="215"/>
      <c r="BW179" s="215"/>
      <c r="BX179" s="215"/>
      <c r="BY179" s="222"/>
      <c r="BZ179" s="223"/>
      <c r="CA179" s="223"/>
      <c r="CB179" s="224"/>
      <c r="CC179" s="225"/>
      <c r="CD179" s="223"/>
      <c r="CE179" s="225"/>
      <c r="CF179" s="10"/>
      <c r="CG179" s="69"/>
      <c r="CH179" s="215"/>
      <c r="CI179" s="215"/>
      <c r="CJ179" s="215"/>
      <c r="CK179" s="215"/>
      <c r="CL179" s="215"/>
      <c r="CM179" s="215"/>
      <c r="CN179" s="215"/>
      <c r="CO179" s="215"/>
      <c r="CP179" s="215"/>
      <c r="CQ179" s="215"/>
      <c r="CR179" s="215"/>
      <c r="CS179" s="215"/>
      <c r="CT179" s="222"/>
      <c r="CU179" s="223"/>
      <c r="CV179" s="223"/>
      <c r="CW179" s="224"/>
      <c r="CX179" s="225"/>
      <c r="CY179" s="223"/>
      <c r="CZ179" s="225"/>
      <c r="DA179" s="10"/>
      <c r="DB179" s="69"/>
      <c r="DC179" s="215"/>
      <c r="DD179" s="215"/>
      <c r="DE179" s="215"/>
      <c r="DF179" s="215"/>
      <c r="DG179" s="215"/>
      <c r="DH179" s="215"/>
      <c r="DI179" s="215"/>
      <c r="DJ179" s="215"/>
      <c r="DK179" s="215"/>
      <c r="DL179" s="215"/>
      <c r="DM179" s="215"/>
      <c r="DN179" s="215"/>
      <c r="DO179" s="222"/>
      <c r="DP179" s="223"/>
      <c r="DQ179" s="223"/>
      <c r="DR179" s="224"/>
      <c r="DS179" s="225"/>
      <c r="DT179" s="223"/>
      <c r="DU179" s="225"/>
      <c r="DV179" s="10"/>
      <c r="DW179" s="69"/>
      <c r="DX179" s="215"/>
      <c r="DY179" s="215"/>
      <c r="DZ179" s="215"/>
      <c r="EA179" s="215"/>
      <c r="EB179" s="215"/>
      <c r="EC179" s="215"/>
      <c r="ED179" s="215"/>
      <c r="EE179" s="215"/>
      <c r="EF179" s="215"/>
      <c r="EG179" s="215"/>
      <c r="EH179" s="215"/>
      <c r="EI179" s="215"/>
      <c r="EJ179" s="222"/>
      <c r="EK179" s="223"/>
      <c r="EL179" s="223"/>
      <c r="EM179" s="224"/>
      <c r="EN179" s="225"/>
      <c r="EO179" s="223"/>
      <c r="EP179" s="225"/>
      <c r="EQ179" s="10"/>
      <c r="ER179" s="69"/>
      <c r="ES179" s="215"/>
      <c r="ET179" s="215"/>
      <c r="EU179" s="215"/>
      <c r="EV179" s="215"/>
      <c r="EW179" s="215"/>
      <c r="EX179" s="215"/>
      <c r="EY179" s="215"/>
      <c r="EZ179" s="215"/>
      <c r="FA179" s="215"/>
      <c r="FB179" s="215"/>
      <c r="FC179" s="215"/>
      <c r="FD179" s="215"/>
      <c r="FE179" s="222"/>
      <c r="FF179" s="223"/>
      <c r="FG179" s="223"/>
      <c r="FH179" s="224"/>
      <c r="FI179" s="225"/>
      <c r="FJ179" s="223"/>
      <c r="FK179" s="225"/>
      <c r="FL179" s="64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</row>
    <row r="180" spans="2:228" ht="9.9499999999999993" customHeight="1" x14ac:dyDescent="0.2">
      <c r="B180" s="65" t="s">
        <v>21</v>
      </c>
      <c r="C180" s="192">
        <f>MIN(C161:C178)</f>
        <v>0</v>
      </c>
      <c r="D180" s="192">
        <f t="shared" ref="D180:N180" si="529">MIN(D161:D178)</f>
        <v>0</v>
      </c>
      <c r="E180" s="192">
        <f t="shared" si="529"/>
        <v>0</v>
      </c>
      <c r="F180" s="192">
        <f t="shared" si="529"/>
        <v>1.8518518518518519</v>
      </c>
      <c r="G180" s="192">
        <f t="shared" si="529"/>
        <v>0</v>
      </c>
      <c r="H180" s="192">
        <f t="shared" si="529"/>
        <v>0</v>
      </c>
      <c r="I180" s="192">
        <f t="shared" si="529"/>
        <v>1.4814814814814814</v>
      </c>
      <c r="J180" s="192">
        <f t="shared" si="529"/>
        <v>0</v>
      </c>
      <c r="K180" s="192">
        <f t="shared" si="529"/>
        <v>0</v>
      </c>
      <c r="L180" s="192">
        <f t="shared" si="529"/>
        <v>1.1111111111111112</v>
      </c>
      <c r="M180" s="192">
        <f t="shared" si="529"/>
        <v>0</v>
      </c>
      <c r="N180" s="192">
        <f t="shared" si="529"/>
        <v>0</v>
      </c>
      <c r="O180" s="200"/>
      <c r="P180" s="201">
        <f>MIN(C161:N178)</f>
        <v>1.1111111111111112</v>
      </c>
      <c r="Q180" s="201"/>
      <c r="R180" s="202"/>
      <c r="S180" s="201"/>
      <c r="T180" s="202"/>
      <c r="U180" s="10"/>
      <c r="V180" s="65"/>
      <c r="W180" s="217"/>
      <c r="X180" s="217"/>
      <c r="Y180" s="217"/>
      <c r="Z180" s="217"/>
      <c r="AA180" s="217"/>
      <c r="AB180" s="217"/>
      <c r="AC180" s="217"/>
      <c r="AD180" s="217"/>
      <c r="AE180" s="217"/>
      <c r="AF180" s="217"/>
      <c r="AG180" s="217"/>
      <c r="AH180" s="217"/>
      <c r="AI180" s="226"/>
      <c r="AJ180" s="227"/>
      <c r="AK180" s="227"/>
      <c r="AL180" s="228"/>
      <c r="AM180" s="229"/>
      <c r="AN180" s="227"/>
      <c r="AO180" s="229"/>
      <c r="AP180" s="10"/>
      <c r="AQ180" s="65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26"/>
      <c r="BE180" s="227"/>
      <c r="BF180" s="227"/>
      <c r="BG180" s="228"/>
      <c r="BH180" s="229"/>
      <c r="BI180" s="227"/>
      <c r="BJ180" s="229"/>
      <c r="BK180" s="10"/>
      <c r="BL180" s="65"/>
      <c r="BM180" s="217"/>
      <c r="BN180" s="217"/>
      <c r="BO180" s="217"/>
      <c r="BP180" s="217"/>
      <c r="BQ180" s="217"/>
      <c r="BR180" s="217"/>
      <c r="BS180" s="217"/>
      <c r="BT180" s="217"/>
      <c r="BU180" s="217"/>
      <c r="BV180" s="217"/>
      <c r="BW180" s="217"/>
      <c r="BX180" s="217"/>
      <c r="BY180" s="226"/>
      <c r="BZ180" s="227"/>
      <c r="CA180" s="227"/>
      <c r="CB180" s="228"/>
      <c r="CC180" s="229"/>
      <c r="CD180" s="227"/>
      <c r="CE180" s="229"/>
      <c r="CF180" s="10"/>
      <c r="CG180" s="65"/>
      <c r="CH180" s="217"/>
      <c r="CI180" s="217"/>
      <c r="CJ180" s="217"/>
      <c r="CK180" s="217"/>
      <c r="CL180" s="217"/>
      <c r="CM180" s="217"/>
      <c r="CN180" s="217"/>
      <c r="CO180" s="217"/>
      <c r="CP180" s="217"/>
      <c r="CQ180" s="217"/>
      <c r="CR180" s="217"/>
      <c r="CS180" s="217"/>
      <c r="CT180" s="226"/>
      <c r="CU180" s="227"/>
      <c r="CV180" s="227"/>
      <c r="CW180" s="228"/>
      <c r="CX180" s="229"/>
      <c r="CY180" s="227"/>
      <c r="CZ180" s="229"/>
      <c r="DA180" s="10"/>
      <c r="DB180" s="65"/>
      <c r="DC180" s="217"/>
      <c r="DD180" s="217"/>
      <c r="DE180" s="217"/>
      <c r="DF180" s="217"/>
      <c r="DG180" s="217"/>
      <c r="DH180" s="217"/>
      <c r="DI180" s="217"/>
      <c r="DJ180" s="217"/>
      <c r="DK180" s="217"/>
      <c r="DL180" s="217"/>
      <c r="DM180" s="217"/>
      <c r="DN180" s="217"/>
      <c r="DO180" s="226"/>
      <c r="DP180" s="227"/>
      <c r="DQ180" s="227"/>
      <c r="DR180" s="228"/>
      <c r="DS180" s="229"/>
      <c r="DT180" s="227"/>
      <c r="DU180" s="229"/>
      <c r="DV180" s="10"/>
      <c r="DW180" s="65"/>
      <c r="DX180" s="217"/>
      <c r="DY180" s="217"/>
      <c r="DZ180" s="217"/>
      <c r="EA180" s="217"/>
      <c r="EB180" s="217"/>
      <c r="EC180" s="217"/>
      <c r="ED180" s="217"/>
      <c r="EE180" s="217"/>
      <c r="EF180" s="217"/>
      <c r="EG180" s="217"/>
      <c r="EH180" s="217"/>
      <c r="EI180" s="217"/>
      <c r="EJ180" s="226"/>
      <c r="EK180" s="227"/>
      <c r="EL180" s="227"/>
      <c r="EM180" s="228"/>
      <c r="EN180" s="229"/>
      <c r="EO180" s="227"/>
      <c r="EP180" s="229"/>
      <c r="EQ180" s="10"/>
      <c r="ER180" s="65"/>
      <c r="ES180" s="217"/>
      <c r="ET180" s="217"/>
      <c r="EU180" s="217"/>
      <c r="EV180" s="217"/>
      <c r="EW180" s="217"/>
      <c r="EX180" s="217"/>
      <c r="EY180" s="217"/>
      <c r="EZ180" s="217"/>
      <c r="FA180" s="217"/>
      <c r="FB180" s="217"/>
      <c r="FC180" s="217"/>
      <c r="FD180" s="217"/>
      <c r="FE180" s="226"/>
      <c r="FF180" s="227"/>
      <c r="FG180" s="227"/>
      <c r="FH180" s="228"/>
      <c r="FI180" s="229"/>
      <c r="FJ180" s="227"/>
      <c r="FK180" s="229"/>
      <c r="FL180" s="64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</row>
    <row r="181" spans="2:228" ht="9.9499999999999993" customHeight="1" x14ac:dyDescent="0.2">
      <c r="B181" s="65" t="s">
        <v>22</v>
      </c>
      <c r="C181" s="192" t="e">
        <f>AVERAGE(C161:C178)</f>
        <v>#DIV/0!</v>
      </c>
      <c r="D181" s="192" t="e">
        <f t="shared" ref="D181:N181" si="530">AVERAGE(D161:D178)</f>
        <v>#DIV/0!</v>
      </c>
      <c r="E181" s="192" t="e">
        <f t="shared" si="530"/>
        <v>#DIV/0!</v>
      </c>
      <c r="F181" s="192">
        <f t="shared" si="530"/>
        <v>2.5599588477366249</v>
      </c>
      <c r="G181" s="192" t="e">
        <f t="shared" si="530"/>
        <v>#DIV/0!</v>
      </c>
      <c r="H181" s="192" t="e">
        <f t="shared" si="530"/>
        <v>#DIV/0!</v>
      </c>
      <c r="I181" s="192">
        <f t="shared" si="530"/>
        <v>2.2780041152263379</v>
      </c>
      <c r="J181" s="192" t="e">
        <f t="shared" si="530"/>
        <v>#DIV/0!</v>
      </c>
      <c r="K181" s="192" t="e">
        <f t="shared" si="530"/>
        <v>#DIV/0!</v>
      </c>
      <c r="L181" s="192">
        <f t="shared" si="530"/>
        <v>1.762304526748971</v>
      </c>
      <c r="M181" s="192" t="e">
        <f t="shared" si="530"/>
        <v>#DIV/0!</v>
      </c>
      <c r="N181" s="192" t="e">
        <f t="shared" si="530"/>
        <v>#DIV/0!</v>
      </c>
      <c r="O181" s="200"/>
      <c r="P181" s="201"/>
      <c r="Q181" s="201">
        <f>AVERAGE(C161:N178)</f>
        <v>2.2000891632373114</v>
      </c>
      <c r="R181" s="202"/>
      <c r="S181" s="201"/>
      <c r="T181" s="202"/>
      <c r="U181" s="10"/>
      <c r="V181" s="65"/>
      <c r="W181" s="217"/>
      <c r="X181" s="217"/>
      <c r="Y181" s="217"/>
      <c r="Z181" s="217"/>
      <c r="AA181" s="217"/>
      <c r="AB181" s="217"/>
      <c r="AC181" s="217"/>
      <c r="AD181" s="217"/>
      <c r="AE181" s="217"/>
      <c r="AF181" s="217"/>
      <c r="AG181" s="217"/>
      <c r="AH181" s="217"/>
      <c r="AI181" s="226"/>
      <c r="AJ181" s="227"/>
      <c r="AK181" s="227"/>
      <c r="AL181" s="228"/>
      <c r="AM181" s="229"/>
      <c r="AN181" s="227"/>
      <c r="AO181" s="229"/>
      <c r="AP181" s="10"/>
      <c r="AQ181" s="65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26"/>
      <c r="BE181" s="227"/>
      <c r="BF181" s="227"/>
      <c r="BG181" s="228"/>
      <c r="BH181" s="229"/>
      <c r="BI181" s="227"/>
      <c r="BJ181" s="229"/>
      <c r="BK181" s="10"/>
      <c r="BL181" s="65"/>
      <c r="BM181" s="217"/>
      <c r="BN181" s="217"/>
      <c r="BO181" s="217"/>
      <c r="BP181" s="217"/>
      <c r="BQ181" s="217"/>
      <c r="BR181" s="217"/>
      <c r="BS181" s="217"/>
      <c r="BT181" s="217"/>
      <c r="BU181" s="217"/>
      <c r="BV181" s="217"/>
      <c r="BW181" s="217"/>
      <c r="BX181" s="217"/>
      <c r="BY181" s="226"/>
      <c r="BZ181" s="227"/>
      <c r="CA181" s="227"/>
      <c r="CB181" s="228"/>
      <c r="CC181" s="229"/>
      <c r="CD181" s="227"/>
      <c r="CE181" s="229"/>
      <c r="CF181" s="10"/>
      <c r="CG181" s="65"/>
      <c r="CH181" s="217"/>
      <c r="CI181" s="217"/>
      <c r="CJ181" s="217"/>
      <c r="CK181" s="217"/>
      <c r="CL181" s="217"/>
      <c r="CM181" s="217"/>
      <c r="CN181" s="217"/>
      <c r="CO181" s="217"/>
      <c r="CP181" s="217"/>
      <c r="CQ181" s="217"/>
      <c r="CR181" s="217"/>
      <c r="CS181" s="217"/>
      <c r="CT181" s="226"/>
      <c r="CU181" s="227"/>
      <c r="CV181" s="227"/>
      <c r="CW181" s="228"/>
      <c r="CX181" s="229"/>
      <c r="CY181" s="227"/>
      <c r="CZ181" s="229"/>
      <c r="DA181" s="10"/>
      <c r="DB181" s="65"/>
      <c r="DC181" s="217"/>
      <c r="DD181" s="217"/>
      <c r="DE181" s="217"/>
      <c r="DF181" s="217"/>
      <c r="DG181" s="217"/>
      <c r="DH181" s="217"/>
      <c r="DI181" s="217"/>
      <c r="DJ181" s="217"/>
      <c r="DK181" s="217"/>
      <c r="DL181" s="217"/>
      <c r="DM181" s="217"/>
      <c r="DN181" s="217"/>
      <c r="DO181" s="226"/>
      <c r="DP181" s="227"/>
      <c r="DQ181" s="227"/>
      <c r="DR181" s="228"/>
      <c r="DS181" s="229"/>
      <c r="DT181" s="227"/>
      <c r="DU181" s="229"/>
      <c r="DV181" s="10"/>
      <c r="DW181" s="65"/>
      <c r="DX181" s="217"/>
      <c r="DY181" s="217"/>
      <c r="DZ181" s="217"/>
      <c r="EA181" s="217"/>
      <c r="EB181" s="217"/>
      <c r="EC181" s="217"/>
      <c r="ED181" s="217"/>
      <c r="EE181" s="217"/>
      <c r="EF181" s="217"/>
      <c r="EG181" s="217"/>
      <c r="EH181" s="217"/>
      <c r="EI181" s="217"/>
      <c r="EJ181" s="226"/>
      <c r="EK181" s="227"/>
      <c r="EL181" s="227"/>
      <c r="EM181" s="228"/>
      <c r="EN181" s="229"/>
      <c r="EO181" s="227"/>
      <c r="EP181" s="229"/>
      <c r="EQ181" s="10"/>
      <c r="ER181" s="65"/>
      <c r="ES181" s="217"/>
      <c r="ET181" s="217"/>
      <c r="EU181" s="217"/>
      <c r="EV181" s="217"/>
      <c r="EW181" s="217"/>
      <c r="EX181" s="217"/>
      <c r="EY181" s="217"/>
      <c r="EZ181" s="217"/>
      <c r="FA181" s="217"/>
      <c r="FB181" s="217"/>
      <c r="FC181" s="217"/>
      <c r="FD181" s="217"/>
      <c r="FE181" s="226"/>
      <c r="FF181" s="227"/>
      <c r="FG181" s="227"/>
      <c r="FH181" s="228"/>
      <c r="FI181" s="229"/>
      <c r="FJ181" s="227"/>
      <c r="FK181" s="229"/>
      <c r="FL181" s="64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</row>
    <row r="182" spans="2:228" ht="9.9499999999999993" customHeight="1" x14ac:dyDescent="0.2">
      <c r="B182" s="68" t="s">
        <v>24</v>
      </c>
      <c r="C182" s="196" t="e">
        <f>STDEV(C161:C178)</f>
        <v>#DIV/0!</v>
      </c>
      <c r="D182" s="196" t="e">
        <f t="shared" ref="D182:N182" si="531">STDEV(D161:D178)</f>
        <v>#DIV/0!</v>
      </c>
      <c r="E182" s="196" t="e">
        <f t="shared" si="531"/>
        <v>#DIV/0!</v>
      </c>
      <c r="F182" s="196">
        <f t="shared" si="531"/>
        <v>0.5286819818405446</v>
      </c>
      <c r="G182" s="196" t="e">
        <f t="shared" si="531"/>
        <v>#DIV/0!</v>
      </c>
      <c r="H182" s="196" t="e">
        <f t="shared" si="531"/>
        <v>#DIV/0!</v>
      </c>
      <c r="I182" s="196">
        <f t="shared" si="531"/>
        <v>0.84446388139241146</v>
      </c>
      <c r="J182" s="196" t="e">
        <f t="shared" si="531"/>
        <v>#DIV/0!</v>
      </c>
      <c r="K182" s="196" t="e">
        <f t="shared" si="531"/>
        <v>#DIV/0!</v>
      </c>
      <c r="L182" s="196">
        <f t="shared" si="531"/>
        <v>0.77990721625431458</v>
      </c>
      <c r="M182" s="196" t="e">
        <f t="shared" si="531"/>
        <v>#DIV/0!</v>
      </c>
      <c r="N182" s="196" t="e">
        <f t="shared" si="531"/>
        <v>#DIV/0!</v>
      </c>
      <c r="O182" s="203"/>
      <c r="P182" s="204"/>
      <c r="Q182" s="204"/>
      <c r="R182" s="205">
        <f>STDEV(C161:N178)</f>
        <v>0.7903322358456103</v>
      </c>
      <c r="S182" s="204">
        <f>Q181+R182</f>
        <v>2.9904213990829218</v>
      </c>
      <c r="T182" s="205">
        <f>Q181-R182</f>
        <v>1.409756927391701</v>
      </c>
      <c r="V182" s="68"/>
      <c r="W182" s="221"/>
      <c r="X182" s="221"/>
      <c r="Y182" s="221"/>
      <c r="Z182" s="221"/>
      <c r="AA182" s="221"/>
      <c r="AB182" s="221"/>
      <c r="AC182" s="221"/>
      <c r="AD182" s="221"/>
      <c r="AE182" s="221"/>
      <c r="AF182" s="221"/>
      <c r="AG182" s="221"/>
      <c r="AH182" s="221"/>
      <c r="AI182" s="230"/>
      <c r="AJ182" s="231"/>
      <c r="AK182" s="231"/>
      <c r="AL182" s="232"/>
      <c r="AM182" s="233"/>
      <c r="AN182" s="231">
        <f>AK181+AM182</f>
        <v>0</v>
      </c>
      <c r="AO182" s="233">
        <f>AK181-AM182</f>
        <v>0</v>
      </c>
      <c r="AQ182" s="68"/>
      <c r="AR182" s="221"/>
      <c r="AS182" s="221"/>
      <c r="AT182" s="221"/>
      <c r="AU182" s="221"/>
      <c r="AV182" s="221"/>
      <c r="AW182" s="221"/>
      <c r="AX182" s="221"/>
      <c r="AY182" s="221"/>
      <c r="AZ182" s="221"/>
      <c r="BA182" s="221"/>
      <c r="BB182" s="221"/>
      <c r="BC182" s="221"/>
      <c r="BD182" s="230"/>
      <c r="BE182" s="231"/>
      <c r="BF182" s="231"/>
      <c r="BG182" s="232"/>
      <c r="BH182" s="233"/>
      <c r="BI182" s="231">
        <f>BF181+BH182</f>
        <v>0</v>
      </c>
      <c r="BJ182" s="233">
        <f>BF181-BH182</f>
        <v>0</v>
      </c>
      <c r="BL182" s="68"/>
      <c r="BM182" s="221"/>
      <c r="BN182" s="221"/>
      <c r="BO182" s="221"/>
      <c r="BP182" s="221"/>
      <c r="BQ182" s="221"/>
      <c r="BR182" s="221"/>
      <c r="BS182" s="221"/>
      <c r="BT182" s="221"/>
      <c r="BU182" s="221"/>
      <c r="BV182" s="221"/>
      <c r="BW182" s="221"/>
      <c r="BX182" s="221"/>
      <c r="BY182" s="230"/>
      <c r="BZ182" s="231"/>
      <c r="CA182" s="231"/>
      <c r="CB182" s="232"/>
      <c r="CC182" s="233"/>
      <c r="CD182" s="231">
        <f>CA181+CC182</f>
        <v>0</v>
      </c>
      <c r="CE182" s="233">
        <f>CA181-CC182</f>
        <v>0</v>
      </c>
      <c r="CG182" s="68"/>
      <c r="CH182" s="221"/>
      <c r="CI182" s="221"/>
      <c r="CJ182" s="221"/>
      <c r="CK182" s="221"/>
      <c r="CL182" s="221"/>
      <c r="CM182" s="221"/>
      <c r="CN182" s="221"/>
      <c r="CO182" s="221"/>
      <c r="CP182" s="221"/>
      <c r="CQ182" s="221"/>
      <c r="CR182" s="221"/>
      <c r="CS182" s="221"/>
      <c r="CT182" s="230"/>
      <c r="CU182" s="231"/>
      <c r="CV182" s="231"/>
      <c r="CW182" s="232"/>
      <c r="CX182" s="233"/>
      <c r="CY182" s="231">
        <f>CV181+CX182</f>
        <v>0</v>
      </c>
      <c r="CZ182" s="233">
        <f>CV181-CX182</f>
        <v>0</v>
      </c>
      <c r="DB182" s="68"/>
      <c r="DC182" s="221"/>
      <c r="DD182" s="221"/>
      <c r="DE182" s="221"/>
      <c r="DF182" s="221"/>
      <c r="DG182" s="221"/>
      <c r="DH182" s="221"/>
      <c r="DI182" s="221"/>
      <c r="DJ182" s="221"/>
      <c r="DK182" s="221"/>
      <c r="DL182" s="221"/>
      <c r="DM182" s="221"/>
      <c r="DN182" s="221"/>
      <c r="DO182" s="230"/>
      <c r="DP182" s="231"/>
      <c r="DQ182" s="231"/>
      <c r="DR182" s="232"/>
      <c r="DS182" s="233"/>
      <c r="DT182" s="231">
        <f>DQ181+DS182</f>
        <v>0</v>
      </c>
      <c r="DU182" s="233">
        <f>DQ181-DS182</f>
        <v>0</v>
      </c>
      <c r="DW182" s="68"/>
      <c r="DX182" s="221"/>
      <c r="DY182" s="221"/>
      <c r="DZ182" s="221"/>
      <c r="EA182" s="221"/>
      <c r="EB182" s="221"/>
      <c r="EC182" s="221"/>
      <c r="ED182" s="221"/>
      <c r="EE182" s="221"/>
      <c r="EF182" s="221"/>
      <c r="EG182" s="221"/>
      <c r="EH182" s="221"/>
      <c r="EI182" s="221"/>
      <c r="EJ182" s="230"/>
      <c r="EK182" s="231"/>
      <c r="EL182" s="231"/>
      <c r="EM182" s="232"/>
      <c r="EN182" s="233"/>
      <c r="EO182" s="231">
        <f>EL181+EN182</f>
        <v>0</v>
      </c>
      <c r="EP182" s="233">
        <f>EL181-EN182</f>
        <v>0</v>
      </c>
      <c r="ER182" s="68"/>
      <c r="ES182" s="221"/>
      <c r="ET182" s="221"/>
      <c r="EU182" s="221"/>
      <c r="EV182" s="221"/>
      <c r="EW182" s="221"/>
      <c r="EX182" s="221"/>
      <c r="EY182" s="221"/>
      <c r="EZ182" s="221"/>
      <c r="FA182" s="221"/>
      <c r="FB182" s="221"/>
      <c r="FC182" s="221"/>
      <c r="FD182" s="221"/>
      <c r="FE182" s="230"/>
      <c r="FF182" s="231"/>
      <c r="FG182" s="231"/>
      <c r="FH182" s="232"/>
      <c r="FI182" s="233"/>
      <c r="FJ182" s="231">
        <f>FG181+FI182</f>
        <v>0</v>
      </c>
      <c r="FK182" s="233">
        <f>FG181-FI182</f>
        <v>0</v>
      </c>
      <c r="FL182" s="64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</row>
    <row r="183" spans="2:228" s="74" customFormat="1" ht="9.9499999999999993" customHeight="1" x14ac:dyDescent="0.2">
      <c r="B183" s="72" t="s">
        <v>25</v>
      </c>
      <c r="C183" s="206" t="e">
        <f t="shared" ref="C183:N183" si="532">C181+C182</f>
        <v>#DIV/0!</v>
      </c>
      <c r="D183" s="206" t="e">
        <f t="shared" si="532"/>
        <v>#DIV/0!</v>
      </c>
      <c r="E183" s="206" t="e">
        <f t="shared" si="532"/>
        <v>#DIV/0!</v>
      </c>
      <c r="F183" s="206">
        <f t="shared" si="532"/>
        <v>3.0886408295771695</v>
      </c>
      <c r="G183" s="206" t="e">
        <f t="shared" si="532"/>
        <v>#DIV/0!</v>
      </c>
      <c r="H183" s="206" t="e">
        <f t="shared" si="532"/>
        <v>#DIV/0!</v>
      </c>
      <c r="I183" s="206">
        <f t="shared" si="532"/>
        <v>3.1224679966187496</v>
      </c>
      <c r="J183" s="206" t="e">
        <f t="shared" si="532"/>
        <v>#DIV/0!</v>
      </c>
      <c r="K183" s="206" t="e">
        <f t="shared" si="532"/>
        <v>#DIV/0!</v>
      </c>
      <c r="L183" s="206">
        <f t="shared" si="532"/>
        <v>2.5422117430032856</v>
      </c>
      <c r="M183" s="206" t="e">
        <f t="shared" si="532"/>
        <v>#DIV/0!</v>
      </c>
      <c r="N183" s="206" t="e">
        <f t="shared" si="532"/>
        <v>#DIV/0!</v>
      </c>
      <c r="O183" s="207"/>
      <c r="P183" s="208"/>
      <c r="Q183" s="208"/>
      <c r="R183" s="209">
        <f>Q181+R182</f>
        <v>2.9904213990829218</v>
      </c>
      <c r="S183" s="208"/>
      <c r="T183" s="209"/>
      <c r="U183" s="73"/>
      <c r="V183" s="72" t="s">
        <v>25</v>
      </c>
      <c r="W183" s="217">
        <f t="shared" ref="W183:AH183" si="533">W181+W182</f>
        <v>0</v>
      </c>
      <c r="X183" s="217">
        <f t="shared" si="533"/>
        <v>0</v>
      </c>
      <c r="Y183" s="217">
        <f t="shared" si="533"/>
        <v>0</v>
      </c>
      <c r="Z183" s="217">
        <f t="shared" si="533"/>
        <v>0</v>
      </c>
      <c r="AA183" s="217">
        <f t="shared" si="533"/>
        <v>0</v>
      </c>
      <c r="AB183" s="217">
        <f t="shared" si="533"/>
        <v>0</v>
      </c>
      <c r="AC183" s="217">
        <f t="shared" si="533"/>
        <v>0</v>
      </c>
      <c r="AD183" s="217">
        <f t="shared" si="533"/>
        <v>0</v>
      </c>
      <c r="AE183" s="217">
        <f t="shared" si="533"/>
        <v>0</v>
      </c>
      <c r="AF183" s="217">
        <f t="shared" si="533"/>
        <v>0</v>
      </c>
      <c r="AG183" s="217">
        <f t="shared" si="533"/>
        <v>0</v>
      </c>
      <c r="AH183" s="217">
        <f t="shared" si="533"/>
        <v>0</v>
      </c>
      <c r="AI183" s="226"/>
      <c r="AJ183" s="227"/>
      <c r="AK183" s="227"/>
      <c r="AL183" s="228"/>
      <c r="AM183" s="229">
        <f>AK181+AM182</f>
        <v>0</v>
      </c>
      <c r="AN183" s="227"/>
      <c r="AO183" s="229"/>
      <c r="AP183" s="73"/>
      <c r="AQ183" s="72" t="s">
        <v>25</v>
      </c>
      <c r="AR183" s="217">
        <f t="shared" ref="AR183:BC183" si="534">AR181+AR182</f>
        <v>0</v>
      </c>
      <c r="AS183" s="217">
        <f t="shared" si="534"/>
        <v>0</v>
      </c>
      <c r="AT183" s="217">
        <f t="shared" si="534"/>
        <v>0</v>
      </c>
      <c r="AU183" s="217">
        <f t="shared" si="534"/>
        <v>0</v>
      </c>
      <c r="AV183" s="217">
        <f t="shared" si="534"/>
        <v>0</v>
      </c>
      <c r="AW183" s="217">
        <f t="shared" si="534"/>
        <v>0</v>
      </c>
      <c r="AX183" s="217">
        <f t="shared" si="534"/>
        <v>0</v>
      </c>
      <c r="AY183" s="217">
        <f t="shared" si="534"/>
        <v>0</v>
      </c>
      <c r="AZ183" s="217">
        <f t="shared" si="534"/>
        <v>0</v>
      </c>
      <c r="BA183" s="217">
        <f t="shared" si="534"/>
        <v>0</v>
      </c>
      <c r="BB183" s="217">
        <f t="shared" si="534"/>
        <v>0</v>
      </c>
      <c r="BC183" s="217">
        <f t="shared" si="534"/>
        <v>0</v>
      </c>
      <c r="BD183" s="226"/>
      <c r="BE183" s="227"/>
      <c r="BF183" s="227"/>
      <c r="BG183" s="228"/>
      <c r="BH183" s="229">
        <f>BF181+BH182</f>
        <v>0</v>
      </c>
      <c r="BI183" s="227"/>
      <c r="BJ183" s="229"/>
      <c r="BK183" s="73"/>
      <c r="BL183" s="72" t="s">
        <v>25</v>
      </c>
      <c r="BM183" s="217">
        <f t="shared" ref="BM183:BX183" si="535">BM181+BM182</f>
        <v>0</v>
      </c>
      <c r="BN183" s="217">
        <f t="shared" si="535"/>
        <v>0</v>
      </c>
      <c r="BO183" s="217">
        <f t="shared" si="535"/>
        <v>0</v>
      </c>
      <c r="BP183" s="217">
        <f t="shared" si="535"/>
        <v>0</v>
      </c>
      <c r="BQ183" s="217">
        <f t="shared" si="535"/>
        <v>0</v>
      </c>
      <c r="BR183" s="217">
        <f t="shared" si="535"/>
        <v>0</v>
      </c>
      <c r="BS183" s="217">
        <f t="shared" si="535"/>
        <v>0</v>
      </c>
      <c r="BT183" s="217">
        <f t="shared" si="535"/>
        <v>0</v>
      </c>
      <c r="BU183" s="217">
        <f t="shared" si="535"/>
        <v>0</v>
      </c>
      <c r="BV183" s="217">
        <f t="shared" si="535"/>
        <v>0</v>
      </c>
      <c r="BW183" s="217">
        <f t="shared" si="535"/>
        <v>0</v>
      </c>
      <c r="BX183" s="217">
        <f t="shared" si="535"/>
        <v>0</v>
      </c>
      <c r="BY183" s="226"/>
      <c r="BZ183" s="227"/>
      <c r="CA183" s="227"/>
      <c r="CB183" s="228"/>
      <c r="CC183" s="229">
        <f>CA181+CC182</f>
        <v>0</v>
      </c>
      <c r="CD183" s="227"/>
      <c r="CE183" s="229"/>
      <c r="CF183" s="73"/>
      <c r="CG183" s="72" t="s">
        <v>25</v>
      </c>
      <c r="CH183" s="217">
        <f t="shared" ref="CH183:CS183" si="536">CH181+CH182</f>
        <v>0</v>
      </c>
      <c r="CI183" s="217">
        <f t="shared" si="536"/>
        <v>0</v>
      </c>
      <c r="CJ183" s="217">
        <f t="shared" si="536"/>
        <v>0</v>
      </c>
      <c r="CK183" s="217">
        <f t="shared" si="536"/>
        <v>0</v>
      </c>
      <c r="CL183" s="217">
        <f t="shared" si="536"/>
        <v>0</v>
      </c>
      <c r="CM183" s="217">
        <f t="shared" si="536"/>
        <v>0</v>
      </c>
      <c r="CN183" s="217">
        <f t="shared" si="536"/>
        <v>0</v>
      </c>
      <c r="CO183" s="217">
        <f t="shared" si="536"/>
        <v>0</v>
      </c>
      <c r="CP183" s="217">
        <f t="shared" si="536"/>
        <v>0</v>
      </c>
      <c r="CQ183" s="217">
        <f t="shared" si="536"/>
        <v>0</v>
      </c>
      <c r="CR183" s="217">
        <f t="shared" si="536"/>
        <v>0</v>
      </c>
      <c r="CS183" s="217">
        <f t="shared" si="536"/>
        <v>0</v>
      </c>
      <c r="CT183" s="226"/>
      <c r="CU183" s="227"/>
      <c r="CV183" s="227"/>
      <c r="CW183" s="228"/>
      <c r="CX183" s="229">
        <f>CV181+CX182</f>
        <v>0</v>
      </c>
      <c r="CY183" s="227"/>
      <c r="CZ183" s="229"/>
      <c r="DA183" s="73"/>
      <c r="DB183" s="72" t="s">
        <v>25</v>
      </c>
      <c r="DC183" s="217">
        <f t="shared" ref="DC183:DN183" si="537">DC181+DC182</f>
        <v>0</v>
      </c>
      <c r="DD183" s="217">
        <f t="shared" si="537"/>
        <v>0</v>
      </c>
      <c r="DE183" s="217">
        <f t="shared" si="537"/>
        <v>0</v>
      </c>
      <c r="DF183" s="217">
        <f t="shared" si="537"/>
        <v>0</v>
      </c>
      <c r="DG183" s="217">
        <f t="shared" si="537"/>
        <v>0</v>
      </c>
      <c r="DH183" s="217">
        <f t="shared" si="537"/>
        <v>0</v>
      </c>
      <c r="DI183" s="217">
        <f t="shared" si="537"/>
        <v>0</v>
      </c>
      <c r="DJ183" s="217">
        <f t="shared" si="537"/>
        <v>0</v>
      </c>
      <c r="DK183" s="217">
        <f t="shared" si="537"/>
        <v>0</v>
      </c>
      <c r="DL183" s="217">
        <f t="shared" si="537"/>
        <v>0</v>
      </c>
      <c r="DM183" s="217">
        <f t="shared" si="537"/>
        <v>0</v>
      </c>
      <c r="DN183" s="217">
        <f t="shared" si="537"/>
        <v>0</v>
      </c>
      <c r="DO183" s="226"/>
      <c r="DP183" s="227"/>
      <c r="DQ183" s="227"/>
      <c r="DR183" s="228"/>
      <c r="DS183" s="229">
        <f>DQ181+DS182</f>
        <v>0</v>
      </c>
      <c r="DT183" s="227"/>
      <c r="DU183" s="229"/>
      <c r="DV183" s="73"/>
      <c r="DW183" s="72" t="s">
        <v>25</v>
      </c>
      <c r="DX183" s="217">
        <f t="shared" ref="DX183:EI183" si="538">DX181+DX182</f>
        <v>0</v>
      </c>
      <c r="DY183" s="217">
        <f t="shared" si="538"/>
        <v>0</v>
      </c>
      <c r="DZ183" s="217">
        <f t="shared" si="538"/>
        <v>0</v>
      </c>
      <c r="EA183" s="217">
        <f t="shared" si="538"/>
        <v>0</v>
      </c>
      <c r="EB183" s="217">
        <f t="shared" si="538"/>
        <v>0</v>
      </c>
      <c r="EC183" s="217">
        <f t="shared" si="538"/>
        <v>0</v>
      </c>
      <c r="ED183" s="217">
        <f t="shared" si="538"/>
        <v>0</v>
      </c>
      <c r="EE183" s="217">
        <f t="shared" si="538"/>
        <v>0</v>
      </c>
      <c r="EF183" s="217">
        <f t="shared" si="538"/>
        <v>0</v>
      </c>
      <c r="EG183" s="217">
        <f t="shared" si="538"/>
        <v>0</v>
      </c>
      <c r="EH183" s="217">
        <f t="shared" si="538"/>
        <v>0</v>
      </c>
      <c r="EI183" s="217">
        <f t="shared" si="538"/>
        <v>0</v>
      </c>
      <c r="EJ183" s="226"/>
      <c r="EK183" s="227"/>
      <c r="EL183" s="227"/>
      <c r="EM183" s="228"/>
      <c r="EN183" s="229">
        <f>EL181+EN182</f>
        <v>0</v>
      </c>
      <c r="EO183" s="227"/>
      <c r="EP183" s="229"/>
      <c r="EQ183" s="73"/>
      <c r="ER183" s="72" t="s">
        <v>25</v>
      </c>
      <c r="ES183" s="217">
        <f t="shared" ref="ES183:FD183" si="539">ES181+ES182</f>
        <v>0</v>
      </c>
      <c r="ET183" s="217">
        <f t="shared" si="539"/>
        <v>0</v>
      </c>
      <c r="EU183" s="217">
        <f t="shared" si="539"/>
        <v>0</v>
      </c>
      <c r="EV183" s="217">
        <f t="shared" si="539"/>
        <v>0</v>
      </c>
      <c r="EW183" s="217">
        <f t="shared" si="539"/>
        <v>0</v>
      </c>
      <c r="EX183" s="217">
        <f t="shared" si="539"/>
        <v>0</v>
      </c>
      <c r="EY183" s="217">
        <f t="shared" si="539"/>
        <v>0</v>
      </c>
      <c r="EZ183" s="217">
        <f t="shared" si="539"/>
        <v>0</v>
      </c>
      <c r="FA183" s="217">
        <f t="shared" si="539"/>
        <v>0</v>
      </c>
      <c r="FB183" s="217">
        <f t="shared" si="539"/>
        <v>0</v>
      </c>
      <c r="FC183" s="217">
        <f t="shared" si="539"/>
        <v>0</v>
      </c>
      <c r="FD183" s="217">
        <f t="shared" si="539"/>
        <v>0</v>
      </c>
      <c r="FE183" s="226"/>
      <c r="FF183" s="227"/>
      <c r="FG183" s="227"/>
      <c r="FH183" s="228"/>
      <c r="FI183" s="229">
        <f>FG181+FI182</f>
        <v>0</v>
      </c>
      <c r="FJ183" s="227"/>
      <c r="FK183" s="229"/>
      <c r="FL183" s="64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73"/>
      <c r="GG183" s="3"/>
      <c r="GH183" s="3"/>
      <c r="GI183" s="3"/>
      <c r="GJ183" s="3"/>
      <c r="GK183" s="3"/>
      <c r="GL183" s="5"/>
      <c r="GM183" s="5"/>
      <c r="GN183" s="5"/>
      <c r="GO183" s="5"/>
      <c r="GP183" s="5"/>
      <c r="GQ183" s="5"/>
      <c r="GR183" s="5"/>
      <c r="GS183" s="5"/>
      <c r="GT183" s="3"/>
      <c r="GU183" s="41"/>
      <c r="GV183" s="41"/>
      <c r="GW183" s="41"/>
      <c r="GX183" s="41"/>
      <c r="GY183" s="41"/>
      <c r="GZ183" s="73"/>
      <c r="HA183" s="73"/>
      <c r="HB183" s="73"/>
      <c r="HC183" s="73"/>
      <c r="HD183" s="73"/>
      <c r="HE183" s="73"/>
      <c r="HF183" s="73"/>
      <c r="HG183" s="73"/>
      <c r="HH183" s="73"/>
      <c r="HI183" s="73"/>
      <c r="HJ183" s="73"/>
      <c r="HK183" s="73"/>
      <c r="HL183" s="73"/>
      <c r="HM183" s="73"/>
      <c r="HN183" s="73"/>
      <c r="HO183" s="73"/>
      <c r="HP183" s="73"/>
      <c r="HQ183" s="73"/>
      <c r="HR183" s="73"/>
      <c r="HS183" s="73"/>
      <c r="HT183" s="73"/>
    </row>
    <row r="184" spans="2:228" s="74" customFormat="1" ht="9.9499999999999993" customHeight="1" x14ac:dyDescent="0.2">
      <c r="B184" s="75" t="s">
        <v>72</v>
      </c>
      <c r="C184" s="210" t="e">
        <f>C181-C182</f>
        <v>#DIV/0!</v>
      </c>
      <c r="D184" s="210" t="e">
        <f t="shared" ref="D184:N184" si="540">D181-D182</f>
        <v>#DIV/0!</v>
      </c>
      <c r="E184" s="210" t="e">
        <f t="shared" si="540"/>
        <v>#DIV/0!</v>
      </c>
      <c r="F184" s="210">
        <f t="shared" si="540"/>
        <v>2.0312768658960803</v>
      </c>
      <c r="G184" s="210" t="e">
        <f t="shared" si="540"/>
        <v>#DIV/0!</v>
      </c>
      <c r="H184" s="210" t="e">
        <f t="shared" si="540"/>
        <v>#DIV/0!</v>
      </c>
      <c r="I184" s="210">
        <f t="shared" si="540"/>
        <v>1.4335402338339265</v>
      </c>
      <c r="J184" s="210" t="e">
        <f t="shared" si="540"/>
        <v>#DIV/0!</v>
      </c>
      <c r="K184" s="210" t="e">
        <f t="shared" si="540"/>
        <v>#DIV/0!</v>
      </c>
      <c r="L184" s="210">
        <f t="shared" si="540"/>
        <v>0.9823973104946564</v>
      </c>
      <c r="M184" s="210" t="e">
        <f t="shared" si="540"/>
        <v>#DIV/0!</v>
      </c>
      <c r="N184" s="210" t="e">
        <f t="shared" si="540"/>
        <v>#DIV/0!</v>
      </c>
      <c r="O184" s="211"/>
      <c r="P184" s="212"/>
      <c r="Q184" s="212"/>
      <c r="R184" s="213">
        <f>Q181-R182</f>
        <v>1.409756927391701</v>
      </c>
      <c r="S184" s="212"/>
      <c r="T184" s="213"/>
      <c r="U184" s="73"/>
      <c r="V184" s="75" t="s">
        <v>72</v>
      </c>
      <c r="W184" s="221">
        <f>W181-W182</f>
        <v>0</v>
      </c>
      <c r="X184" s="221">
        <f t="shared" ref="X184:AH184" si="541">X181-X182</f>
        <v>0</v>
      </c>
      <c r="Y184" s="221">
        <f t="shared" si="541"/>
        <v>0</v>
      </c>
      <c r="Z184" s="221">
        <f t="shared" si="541"/>
        <v>0</v>
      </c>
      <c r="AA184" s="221">
        <f t="shared" si="541"/>
        <v>0</v>
      </c>
      <c r="AB184" s="221">
        <f t="shared" si="541"/>
        <v>0</v>
      </c>
      <c r="AC184" s="221">
        <f t="shared" si="541"/>
        <v>0</v>
      </c>
      <c r="AD184" s="221">
        <f t="shared" si="541"/>
        <v>0</v>
      </c>
      <c r="AE184" s="221">
        <f t="shared" si="541"/>
        <v>0</v>
      </c>
      <c r="AF184" s="221">
        <f t="shared" si="541"/>
        <v>0</v>
      </c>
      <c r="AG184" s="221">
        <f t="shared" si="541"/>
        <v>0</v>
      </c>
      <c r="AH184" s="221">
        <f t="shared" si="541"/>
        <v>0</v>
      </c>
      <c r="AI184" s="230"/>
      <c r="AJ184" s="231"/>
      <c r="AK184" s="231"/>
      <c r="AL184" s="232"/>
      <c r="AM184" s="233">
        <f>AK181-AM182</f>
        <v>0</v>
      </c>
      <c r="AN184" s="231"/>
      <c r="AO184" s="233"/>
      <c r="AP184" s="73"/>
      <c r="AQ184" s="75" t="s">
        <v>72</v>
      </c>
      <c r="AR184" s="221">
        <f>AR181-AR182</f>
        <v>0</v>
      </c>
      <c r="AS184" s="221">
        <f t="shared" ref="AS184:BC184" si="542">AS181-AS182</f>
        <v>0</v>
      </c>
      <c r="AT184" s="221">
        <f t="shared" si="542"/>
        <v>0</v>
      </c>
      <c r="AU184" s="221">
        <f t="shared" si="542"/>
        <v>0</v>
      </c>
      <c r="AV184" s="221">
        <f t="shared" si="542"/>
        <v>0</v>
      </c>
      <c r="AW184" s="221">
        <f t="shared" si="542"/>
        <v>0</v>
      </c>
      <c r="AX184" s="221">
        <f t="shared" si="542"/>
        <v>0</v>
      </c>
      <c r="AY184" s="221">
        <f t="shared" si="542"/>
        <v>0</v>
      </c>
      <c r="AZ184" s="221">
        <f t="shared" si="542"/>
        <v>0</v>
      </c>
      <c r="BA184" s="221">
        <f t="shared" si="542"/>
        <v>0</v>
      </c>
      <c r="BB184" s="221">
        <f t="shared" si="542"/>
        <v>0</v>
      </c>
      <c r="BC184" s="221">
        <f t="shared" si="542"/>
        <v>0</v>
      </c>
      <c r="BD184" s="230"/>
      <c r="BE184" s="231"/>
      <c r="BF184" s="231"/>
      <c r="BG184" s="232"/>
      <c r="BH184" s="233">
        <f>BF181-BH182</f>
        <v>0</v>
      </c>
      <c r="BI184" s="231"/>
      <c r="BJ184" s="233"/>
      <c r="BK184" s="73"/>
      <c r="BL184" s="75" t="s">
        <v>72</v>
      </c>
      <c r="BM184" s="221">
        <f>BM181-BM182</f>
        <v>0</v>
      </c>
      <c r="BN184" s="221">
        <f t="shared" ref="BN184:BX184" si="543">BN181-BN182</f>
        <v>0</v>
      </c>
      <c r="BO184" s="221">
        <f t="shared" si="543"/>
        <v>0</v>
      </c>
      <c r="BP184" s="221">
        <f t="shared" si="543"/>
        <v>0</v>
      </c>
      <c r="BQ184" s="221">
        <f t="shared" si="543"/>
        <v>0</v>
      </c>
      <c r="BR184" s="221">
        <f t="shared" si="543"/>
        <v>0</v>
      </c>
      <c r="BS184" s="221">
        <f t="shared" si="543"/>
        <v>0</v>
      </c>
      <c r="BT184" s="221">
        <f t="shared" si="543"/>
        <v>0</v>
      </c>
      <c r="BU184" s="221">
        <f t="shared" si="543"/>
        <v>0</v>
      </c>
      <c r="BV184" s="221">
        <f t="shared" si="543"/>
        <v>0</v>
      </c>
      <c r="BW184" s="221">
        <f t="shared" si="543"/>
        <v>0</v>
      </c>
      <c r="BX184" s="221">
        <f t="shared" si="543"/>
        <v>0</v>
      </c>
      <c r="BY184" s="230"/>
      <c r="BZ184" s="231"/>
      <c r="CA184" s="231"/>
      <c r="CB184" s="232"/>
      <c r="CC184" s="233">
        <f>CA181-CC182</f>
        <v>0</v>
      </c>
      <c r="CD184" s="231"/>
      <c r="CE184" s="233"/>
      <c r="CF184" s="73"/>
      <c r="CG184" s="75" t="s">
        <v>72</v>
      </c>
      <c r="CH184" s="221">
        <f>CH181-CH182</f>
        <v>0</v>
      </c>
      <c r="CI184" s="221">
        <f t="shared" ref="CI184:CS184" si="544">CI181-CI182</f>
        <v>0</v>
      </c>
      <c r="CJ184" s="221">
        <f t="shared" si="544"/>
        <v>0</v>
      </c>
      <c r="CK184" s="221">
        <f t="shared" si="544"/>
        <v>0</v>
      </c>
      <c r="CL184" s="221">
        <f t="shared" si="544"/>
        <v>0</v>
      </c>
      <c r="CM184" s="221">
        <f t="shared" si="544"/>
        <v>0</v>
      </c>
      <c r="CN184" s="221">
        <f t="shared" si="544"/>
        <v>0</v>
      </c>
      <c r="CO184" s="221">
        <f t="shared" si="544"/>
        <v>0</v>
      </c>
      <c r="CP184" s="221">
        <f t="shared" si="544"/>
        <v>0</v>
      </c>
      <c r="CQ184" s="221">
        <f t="shared" si="544"/>
        <v>0</v>
      </c>
      <c r="CR184" s="221">
        <f t="shared" si="544"/>
        <v>0</v>
      </c>
      <c r="CS184" s="221">
        <f t="shared" si="544"/>
        <v>0</v>
      </c>
      <c r="CT184" s="230"/>
      <c r="CU184" s="231"/>
      <c r="CV184" s="231"/>
      <c r="CW184" s="232"/>
      <c r="CX184" s="233">
        <f>CV181-CX182</f>
        <v>0</v>
      </c>
      <c r="CY184" s="231"/>
      <c r="CZ184" s="233"/>
      <c r="DA184" s="73"/>
      <c r="DB184" s="75" t="s">
        <v>72</v>
      </c>
      <c r="DC184" s="221">
        <f>DC181-DC182</f>
        <v>0</v>
      </c>
      <c r="DD184" s="221">
        <f t="shared" ref="DD184:DN184" si="545">DD181-DD182</f>
        <v>0</v>
      </c>
      <c r="DE184" s="221">
        <f t="shared" si="545"/>
        <v>0</v>
      </c>
      <c r="DF184" s="221">
        <f t="shared" si="545"/>
        <v>0</v>
      </c>
      <c r="DG184" s="221">
        <f t="shared" si="545"/>
        <v>0</v>
      </c>
      <c r="DH184" s="221">
        <f t="shared" si="545"/>
        <v>0</v>
      </c>
      <c r="DI184" s="221">
        <f t="shared" si="545"/>
        <v>0</v>
      </c>
      <c r="DJ184" s="221">
        <f t="shared" si="545"/>
        <v>0</v>
      </c>
      <c r="DK184" s="221">
        <f t="shared" si="545"/>
        <v>0</v>
      </c>
      <c r="DL184" s="221">
        <f t="shared" si="545"/>
        <v>0</v>
      </c>
      <c r="DM184" s="221">
        <f t="shared" si="545"/>
        <v>0</v>
      </c>
      <c r="DN184" s="221">
        <f t="shared" si="545"/>
        <v>0</v>
      </c>
      <c r="DO184" s="230"/>
      <c r="DP184" s="231"/>
      <c r="DQ184" s="231"/>
      <c r="DR184" s="232"/>
      <c r="DS184" s="233">
        <f>DQ181-DS182</f>
        <v>0</v>
      </c>
      <c r="DT184" s="231"/>
      <c r="DU184" s="233"/>
      <c r="DV184" s="73"/>
      <c r="DW184" s="75" t="s">
        <v>72</v>
      </c>
      <c r="DX184" s="221">
        <f>DX181-DX182</f>
        <v>0</v>
      </c>
      <c r="DY184" s="221">
        <f t="shared" ref="DY184:EI184" si="546">DY181-DY182</f>
        <v>0</v>
      </c>
      <c r="DZ184" s="221">
        <f t="shared" si="546"/>
        <v>0</v>
      </c>
      <c r="EA184" s="221">
        <f t="shared" si="546"/>
        <v>0</v>
      </c>
      <c r="EB184" s="221">
        <f t="shared" si="546"/>
        <v>0</v>
      </c>
      <c r="EC184" s="221">
        <f t="shared" si="546"/>
        <v>0</v>
      </c>
      <c r="ED184" s="221">
        <f t="shared" si="546"/>
        <v>0</v>
      </c>
      <c r="EE184" s="221">
        <f t="shared" si="546"/>
        <v>0</v>
      </c>
      <c r="EF184" s="221">
        <f t="shared" si="546"/>
        <v>0</v>
      </c>
      <c r="EG184" s="221">
        <f t="shared" si="546"/>
        <v>0</v>
      </c>
      <c r="EH184" s="221">
        <f t="shared" si="546"/>
        <v>0</v>
      </c>
      <c r="EI184" s="221">
        <f t="shared" si="546"/>
        <v>0</v>
      </c>
      <c r="EJ184" s="230"/>
      <c r="EK184" s="231"/>
      <c r="EL184" s="231"/>
      <c r="EM184" s="232"/>
      <c r="EN184" s="233">
        <f>EL181-EN182</f>
        <v>0</v>
      </c>
      <c r="EO184" s="231"/>
      <c r="EP184" s="233"/>
      <c r="EQ184" s="73"/>
      <c r="ER184" s="75" t="s">
        <v>72</v>
      </c>
      <c r="ES184" s="221">
        <f>ES181-ES182</f>
        <v>0</v>
      </c>
      <c r="ET184" s="221">
        <f t="shared" ref="ET184:FD184" si="547">ET181-ET182</f>
        <v>0</v>
      </c>
      <c r="EU184" s="221">
        <f t="shared" si="547"/>
        <v>0</v>
      </c>
      <c r="EV184" s="221">
        <f t="shared" si="547"/>
        <v>0</v>
      </c>
      <c r="EW184" s="221">
        <f t="shared" si="547"/>
        <v>0</v>
      </c>
      <c r="EX184" s="221">
        <f t="shared" si="547"/>
        <v>0</v>
      </c>
      <c r="EY184" s="221">
        <f t="shared" si="547"/>
        <v>0</v>
      </c>
      <c r="EZ184" s="221">
        <f t="shared" si="547"/>
        <v>0</v>
      </c>
      <c r="FA184" s="221">
        <f t="shared" si="547"/>
        <v>0</v>
      </c>
      <c r="FB184" s="221">
        <f t="shared" si="547"/>
        <v>0</v>
      </c>
      <c r="FC184" s="221">
        <f t="shared" si="547"/>
        <v>0</v>
      </c>
      <c r="FD184" s="221">
        <f t="shared" si="547"/>
        <v>0</v>
      </c>
      <c r="FE184" s="230"/>
      <c r="FF184" s="231"/>
      <c r="FG184" s="231"/>
      <c r="FH184" s="232"/>
      <c r="FI184" s="233">
        <f>FG181-FI182</f>
        <v>0</v>
      </c>
      <c r="FJ184" s="231"/>
      <c r="FK184" s="233"/>
      <c r="FL184" s="64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73"/>
      <c r="GG184" s="3"/>
      <c r="GH184" s="3"/>
      <c r="GI184" s="3"/>
      <c r="GJ184" s="3"/>
      <c r="GK184" s="3"/>
      <c r="GL184" s="5"/>
      <c r="GM184" s="5"/>
      <c r="GN184" s="5"/>
      <c r="GO184" s="5"/>
      <c r="GP184" s="5"/>
      <c r="GQ184" s="5"/>
      <c r="GR184" s="5"/>
      <c r="GS184" s="5"/>
      <c r="GT184" s="3"/>
      <c r="GU184" s="41"/>
      <c r="GV184" s="41"/>
      <c r="GW184" s="41"/>
      <c r="GX184" s="41"/>
      <c r="GY184" s="41"/>
      <c r="GZ184" s="73"/>
      <c r="HA184" s="73"/>
      <c r="HB184" s="73"/>
      <c r="HC184" s="73"/>
      <c r="HD184" s="73"/>
      <c r="HE184" s="73"/>
      <c r="HF184" s="73"/>
      <c r="HG184" s="73"/>
      <c r="HH184" s="73"/>
      <c r="HI184" s="73"/>
      <c r="HJ184" s="73"/>
      <c r="HK184" s="73"/>
      <c r="HL184" s="73"/>
      <c r="HM184" s="73"/>
      <c r="HN184" s="73"/>
      <c r="HO184" s="73"/>
      <c r="HP184" s="73"/>
      <c r="HQ184" s="73"/>
      <c r="HR184" s="73"/>
      <c r="HS184" s="73"/>
      <c r="HT184" s="73"/>
    </row>
    <row r="185" spans="2:228" ht="13.5" customHeight="1" x14ac:dyDescent="0.2">
      <c r="B185" s="234" t="s">
        <v>118</v>
      </c>
      <c r="D185" s="4"/>
      <c r="G185" s="4" t="s">
        <v>102</v>
      </c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</row>
    <row r="186" spans="2:228" ht="9.9499999999999993" customHeight="1" x14ac:dyDescent="0.2">
      <c r="B186" s="47"/>
      <c r="C186" s="48" t="s">
        <v>8</v>
      </c>
      <c r="D186" s="48" t="s">
        <v>9</v>
      </c>
      <c r="E186" s="48" t="s">
        <v>10</v>
      </c>
      <c r="F186" s="48" t="s">
        <v>11</v>
      </c>
      <c r="G186" s="48" t="s">
        <v>12</v>
      </c>
      <c r="H186" s="48" t="s">
        <v>13</v>
      </c>
      <c r="I186" s="48" t="s">
        <v>14</v>
      </c>
      <c r="J186" s="48" t="s">
        <v>15</v>
      </c>
      <c r="K186" s="48" t="s">
        <v>16</v>
      </c>
      <c r="L186" s="48" t="s">
        <v>69</v>
      </c>
      <c r="M186" s="48" t="s">
        <v>70</v>
      </c>
      <c r="N186" s="48" t="s">
        <v>71</v>
      </c>
      <c r="O186" s="49" t="s">
        <v>20</v>
      </c>
      <c r="P186" s="50" t="s">
        <v>21</v>
      </c>
      <c r="Q186" s="50" t="s">
        <v>22</v>
      </c>
      <c r="R186" s="51" t="s">
        <v>24</v>
      </c>
      <c r="S186" s="52" t="s">
        <v>25</v>
      </c>
      <c r="T186" s="53" t="s">
        <v>72</v>
      </c>
      <c r="V186" s="47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  <c r="AI186" s="55"/>
      <c r="AJ186" s="56"/>
      <c r="AK186" s="56"/>
      <c r="AL186" s="57"/>
      <c r="AM186" s="58"/>
      <c r="AN186" s="52" t="s">
        <v>25</v>
      </c>
      <c r="AO186" s="53" t="s">
        <v>72</v>
      </c>
      <c r="AQ186" s="47"/>
      <c r="AR186" s="54"/>
      <c r="AS186" s="54"/>
      <c r="AT186" s="54"/>
      <c r="AU186" s="54"/>
      <c r="AV186" s="54"/>
      <c r="AW186" s="54"/>
      <c r="AX186" s="54"/>
      <c r="AY186" s="54"/>
      <c r="AZ186" s="54"/>
      <c r="BA186" s="54"/>
      <c r="BB186" s="54"/>
      <c r="BC186" s="54"/>
      <c r="BD186" s="55"/>
      <c r="BE186" s="56"/>
      <c r="BF186" s="56"/>
      <c r="BG186" s="57"/>
      <c r="BH186" s="58"/>
      <c r="BI186" s="52" t="s">
        <v>25</v>
      </c>
      <c r="BJ186" s="53" t="s">
        <v>72</v>
      </c>
      <c r="BL186" s="47"/>
      <c r="BM186" s="54"/>
      <c r="BN186" s="54"/>
      <c r="BO186" s="54"/>
      <c r="BP186" s="54"/>
      <c r="BQ186" s="54"/>
      <c r="BR186" s="54"/>
      <c r="BS186" s="54"/>
      <c r="BT186" s="54"/>
      <c r="BU186" s="54"/>
      <c r="BV186" s="54"/>
      <c r="BW186" s="54"/>
      <c r="BX186" s="54"/>
      <c r="BY186" s="55"/>
      <c r="BZ186" s="56"/>
      <c r="CA186" s="56"/>
      <c r="CB186" s="57"/>
      <c r="CC186" s="58"/>
      <c r="CD186" s="52" t="s">
        <v>25</v>
      </c>
      <c r="CE186" s="53" t="s">
        <v>72</v>
      </c>
      <c r="CG186" s="47"/>
      <c r="CH186" s="54"/>
      <c r="CI186" s="54"/>
      <c r="CJ186" s="54"/>
      <c r="CK186" s="54"/>
      <c r="CL186" s="54"/>
      <c r="CM186" s="54"/>
      <c r="CN186" s="54"/>
      <c r="CO186" s="54"/>
      <c r="CP186" s="54"/>
      <c r="CQ186" s="54"/>
      <c r="CR186" s="54"/>
      <c r="CS186" s="54"/>
      <c r="CT186" s="55"/>
      <c r="CU186" s="56"/>
      <c r="CV186" s="56"/>
      <c r="CW186" s="57"/>
      <c r="CX186" s="58"/>
      <c r="CY186" s="52" t="s">
        <v>25</v>
      </c>
      <c r="CZ186" s="53" t="s">
        <v>72</v>
      </c>
      <c r="DB186" s="47"/>
      <c r="DC186" s="54"/>
      <c r="DD186" s="54"/>
      <c r="DE186" s="54"/>
      <c r="DF186" s="54"/>
      <c r="DG186" s="54"/>
      <c r="DH186" s="54"/>
      <c r="DI186" s="54"/>
      <c r="DJ186" s="54"/>
      <c r="DK186" s="54"/>
      <c r="DL186" s="54"/>
      <c r="DM186" s="54"/>
      <c r="DN186" s="54"/>
      <c r="DO186" s="55"/>
      <c r="DP186" s="56"/>
      <c r="DQ186" s="56"/>
      <c r="DR186" s="57"/>
      <c r="DS186" s="58"/>
      <c r="DT186" s="52" t="s">
        <v>25</v>
      </c>
      <c r="DU186" s="53" t="s">
        <v>72</v>
      </c>
      <c r="DW186" s="47"/>
      <c r="DX186" s="54"/>
      <c r="DY186" s="54"/>
      <c r="DZ186" s="54"/>
      <c r="EA186" s="54"/>
      <c r="EB186" s="54"/>
      <c r="EC186" s="54"/>
      <c r="ED186" s="54"/>
      <c r="EE186" s="54"/>
      <c r="EF186" s="54"/>
      <c r="EG186" s="54"/>
      <c r="EH186" s="54"/>
      <c r="EI186" s="54"/>
      <c r="EJ186" s="55"/>
      <c r="EK186" s="56"/>
      <c r="EL186" s="56"/>
      <c r="EM186" s="57"/>
      <c r="EN186" s="58"/>
      <c r="EO186" s="52" t="s">
        <v>25</v>
      </c>
      <c r="EP186" s="53" t="s">
        <v>72</v>
      </c>
      <c r="ER186" s="47"/>
      <c r="ES186" s="54"/>
      <c r="ET186" s="54"/>
      <c r="EU186" s="54"/>
      <c r="EV186" s="54"/>
      <c r="EW186" s="54"/>
      <c r="EX186" s="54"/>
      <c r="EY186" s="54"/>
      <c r="EZ186" s="54"/>
      <c r="FA186" s="54"/>
      <c r="FB186" s="54"/>
      <c r="FC186" s="54"/>
      <c r="FD186" s="54"/>
      <c r="FE186" s="55"/>
      <c r="FF186" s="56"/>
      <c r="FG186" s="56"/>
      <c r="FH186" s="57"/>
      <c r="FI186" s="58"/>
      <c r="FJ186" s="52" t="s">
        <v>25</v>
      </c>
      <c r="FK186" s="53" t="s">
        <v>72</v>
      </c>
      <c r="FL186" s="59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</row>
    <row r="187" spans="2:228" ht="9.9499999999999993" customHeight="1" x14ac:dyDescent="0.2">
      <c r="B187" s="63" t="s">
        <v>76</v>
      </c>
      <c r="C187" s="189"/>
      <c r="D187" s="189"/>
      <c r="E187" s="189">
        <v>2.2222222222222223</v>
      </c>
      <c r="F187" s="189"/>
      <c r="G187" s="189"/>
      <c r="H187" s="189">
        <v>1.4814814814814814</v>
      </c>
      <c r="I187" s="189"/>
      <c r="J187" s="189"/>
      <c r="K187" s="189">
        <v>1.4814814814814814</v>
      </c>
      <c r="L187" s="189"/>
      <c r="M187" s="189"/>
      <c r="N187" s="189">
        <v>2.592592592592593</v>
      </c>
      <c r="O187" s="190">
        <f>MAX(C187:N187)</f>
        <v>2.592592592592593</v>
      </c>
      <c r="P187" s="190">
        <f>MIN(C187:N187)</f>
        <v>1.4814814814814814</v>
      </c>
      <c r="Q187" s="190">
        <f>AVERAGE(C187:N187)</f>
        <v>1.9444444444444446</v>
      </c>
      <c r="R187" s="190">
        <f>STDEV(C187:N187)</f>
        <v>0.55555555555555602</v>
      </c>
      <c r="S187" s="190">
        <f t="shared" ref="S187:S198" si="548">Q187+R187</f>
        <v>2.5000000000000009</v>
      </c>
      <c r="T187" s="190">
        <f t="shared" ref="T187:T198" si="549">Q187-R187</f>
        <v>1.3888888888888886</v>
      </c>
      <c r="U187" s="10"/>
      <c r="V187" s="63"/>
      <c r="W187" s="214"/>
      <c r="X187" s="214"/>
      <c r="Y187" s="214"/>
      <c r="Z187" s="214"/>
      <c r="AA187" s="214"/>
      <c r="AB187" s="214"/>
      <c r="AC187" s="214"/>
      <c r="AD187" s="214"/>
      <c r="AE187" s="214"/>
      <c r="AF187" s="214"/>
      <c r="AG187" s="214"/>
      <c r="AH187" s="214"/>
      <c r="AI187" s="215"/>
      <c r="AJ187" s="215"/>
      <c r="AK187" s="215"/>
      <c r="AL187" s="215"/>
      <c r="AM187" s="215"/>
      <c r="AN187" s="215">
        <f t="shared" ref="AN187:AN198" si="550">AK187+AM187</f>
        <v>0</v>
      </c>
      <c r="AO187" s="215">
        <f t="shared" ref="AO187:AO198" si="551">AK187-AM187</f>
        <v>0</v>
      </c>
      <c r="AP187" s="10"/>
      <c r="AQ187" s="63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5"/>
      <c r="BE187" s="215"/>
      <c r="BF187" s="215"/>
      <c r="BG187" s="215"/>
      <c r="BH187" s="215"/>
      <c r="BI187" s="215">
        <f t="shared" ref="BI187:BI204" si="552">BF187+BH187</f>
        <v>0</v>
      </c>
      <c r="BJ187" s="215">
        <f t="shared" ref="BJ187:BJ204" si="553">BF187-BH187</f>
        <v>0</v>
      </c>
      <c r="BK187" s="10"/>
      <c r="BL187" s="63"/>
      <c r="BM187" s="214"/>
      <c r="BN187" s="214"/>
      <c r="BO187" s="214"/>
      <c r="BP187" s="214"/>
      <c r="BQ187" s="214"/>
      <c r="BR187" s="214"/>
      <c r="BS187" s="214"/>
      <c r="BT187" s="214"/>
      <c r="BU187" s="214"/>
      <c r="BV187" s="214"/>
      <c r="BW187" s="214"/>
      <c r="BX187" s="214"/>
      <c r="BY187" s="215"/>
      <c r="BZ187" s="215"/>
      <c r="CA187" s="215"/>
      <c r="CB187" s="215"/>
      <c r="CC187" s="215"/>
      <c r="CD187" s="215">
        <f t="shared" ref="CD187:CD204" si="554">CA187+CC187</f>
        <v>0</v>
      </c>
      <c r="CE187" s="215">
        <f t="shared" ref="CE187:CE204" si="555">CA187-CC187</f>
        <v>0</v>
      </c>
      <c r="CF187" s="10"/>
      <c r="CG187" s="63"/>
      <c r="CH187" s="214"/>
      <c r="CI187" s="214"/>
      <c r="CJ187" s="214"/>
      <c r="CK187" s="214"/>
      <c r="CL187" s="214"/>
      <c r="CM187" s="214"/>
      <c r="CN187" s="214"/>
      <c r="CO187" s="214"/>
      <c r="CP187" s="214"/>
      <c r="CQ187" s="214"/>
      <c r="CR187" s="214"/>
      <c r="CS187" s="214"/>
      <c r="CT187" s="215"/>
      <c r="CU187" s="215"/>
      <c r="CV187" s="215"/>
      <c r="CW187" s="215"/>
      <c r="CX187" s="215"/>
      <c r="CY187" s="215">
        <f t="shared" ref="CY187:CY204" si="556">CV187+CX187</f>
        <v>0</v>
      </c>
      <c r="CZ187" s="215">
        <f t="shared" ref="CZ187:CZ204" si="557">CV187-CX187</f>
        <v>0</v>
      </c>
      <c r="DA187" s="10"/>
      <c r="DB187" s="63"/>
      <c r="DC187" s="214"/>
      <c r="DD187" s="214"/>
      <c r="DE187" s="214"/>
      <c r="DF187" s="214"/>
      <c r="DG187" s="214"/>
      <c r="DH187" s="214"/>
      <c r="DI187" s="214"/>
      <c r="DJ187" s="214"/>
      <c r="DK187" s="214"/>
      <c r="DL187" s="214"/>
      <c r="DM187" s="214"/>
      <c r="DN187" s="214"/>
      <c r="DO187" s="215"/>
      <c r="DP187" s="215"/>
      <c r="DQ187" s="215"/>
      <c r="DR187" s="215"/>
      <c r="DS187" s="215"/>
      <c r="DT187" s="215">
        <f t="shared" ref="DT187:DT198" si="558">DQ187+DS187</f>
        <v>0</v>
      </c>
      <c r="DU187" s="215">
        <f t="shared" ref="DU187:DU198" si="559">DQ187-DS187</f>
        <v>0</v>
      </c>
      <c r="DV187" s="10"/>
      <c r="DW187" s="63"/>
      <c r="DX187" s="214"/>
      <c r="DY187" s="214"/>
      <c r="DZ187" s="214"/>
      <c r="EA187" s="214"/>
      <c r="EB187" s="214"/>
      <c r="EC187" s="214"/>
      <c r="ED187" s="214"/>
      <c r="EE187" s="214"/>
      <c r="EF187" s="214"/>
      <c r="EG187" s="214"/>
      <c r="EH187" s="214"/>
      <c r="EI187" s="214"/>
      <c r="EJ187" s="215"/>
      <c r="EK187" s="215"/>
      <c r="EL187" s="215"/>
      <c r="EM187" s="215"/>
      <c r="EN187" s="215"/>
      <c r="EO187" s="215">
        <f t="shared" ref="EO187:EO204" si="560">EL187+EN187</f>
        <v>0</v>
      </c>
      <c r="EP187" s="215">
        <f t="shared" ref="EP187:EP204" si="561">EL187-EN187</f>
        <v>0</v>
      </c>
      <c r="EQ187" s="10"/>
      <c r="ER187" s="63"/>
      <c r="ES187" s="214"/>
      <c r="ET187" s="214"/>
      <c r="EU187" s="214"/>
      <c r="EV187" s="214"/>
      <c r="EW187" s="214"/>
      <c r="EX187" s="214"/>
      <c r="EY187" s="214"/>
      <c r="EZ187" s="214"/>
      <c r="FA187" s="214"/>
      <c r="FB187" s="214"/>
      <c r="FC187" s="214"/>
      <c r="FD187" s="214"/>
      <c r="FE187" s="215"/>
      <c r="FF187" s="215"/>
      <c r="FG187" s="215"/>
      <c r="FH187" s="215"/>
      <c r="FI187" s="215"/>
      <c r="FJ187" s="215">
        <f t="shared" ref="FJ187:FJ198" si="562">FG187+FI187</f>
        <v>0</v>
      </c>
      <c r="FK187" s="215">
        <f t="shared" ref="FK187:FK198" si="563">FG187-FI187</f>
        <v>0</v>
      </c>
      <c r="FL187" s="64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</row>
    <row r="188" spans="2:228" ht="9.9499999999999993" customHeight="1" x14ac:dyDescent="0.2">
      <c r="B188" s="65" t="s">
        <v>77</v>
      </c>
      <c r="C188" s="191"/>
      <c r="D188" s="191"/>
      <c r="E188" s="191">
        <v>1.8518518518518519</v>
      </c>
      <c r="F188" s="191"/>
      <c r="G188" s="191"/>
      <c r="H188" s="191">
        <v>1.4814814814814814</v>
      </c>
      <c r="I188" s="191"/>
      <c r="J188" s="191"/>
      <c r="K188" s="191">
        <v>1.1111111111111112</v>
      </c>
      <c r="L188" s="191"/>
      <c r="M188" s="191"/>
      <c r="N188" s="191">
        <v>2.2222222222222223</v>
      </c>
      <c r="O188" s="192">
        <f t="shared" ref="O188:O204" si="564">MAX(C188:N188)</f>
        <v>2.2222222222222223</v>
      </c>
      <c r="P188" s="192">
        <f t="shared" ref="P188:P204" si="565">MIN(C188:N188)</f>
        <v>1.1111111111111112</v>
      </c>
      <c r="Q188" s="192">
        <f t="shared" ref="Q188:Q204" si="566">AVERAGE(C188:N188)</f>
        <v>1.6666666666666667</v>
      </c>
      <c r="R188" s="192">
        <f t="shared" ref="R188:R204" si="567">STDEV(C188:N188)</f>
        <v>0.47814609212437231</v>
      </c>
      <c r="S188" s="192">
        <f t="shared" si="548"/>
        <v>2.1448127587910388</v>
      </c>
      <c r="T188" s="192">
        <f t="shared" si="549"/>
        <v>1.1885205745422944</v>
      </c>
      <c r="U188" s="10"/>
      <c r="V188" s="65"/>
      <c r="W188" s="216"/>
      <c r="X188" s="216"/>
      <c r="Y188" s="216"/>
      <c r="Z188" s="216"/>
      <c r="AA188" s="216"/>
      <c r="AB188" s="216"/>
      <c r="AC188" s="216"/>
      <c r="AD188" s="216"/>
      <c r="AE188" s="216"/>
      <c r="AF188" s="216"/>
      <c r="AG188" s="216"/>
      <c r="AH188" s="216"/>
      <c r="AI188" s="217"/>
      <c r="AJ188" s="217"/>
      <c r="AK188" s="217"/>
      <c r="AL188" s="217"/>
      <c r="AM188" s="217"/>
      <c r="AN188" s="217">
        <f t="shared" si="550"/>
        <v>0</v>
      </c>
      <c r="AO188" s="217">
        <f t="shared" si="551"/>
        <v>0</v>
      </c>
      <c r="AP188" s="10"/>
      <c r="AQ188" s="65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7"/>
      <c r="BE188" s="217"/>
      <c r="BF188" s="217"/>
      <c r="BG188" s="217"/>
      <c r="BH188" s="217"/>
      <c r="BI188" s="217">
        <f t="shared" si="552"/>
        <v>0</v>
      </c>
      <c r="BJ188" s="217">
        <f t="shared" si="553"/>
        <v>0</v>
      </c>
      <c r="BK188" s="10"/>
      <c r="BL188" s="65"/>
      <c r="BM188" s="216"/>
      <c r="BN188" s="216"/>
      <c r="BO188" s="216"/>
      <c r="BP188" s="216"/>
      <c r="BQ188" s="216"/>
      <c r="BR188" s="216"/>
      <c r="BS188" s="216"/>
      <c r="BT188" s="216"/>
      <c r="BU188" s="216"/>
      <c r="BV188" s="216"/>
      <c r="BW188" s="216"/>
      <c r="BX188" s="216"/>
      <c r="BY188" s="217"/>
      <c r="BZ188" s="217"/>
      <c r="CA188" s="217"/>
      <c r="CB188" s="217"/>
      <c r="CC188" s="217"/>
      <c r="CD188" s="217">
        <f t="shared" si="554"/>
        <v>0</v>
      </c>
      <c r="CE188" s="217">
        <f t="shared" si="555"/>
        <v>0</v>
      </c>
      <c r="CF188" s="10"/>
      <c r="CG188" s="65"/>
      <c r="CH188" s="216"/>
      <c r="CI188" s="216"/>
      <c r="CJ188" s="216"/>
      <c r="CK188" s="216"/>
      <c r="CL188" s="216"/>
      <c r="CM188" s="216"/>
      <c r="CN188" s="216"/>
      <c r="CO188" s="216"/>
      <c r="CP188" s="216"/>
      <c r="CQ188" s="216"/>
      <c r="CR188" s="216"/>
      <c r="CS188" s="216"/>
      <c r="CT188" s="217"/>
      <c r="CU188" s="217"/>
      <c r="CV188" s="217"/>
      <c r="CW188" s="217"/>
      <c r="CX188" s="217"/>
      <c r="CY188" s="217">
        <f t="shared" si="556"/>
        <v>0</v>
      </c>
      <c r="CZ188" s="217">
        <f t="shared" si="557"/>
        <v>0</v>
      </c>
      <c r="DA188" s="10"/>
      <c r="DB188" s="65"/>
      <c r="DC188" s="216"/>
      <c r="DD188" s="216"/>
      <c r="DE188" s="216"/>
      <c r="DF188" s="216"/>
      <c r="DG188" s="216"/>
      <c r="DH188" s="216"/>
      <c r="DI188" s="216"/>
      <c r="DJ188" s="216"/>
      <c r="DK188" s="216"/>
      <c r="DL188" s="216"/>
      <c r="DM188" s="216"/>
      <c r="DN188" s="216"/>
      <c r="DO188" s="217"/>
      <c r="DP188" s="217"/>
      <c r="DQ188" s="217"/>
      <c r="DR188" s="217"/>
      <c r="DS188" s="217"/>
      <c r="DT188" s="217">
        <f t="shared" si="558"/>
        <v>0</v>
      </c>
      <c r="DU188" s="217">
        <f t="shared" si="559"/>
        <v>0</v>
      </c>
      <c r="DV188" s="10"/>
      <c r="DW188" s="65"/>
      <c r="DX188" s="216"/>
      <c r="DY188" s="216"/>
      <c r="DZ188" s="216"/>
      <c r="EA188" s="216"/>
      <c r="EB188" s="216"/>
      <c r="EC188" s="216"/>
      <c r="ED188" s="216"/>
      <c r="EE188" s="216"/>
      <c r="EF188" s="216"/>
      <c r="EG188" s="216"/>
      <c r="EH188" s="216"/>
      <c r="EI188" s="216"/>
      <c r="EJ188" s="217"/>
      <c r="EK188" s="217"/>
      <c r="EL188" s="217"/>
      <c r="EM188" s="217"/>
      <c r="EN188" s="217"/>
      <c r="EO188" s="217">
        <f t="shared" si="560"/>
        <v>0</v>
      </c>
      <c r="EP188" s="217">
        <f t="shared" si="561"/>
        <v>0</v>
      </c>
      <c r="EQ188" s="10"/>
      <c r="ER188" s="65"/>
      <c r="ES188" s="216"/>
      <c r="ET188" s="216"/>
      <c r="EU188" s="216"/>
      <c r="EV188" s="216"/>
      <c r="EW188" s="216"/>
      <c r="EX188" s="216"/>
      <c r="EY188" s="216"/>
      <c r="EZ188" s="216"/>
      <c r="FA188" s="216"/>
      <c r="FB188" s="216"/>
      <c r="FC188" s="216"/>
      <c r="FD188" s="216"/>
      <c r="FE188" s="217"/>
      <c r="FF188" s="217"/>
      <c r="FG188" s="217"/>
      <c r="FH188" s="217"/>
      <c r="FI188" s="217"/>
      <c r="FJ188" s="217">
        <f t="shared" si="562"/>
        <v>0</v>
      </c>
      <c r="FK188" s="217">
        <f t="shared" si="563"/>
        <v>0</v>
      </c>
      <c r="FL188" s="64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</row>
    <row r="189" spans="2:228" ht="9.9499999999999993" customHeight="1" x14ac:dyDescent="0.2">
      <c r="B189" s="66" t="s">
        <v>78</v>
      </c>
      <c r="C189" s="191"/>
      <c r="D189" s="191"/>
      <c r="E189" s="191">
        <v>1.4814814814814814</v>
      </c>
      <c r="F189" s="191"/>
      <c r="G189" s="191"/>
      <c r="H189" s="191">
        <v>1.4814814814814814</v>
      </c>
      <c r="I189" s="191"/>
      <c r="J189" s="191"/>
      <c r="K189" s="191">
        <v>1.4814814814814814</v>
      </c>
      <c r="L189" s="191"/>
      <c r="M189" s="191"/>
      <c r="N189" s="191">
        <v>2.2222222222222223</v>
      </c>
      <c r="O189" s="192">
        <f t="shared" si="564"/>
        <v>2.2222222222222223</v>
      </c>
      <c r="P189" s="192">
        <f t="shared" si="565"/>
        <v>1.4814814814814814</v>
      </c>
      <c r="Q189" s="192">
        <f t="shared" si="566"/>
        <v>1.6666666666666667</v>
      </c>
      <c r="R189" s="192">
        <f t="shared" si="567"/>
        <v>0.37037037037036935</v>
      </c>
      <c r="S189" s="192">
        <f t="shared" si="548"/>
        <v>2.0370370370370363</v>
      </c>
      <c r="T189" s="192">
        <f t="shared" si="549"/>
        <v>1.2962962962962974</v>
      </c>
      <c r="U189" s="10"/>
      <c r="V189" s="66"/>
      <c r="W189" s="216"/>
      <c r="X189" s="216"/>
      <c r="Y189" s="216"/>
      <c r="Z189" s="216"/>
      <c r="AA189" s="216"/>
      <c r="AB189" s="216"/>
      <c r="AC189" s="216"/>
      <c r="AD189" s="216"/>
      <c r="AE189" s="216"/>
      <c r="AF189" s="216"/>
      <c r="AG189" s="216"/>
      <c r="AH189" s="216"/>
      <c r="AI189" s="217"/>
      <c r="AJ189" s="217"/>
      <c r="AK189" s="217"/>
      <c r="AL189" s="217"/>
      <c r="AM189" s="217"/>
      <c r="AN189" s="217">
        <f t="shared" si="550"/>
        <v>0</v>
      </c>
      <c r="AO189" s="217">
        <f t="shared" si="551"/>
        <v>0</v>
      </c>
      <c r="AP189" s="10"/>
      <c r="AQ189" s="6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16"/>
      <c r="BB189" s="216"/>
      <c r="BC189" s="216"/>
      <c r="BD189" s="217"/>
      <c r="BE189" s="217"/>
      <c r="BF189" s="217"/>
      <c r="BG189" s="217"/>
      <c r="BH189" s="217"/>
      <c r="BI189" s="217">
        <f t="shared" si="552"/>
        <v>0</v>
      </c>
      <c r="BJ189" s="217">
        <f t="shared" si="553"/>
        <v>0</v>
      </c>
      <c r="BK189" s="10"/>
      <c r="BL189" s="66"/>
      <c r="BM189" s="216"/>
      <c r="BN189" s="216"/>
      <c r="BO189" s="216"/>
      <c r="BP189" s="216"/>
      <c r="BQ189" s="216"/>
      <c r="BR189" s="216"/>
      <c r="BS189" s="216"/>
      <c r="BT189" s="216"/>
      <c r="BU189" s="216"/>
      <c r="BV189" s="216"/>
      <c r="BW189" s="216"/>
      <c r="BX189" s="216"/>
      <c r="BY189" s="217"/>
      <c r="BZ189" s="217"/>
      <c r="CA189" s="217"/>
      <c r="CB189" s="217"/>
      <c r="CC189" s="217"/>
      <c r="CD189" s="217">
        <f t="shared" si="554"/>
        <v>0</v>
      </c>
      <c r="CE189" s="217">
        <f t="shared" si="555"/>
        <v>0</v>
      </c>
      <c r="CF189" s="10"/>
      <c r="CG189" s="66"/>
      <c r="CH189" s="216"/>
      <c r="CI189" s="216"/>
      <c r="CJ189" s="216"/>
      <c r="CK189" s="216"/>
      <c r="CL189" s="216"/>
      <c r="CM189" s="216"/>
      <c r="CN189" s="216"/>
      <c r="CO189" s="216"/>
      <c r="CP189" s="216"/>
      <c r="CQ189" s="216"/>
      <c r="CR189" s="216"/>
      <c r="CS189" s="216"/>
      <c r="CT189" s="217"/>
      <c r="CU189" s="217"/>
      <c r="CV189" s="217"/>
      <c r="CW189" s="217"/>
      <c r="CX189" s="217"/>
      <c r="CY189" s="217">
        <f t="shared" si="556"/>
        <v>0</v>
      </c>
      <c r="CZ189" s="217">
        <f t="shared" si="557"/>
        <v>0</v>
      </c>
      <c r="DA189" s="10"/>
      <c r="DB189" s="66"/>
      <c r="DC189" s="216"/>
      <c r="DD189" s="216"/>
      <c r="DE189" s="216"/>
      <c r="DF189" s="216"/>
      <c r="DG189" s="216"/>
      <c r="DH189" s="216"/>
      <c r="DI189" s="216"/>
      <c r="DJ189" s="216"/>
      <c r="DK189" s="216"/>
      <c r="DL189" s="216"/>
      <c r="DM189" s="216"/>
      <c r="DN189" s="216"/>
      <c r="DO189" s="217"/>
      <c r="DP189" s="217"/>
      <c r="DQ189" s="217"/>
      <c r="DR189" s="217"/>
      <c r="DS189" s="217"/>
      <c r="DT189" s="217">
        <f t="shared" si="558"/>
        <v>0</v>
      </c>
      <c r="DU189" s="217">
        <f t="shared" si="559"/>
        <v>0</v>
      </c>
      <c r="DV189" s="10"/>
      <c r="DW189" s="66"/>
      <c r="DX189" s="216"/>
      <c r="DY189" s="216"/>
      <c r="DZ189" s="216"/>
      <c r="EA189" s="216"/>
      <c r="EB189" s="216"/>
      <c r="EC189" s="216"/>
      <c r="ED189" s="216"/>
      <c r="EE189" s="216"/>
      <c r="EF189" s="216"/>
      <c r="EG189" s="216"/>
      <c r="EH189" s="216"/>
      <c r="EI189" s="216"/>
      <c r="EJ189" s="217"/>
      <c r="EK189" s="217"/>
      <c r="EL189" s="217"/>
      <c r="EM189" s="217"/>
      <c r="EN189" s="217"/>
      <c r="EO189" s="217">
        <f t="shared" si="560"/>
        <v>0</v>
      </c>
      <c r="EP189" s="217">
        <f t="shared" si="561"/>
        <v>0</v>
      </c>
      <c r="EQ189" s="10"/>
      <c r="ER189" s="66"/>
      <c r="ES189" s="216"/>
      <c r="ET189" s="216"/>
      <c r="EU189" s="216"/>
      <c r="EV189" s="216"/>
      <c r="EW189" s="216"/>
      <c r="EX189" s="216"/>
      <c r="EY189" s="216"/>
      <c r="EZ189" s="216"/>
      <c r="FA189" s="216"/>
      <c r="FB189" s="216"/>
      <c r="FC189" s="216"/>
      <c r="FD189" s="216"/>
      <c r="FE189" s="217"/>
      <c r="FF189" s="217"/>
      <c r="FG189" s="217"/>
      <c r="FH189" s="217"/>
      <c r="FI189" s="217"/>
      <c r="FJ189" s="217">
        <f t="shared" si="562"/>
        <v>0</v>
      </c>
      <c r="FK189" s="217">
        <f t="shared" si="563"/>
        <v>0</v>
      </c>
      <c r="FL189" s="64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</row>
    <row r="190" spans="2:228" ht="9.9499999999999993" customHeight="1" x14ac:dyDescent="0.2">
      <c r="B190" s="66" t="s">
        <v>79</v>
      </c>
      <c r="C190" s="191"/>
      <c r="D190" s="191"/>
      <c r="E190" s="191">
        <v>2.2222222222222223</v>
      </c>
      <c r="F190" s="191"/>
      <c r="G190" s="191"/>
      <c r="H190" s="191">
        <v>2.2222222222222223</v>
      </c>
      <c r="I190" s="191"/>
      <c r="J190" s="191"/>
      <c r="K190" s="191">
        <v>1.8518518518518519</v>
      </c>
      <c r="L190" s="191"/>
      <c r="M190" s="191"/>
      <c r="N190" s="191">
        <v>2.2222222222222223</v>
      </c>
      <c r="O190" s="192">
        <f t="shared" si="564"/>
        <v>2.2222222222222223</v>
      </c>
      <c r="P190" s="192">
        <f t="shared" si="565"/>
        <v>1.8518518518518519</v>
      </c>
      <c r="Q190" s="192">
        <f t="shared" si="566"/>
        <v>2.1296296296296298</v>
      </c>
      <c r="R190" s="192">
        <f t="shared" si="567"/>
        <v>0.18518518518518523</v>
      </c>
      <c r="S190" s="192">
        <f t="shared" si="548"/>
        <v>2.3148148148148149</v>
      </c>
      <c r="T190" s="192">
        <f t="shared" si="549"/>
        <v>1.9444444444444446</v>
      </c>
      <c r="U190" s="10"/>
      <c r="V190" s="66"/>
      <c r="W190" s="216"/>
      <c r="X190" s="216"/>
      <c r="Y190" s="216"/>
      <c r="Z190" s="216"/>
      <c r="AA190" s="216"/>
      <c r="AB190" s="216"/>
      <c r="AC190" s="216"/>
      <c r="AD190" s="216"/>
      <c r="AE190" s="216"/>
      <c r="AF190" s="216"/>
      <c r="AG190" s="216"/>
      <c r="AH190" s="216"/>
      <c r="AI190" s="217"/>
      <c r="AJ190" s="217"/>
      <c r="AK190" s="217"/>
      <c r="AL190" s="217"/>
      <c r="AM190" s="217"/>
      <c r="AN190" s="217">
        <f t="shared" si="550"/>
        <v>0</v>
      </c>
      <c r="AO190" s="217">
        <f t="shared" si="551"/>
        <v>0</v>
      </c>
      <c r="AP190" s="10"/>
      <c r="AQ190" s="6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7"/>
      <c r="BE190" s="217"/>
      <c r="BF190" s="217"/>
      <c r="BG190" s="217"/>
      <c r="BH190" s="217"/>
      <c r="BI190" s="217">
        <f t="shared" si="552"/>
        <v>0</v>
      </c>
      <c r="BJ190" s="217">
        <f t="shared" si="553"/>
        <v>0</v>
      </c>
      <c r="BK190" s="10"/>
      <c r="BL190" s="66"/>
      <c r="BM190" s="216"/>
      <c r="BN190" s="216"/>
      <c r="BO190" s="216"/>
      <c r="BP190" s="216"/>
      <c r="BQ190" s="216"/>
      <c r="BR190" s="216"/>
      <c r="BS190" s="216"/>
      <c r="BT190" s="216"/>
      <c r="BU190" s="216"/>
      <c r="BV190" s="216"/>
      <c r="BW190" s="216"/>
      <c r="BX190" s="216"/>
      <c r="BY190" s="217"/>
      <c r="BZ190" s="217"/>
      <c r="CA190" s="217"/>
      <c r="CB190" s="217"/>
      <c r="CC190" s="217"/>
      <c r="CD190" s="217">
        <f t="shared" si="554"/>
        <v>0</v>
      </c>
      <c r="CE190" s="217">
        <f t="shared" si="555"/>
        <v>0</v>
      </c>
      <c r="CF190" s="10"/>
      <c r="CG190" s="66"/>
      <c r="CH190" s="216"/>
      <c r="CI190" s="216"/>
      <c r="CJ190" s="216"/>
      <c r="CK190" s="216"/>
      <c r="CL190" s="216"/>
      <c r="CM190" s="216"/>
      <c r="CN190" s="216"/>
      <c r="CO190" s="216"/>
      <c r="CP190" s="216"/>
      <c r="CQ190" s="216"/>
      <c r="CR190" s="216"/>
      <c r="CS190" s="216"/>
      <c r="CT190" s="217"/>
      <c r="CU190" s="217"/>
      <c r="CV190" s="217"/>
      <c r="CW190" s="217"/>
      <c r="CX190" s="217"/>
      <c r="CY190" s="217">
        <f t="shared" si="556"/>
        <v>0</v>
      </c>
      <c r="CZ190" s="217">
        <f t="shared" si="557"/>
        <v>0</v>
      </c>
      <c r="DA190" s="10"/>
      <c r="DB190" s="66"/>
      <c r="DC190" s="216"/>
      <c r="DD190" s="216"/>
      <c r="DE190" s="216"/>
      <c r="DF190" s="216"/>
      <c r="DG190" s="216"/>
      <c r="DH190" s="216"/>
      <c r="DI190" s="216"/>
      <c r="DJ190" s="216"/>
      <c r="DK190" s="216"/>
      <c r="DL190" s="216"/>
      <c r="DM190" s="216"/>
      <c r="DN190" s="216"/>
      <c r="DO190" s="217"/>
      <c r="DP190" s="217"/>
      <c r="DQ190" s="217"/>
      <c r="DR190" s="217"/>
      <c r="DS190" s="217"/>
      <c r="DT190" s="217">
        <f t="shared" si="558"/>
        <v>0</v>
      </c>
      <c r="DU190" s="217">
        <f t="shared" si="559"/>
        <v>0</v>
      </c>
      <c r="DV190" s="10"/>
      <c r="DW190" s="66"/>
      <c r="DX190" s="216"/>
      <c r="DY190" s="216"/>
      <c r="DZ190" s="216"/>
      <c r="EA190" s="216"/>
      <c r="EB190" s="216"/>
      <c r="EC190" s="216"/>
      <c r="ED190" s="216"/>
      <c r="EE190" s="216"/>
      <c r="EF190" s="216"/>
      <c r="EG190" s="216"/>
      <c r="EH190" s="216"/>
      <c r="EI190" s="216"/>
      <c r="EJ190" s="217"/>
      <c r="EK190" s="217"/>
      <c r="EL190" s="217"/>
      <c r="EM190" s="217"/>
      <c r="EN190" s="217"/>
      <c r="EO190" s="217">
        <f t="shared" si="560"/>
        <v>0</v>
      </c>
      <c r="EP190" s="217">
        <f t="shared" si="561"/>
        <v>0</v>
      </c>
      <c r="EQ190" s="10"/>
      <c r="ER190" s="66"/>
      <c r="ES190" s="216"/>
      <c r="ET190" s="216"/>
      <c r="EU190" s="216"/>
      <c r="EV190" s="216"/>
      <c r="EW190" s="216"/>
      <c r="EX190" s="216"/>
      <c r="EY190" s="216"/>
      <c r="EZ190" s="216"/>
      <c r="FA190" s="216"/>
      <c r="FB190" s="216"/>
      <c r="FC190" s="216"/>
      <c r="FD190" s="216"/>
      <c r="FE190" s="217"/>
      <c r="FF190" s="217"/>
      <c r="FG190" s="217"/>
      <c r="FH190" s="217"/>
      <c r="FI190" s="217"/>
      <c r="FJ190" s="217">
        <f t="shared" si="562"/>
        <v>0</v>
      </c>
      <c r="FK190" s="217">
        <f t="shared" si="563"/>
        <v>0</v>
      </c>
      <c r="FL190" s="64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</row>
    <row r="191" spans="2:228" ht="9.9499999999999993" customHeight="1" x14ac:dyDescent="0.2">
      <c r="B191" s="65" t="s">
        <v>80</v>
      </c>
      <c r="C191" s="191"/>
      <c r="D191" s="191"/>
      <c r="E191" s="191">
        <v>2.2222222222222223</v>
      </c>
      <c r="F191" s="191"/>
      <c r="G191" s="191"/>
      <c r="H191" s="191">
        <v>2.0481481481481483</v>
      </c>
      <c r="I191" s="191"/>
      <c r="J191" s="191"/>
      <c r="K191" s="191">
        <v>1.4</v>
      </c>
      <c r="L191" s="191"/>
      <c r="M191" s="191"/>
      <c r="N191" s="191">
        <v>2.3666666666666667</v>
      </c>
      <c r="O191" s="192">
        <f t="shared" si="564"/>
        <v>2.3666666666666667</v>
      </c>
      <c r="P191" s="192">
        <f t="shared" si="565"/>
        <v>1.4</v>
      </c>
      <c r="Q191" s="192">
        <f t="shared" si="566"/>
        <v>2.0092592592592595</v>
      </c>
      <c r="R191" s="192">
        <f t="shared" si="567"/>
        <v>0.42653740325861106</v>
      </c>
      <c r="S191" s="192">
        <f t="shared" si="548"/>
        <v>2.4357966625178706</v>
      </c>
      <c r="T191" s="192">
        <f t="shared" si="549"/>
        <v>1.5827218560006484</v>
      </c>
      <c r="U191" s="10"/>
      <c r="V191" s="65"/>
      <c r="W191" s="216"/>
      <c r="X191" s="216"/>
      <c r="Y191" s="216"/>
      <c r="Z191" s="216"/>
      <c r="AA191" s="216"/>
      <c r="AB191" s="216"/>
      <c r="AC191" s="216"/>
      <c r="AD191" s="216"/>
      <c r="AE191" s="216"/>
      <c r="AF191" s="216"/>
      <c r="AG191" s="216"/>
      <c r="AH191" s="216"/>
      <c r="AI191" s="217"/>
      <c r="AJ191" s="217"/>
      <c r="AK191" s="217"/>
      <c r="AL191" s="217"/>
      <c r="AM191" s="217"/>
      <c r="AN191" s="217">
        <f t="shared" si="550"/>
        <v>0</v>
      </c>
      <c r="AO191" s="217">
        <f t="shared" si="551"/>
        <v>0</v>
      </c>
      <c r="AP191" s="10"/>
      <c r="AQ191" s="65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7"/>
      <c r="BE191" s="217"/>
      <c r="BF191" s="217"/>
      <c r="BG191" s="217"/>
      <c r="BH191" s="217"/>
      <c r="BI191" s="217">
        <f t="shared" si="552"/>
        <v>0</v>
      </c>
      <c r="BJ191" s="217">
        <f t="shared" si="553"/>
        <v>0</v>
      </c>
      <c r="BK191" s="10"/>
      <c r="BL191" s="65"/>
      <c r="BM191" s="216"/>
      <c r="BN191" s="216"/>
      <c r="BO191" s="216"/>
      <c r="BP191" s="216"/>
      <c r="BQ191" s="216"/>
      <c r="BR191" s="216"/>
      <c r="BS191" s="216"/>
      <c r="BT191" s="216"/>
      <c r="BU191" s="216"/>
      <c r="BV191" s="216"/>
      <c r="BW191" s="216"/>
      <c r="BX191" s="216"/>
      <c r="BY191" s="217"/>
      <c r="BZ191" s="217"/>
      <c r="CA191" s="217"/>
      <c r="CB191" s="217"/>
      <c r="CC191" s="217"/>
      <c r="CD191" s="217">
        <f t="shared" si="554"/>
        <v>0</v>
      </c>
      <c r="CE191" s="217">
        <f t="shared" si="555"/>
        <v>0</v>
      </c>
      <c r="CF191" s="10"/>
      <c r="CG191" s="65"/>
      <c r="CH191" s="216"/>
      <c r="CI191" s="216"/>
      <c r="CJ191" s="216"/>
      <c r="CK191" s="216"/>
      <c r="CL191" s="216"/>
      <c r="CM191" s="216"/>
      <c r="CN191" s="216"/>
      <c r="CO191" s="216"/>
      <c r="CP191" s="216"/>
      <c r="CQ191" s="216"/>
      <c r="CR191" s="216"/>
      <c r="CS191" s="216"/>
      <c r="CT191" s="217"/>
      <c r="CU191" s="217"/>
      <c r="CV191" s="217"/>
      <c r="CW191" s="217"/>
      <c r="CX191" s="217"/>
      <c r="CY191" s="217">
        <f t="shared" si="556"/>
        <v>0</v>
      </c>
      <c r="CZ191" s="217">
        <f t="shared" si="557"/>
        <v>0</v>
      </c>
      <c r="DA191" s="10"/>
      <c r="DB191" s="65"/>
      <c r="DC191" s="216"/>
      <c r="DD191" s="216"/>
      <c r="DE191" s="216"/>
      <c r="DF191" s="216"/>
      <c r="DG191" s="216"/>
      <c r="DH191" s="216"/>
      <c r="DI191" s="216"/>
      <c r="DJ191" s="216"/>
      <c r="DK191" s="216"/>
      <c r="DL191" s="216"/>
      <c r="DM191" s="216"/>
      <c r="DN191" s="216"/>
      <c r="DO191" s="217"/>
      <c r="DP191" s="217"/>
      <c r="DQ191" s="217"/>
      <c r="DR191" s="217"/>
      <c r="DS191" s="217"/>
      <c r="DT191" s="217">
        <f t="shared" si="558"/>
        <v>0</v>
      </c>
      <c r="DU191" s="217">
        <f t="shared" si="559"/>
        <v>0</v>
      </c>
      <c r="DV191" s="10"/>
      <c r="DW191" s="65"/>
      <c r="DX191" s="216"/>
      <c r="DY191" s="216"/>
      <c r="DZ191" s="216"/>
      <c r="EA191" s="216"/>
      <c r="EB191" s="216"/>
      <c r="EC191" s="216"/>
      <c r="ED191" s="216"/>
      <c r="EE191" s="216"/>
      <c r="EF191" s="216"/>
      <c r="EG191" s="216"/>
      <c r="EH191" s="216"/>
      <c r="EI191" s="216"/>
      <c r="EJ191" s="217"/>
      <c r="EK191" s="217"/>
      <c r="EL191" s="217"/>
      <c r="EM191" s="217"/>
      <c r="EN191" s="217"/>
      <c r="EO191" s="217">
        <f t="shared" si="560"/>
        <v>0</v>
      </c>
      <c r="EP191" s="217">
        <f t="shared" si="561"/>
        <v>0</v>
      </c>
      <c r="EQ191" s="10"/>
      <c r="ER191" s="65"/>
      <c r="ES191" s="216"/>
      <c r="ET191" s="216"/>
      <c r="EU191" s="216"/>
      <c r="EV191" s="216"/>
      <c r="EW191" s="216"/>
      <c r="EX191" s="216"/>
      <c r="EY191" s="216"/>
      <c r="EZ191" s="216"/>
      <c r="FA191" s="216"/>
      <c r="FB191" s="216"/>
      <c r="FC191" s="216"/>
      <c r="FD191" s="216"/>
      <c r="FE191" s="217"/>
      <c r="FF191" s="217"/>
      <c r="FG191" s="217"/>
      <c r="FH191" s="217"/>
      <c r="FI191" s="217"/>
      <c r="FJ191" s="217">
        <f t="shared" si="562"/>
        <v>0</v>
      </c>
      <c r="FK191" s="217">
        <f t="shared" si="563"/>
        <v>0</v>
      </c>
      <c r="FL191" s="64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</row>
    <row r="192" spans="2:228" ht="9.9499999999999993" customHeight="1" x14ac:dyDescent="0.2">
      <c r="B192" s="66" t="s">
        <v>81</v>
      </c>
      <c r="C192" s="191"/>
      <c r="D192" s="191"/>
      <c r="E192" s="191">
        <v>2.0592592592592589</v>
      </c>
      <c r="F192" s="191"/>
      <c r="G192" s="191"/>
      <c r="H192" s="191">
        <v>2.1777777777777776</v>
      </c>
      <c r="I192" s="191"/>
      <c r="J192" s="191"/>
      <c r="K192" s="191">
        <v>1.0888888888888888</v>
      </c>
      <c r="L192" s="191"/>
      <c r="M192" s="191"/>
      <c r="N192" s="191">
        <v>2.7148148148148148</v>
      </c>
      <c r="O192" s="192">
        <f t="shared" si="564"/>
        <v>2.7148148148148148</v>
      </c>
      <c r="P192" s="192">
        <f t="shared" si="565"/>
        <v>1.0888888888888888</v>
      </c>
      <c r="Q192" s="192">
        <f t="shared" si="566"/>
        <v>2.0101851851851849</v>
      </c>
      <c r="R192" s="192">
        <f t="shared" si="567"/>
        <v>0.67719650578922364</v>
      </c>
      <c r="S192" s="192">
        <f t="shared" si="548"/>
        <v>2.6873816909744086</v>
      </c>
      <c r="T192" s="192">
        <f t="shared" si="549"/>
        <v>1.3329886793959611</v>
      </c>
      <c r="U192" s="10"/>
      <c r="V192" s="66"/>
      <c r="W192" s="216"/>
      <c r="X192" s="216"/>
      <c r="Y192" s="216"/>
      <c r="Z192" s="216"/>
      <c r="AA192" s="216"/>
      <c r="AB192" s="216"/>
      <c r="AC192" s="216"/>
      <c r="AD192" s="216"/>
      <c r="AE192" s="216"/>
      <c r="AF192" s="216"/>
      <c r="AG192" s="216"/>
      <c r="AH192" s="216"/>
      <c r="AI192" s="217"/>
      <c r="AJ192" s="217"/>
      <c r="AK192" s="217"/>
      <c r="AL192" s="217"/>
      <c r="AM192" s="217"/>
      <c r="AN192" s="217">
        <f t="shared" si="550"/>
        <v>0</v>
      </c>
      <c r="AO192" s="217">
        <f t="shared" si="551"/>
        <v>0</v>
      </c>
      <c r="AP192" s="10"/>
      <c r="AQ192" s="6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16"/>
      <c r="BB192" s="216"/>
      <c r="BC192" s="216"/>
      <c r="BD192" s="217"/>
      <c r="BE192" s="217"/>
      <c r="BF192" s="217"/>
      <c r="BG192" s="217"/>
      <c r="BH192" s="217"/>
      <c r="BI192" s="217">
        <f t="shared" si="552"/>
        <v>0</v>
      </c>
      <c r="BJ192" s="217">
        <f t="shared" si="553"/>
        <v>0</v>
      </c>
      <c r="BK192" s="10"/>
      <c r="BL192" s="66"/>
      <c r="BM192" s="216"/>
      <c r="BN192" s="216"/>
      <c r="BO192" s="216"/>
      <c r="BP192" s="216"/>
      <c r="BQ192" s="216"/>
      <c r="BR192" s="216"/>
      <c r="BS192" s="216"/>
      <c r="BT192" s="216"/>
      <c r="BU192" s="216"/>
      <c r="BV192" s="216"/>
      <c r="BW192" s="216"/>
      <c r="BX192" s="216"/>
      <c r="BY192" s="217"/>
      <c r="BZ192" s="217"/>
      <c r="CA192" s="217"/>
      <c r="CB192" s="217"/>
      <c r="CC192" s="217"/>
      <c r="CD192" s="217">
        <f t="shared" si="554"/>
        <v>0</v>
      </c>
      <c r="CE192" s="217">
        <f t="shared" si="555"/>
        <v>0</v>
      </c>
      <c r="CF192" s="10"/>
      <c r="CG192" s="66"/>
      <c r="CH192" s="216"/>
      <c r="CI192" s="216"/>
      <c r="CJ192" s="216"/>
      <c r="CK192" s="216"/>
      <c r="CL192" s="216"/>
      <c r="CM192" s="216"/>
      <c r="CN192" s="216"/>
      <c r="CO192" s="216"/>
      <c r="CP192" s="216"/>
      <c r="CQ192" s="216"/>
      <c r="CR192" s="216"/>
      <c r="CS192" s="216"/>
      <c r="CT192" s="217"/>
      <c r="CU192" s="217"/>
      <c r="CV192" s="217"/>
      <c r="CW192" s="217"/>
      <c r="CX192" s="217"/>
      <c r="CY192" s="217">
        <f t="shared" si="556"/>
        <v>0</v>
      </c>
      <c r="CZ192" s="217">
        <f t="shared" si="557"/>
        <v>0</v>
      </c>
      <c r="DA192" s="10"/>
      <c r="DB192" s="66"/>
      <c r="DC192" s="216"/>
      <c r="DD192" s="216"/>
      <c r="DE192" s="216"/>
      <c r="DF192" s="216"/>
      <c r="DG192" s="216"/>
      <c r="DH192" s="216"/>
      <c r="DI192" s="216"/>
      <c r="DJ192" s="216"/>
      <c r="DK192" s="216"/>
      <c r="DL192" s="216"/>
      <c r="DM192" s="216"/>
      <c r="DN192" s="216"/>
      <c r="DO192" s="217"/>
      <c r="DP192" s="217"/>
      <c r="DQ192" s="217"/>
      <c r="DR192" s="217"/>
      <c r="DS192" s="217"/>
      <c r="DT192" s="217">
        <f t="shared" si="558"/>
        <v>0</v>
      </c>
      <c r="DU192" s="217">
        <f t="shared" si="559"/>
        <v>0</v>
      </c>
      <c r="DV192" s="10"/>
      <c r="DW192" s="66"/>
      <c r="DX192" s="216"/>
      <c r="DY192" s="216"/>
      <c r="DZ192" s="216"/>
      <c r="EA192" s="216"/>
      <c r="EB192" s="216"/>
      <c r="EC192" s="216"/>
      <c r="ED192" s="216"/>
      <c r="EE192" s="216"/>
      <c r="EF192" s="216"/>
      <c r="EG192" s="216"/>
      <c r="EH192" s="216"/>
      <c r="EI192" s="216"/>
      <c r="EJ192" s="217"/>
      <c r="EK192" s="217"/>
      <c r="EL192" s="217"/>
      <c r="EM192" s="217"/>
      <c r="EN192" s="217"/>
      <c r="EO192" s="217">
        <f t="shared" si="560"/>
        <v>0</v>
      </c>
      <c r="EP192" s="217">
        <f t="shared" si="561"/>
        <v>0</v>
      </c>
      <c r="EQ192" s="10"/>
      <c r="ER192" s="66"/>
      <c r="ES192" s="216"/>
      <c r="ET192" s="216"/>
      <c r="EU192" s="216"/>
      <c r="EV192" s="216"/>
      <c r="EW192" s="216"/>
      <c r="EX192" s="216"/>
      <c r="EY192" s="216"/>
      <c r="EZ192" s="216"/>
      <c r="FA192" s="216"/>
      <c r="FB192" s="216"/>
      <c r="FC192" s="216"/>
      <c r="FD192" s="216"/>
      <c r="FE192" s="217"/>
      <c r="FF192" s="217"/>
      <c r="FG192" s="217"/>
      <c r="FH192" s="217"/>
      <c r="FI192" s="217"/>
      <c r="FJ192" s="217">
        <f t="shared" si="562"/>
        <v>0</v>
      </c>
      <c r="FK192" s="217">
        <f t="shared" si="563"/>
        <v>0</v>
      </c>
      <c r="FL192" s="64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</row>
    <row r="193" spans="2:228" ht="9.9499999999999993" customHeight="1" x14ac:dyDescent="0.2">
      <c r="B193" s="66" t="s">
        <v>83</v>
      </c>
      <c r="C193" s="191"/>
      <c r="D193" s="191"/>
      <c r="E193" s="191">
        <v>2.4962962962962965</v>
      </c>
      <c r="F193" s="193"/>
      <c r="G193" s="193"/>
      <c r="H193" s="193">
        <v>1.74</v>
      </c>
      <c r="I193" s="193"/>
      <c r="J193" s="193"/>
      <c r="K193" s="193">
        <v>1.04</v>
      </c>
      <c r="L193" s="193"/>
      <c r="M193" s="193"/>
      <c r="N193" s="193">
        <v>1.88</v>
      </c>
      <c r="O193" s="192">
        <f t="shared" si="564"/>
        <v>2.4962962962962965</v>
      </c>
      <c r="P193" s="192">
        <f t="shared" si="565"/>
        <v>1.04</v>
      </c>
      <c r="Q193" s="192">
        <f t="shared" si="566"/>
        <v>1.789074074074074</v>
      </c>
      <c r="R193" s="192">
        <f t="shared" si="567"/>
        <v>0.59775999331018692</v>
      </c>
      <c r="S193" s="192">
        <f t="shared" si="548"/>
        <v>2.3868340673842612</v>
      </c>
      <c r="T193" s="192">
        <f t="shared" si="549"/>
        <v>1.1913140807638871</v>
      </c>
      <c r="U193" s="10"/>
      <c r="V193" s="66"/>
      <c r="W193" s="216"/>
      <c r="X193" s="216"/>
      <c r="Y193" s="216"/>
      <c r="Z193" s="218"/>
      <c r="AA193" s="218"/>
      <c r="AB193" s="218"/>
      <c r="AC193" s="218"/>
      <c r="AD193" s="218"/>
      <c r="AE193" s="218"/>
      <c r="AF193" s="218"/>
      <c r="AG193" s="218"/>
      <c r="AH193" s="218"/>
      <c r="AI193" s="217"/>
      <c r="AJ193" s="217"/>
      <c r="AK193" s="217"/>
      <c r="AL193" s="217"/>
      <c r="AM193" s="217"/>
      <c r="AN193" s="217">
        <f t="shared" si="550"/>
        <v>0</v>
      </c>
      <c r="AO193" s="217">
        <f t="shared" si="551"/>
        <v>0</v>
      </c>
      <c r="AP193" s="10"/>
      <c r="AQ193" s="66"/>
      <c r="AR193" s="216"/>
      <c r="AS193" s="216"/>
      <c r="AT193" s="216"/>
      <c r="AU193" s="218"/>
      <c r="AV193" s="218"/>
      <c r="AW193" s="218"/>
      <c r="AX193" s="218"/>
      <c r="AY193" s="218"/>
      <c r="AZ193" s="218"/>
      <c r="BA193" s="218"/>
      <c r="BB193" s="218"/>
      <c r="BC193" s="218"/>
      <c r="BD193" s="217"/>
      <c r="BE193" s="217"/>
      <c r="BF193" s="217"/>
      <c r="BG193" s="217"/>
      <c r="BH193" s="217"/>
      <c r="BI193" s="217">
        <f t="shared" si="552"/>
        <v>0</v>
      </c>
      <c r="BJ193" s="217">
        <f t="shared" si="553"/>
        <v>0</v>
      </c>
      <c r="BK193" s="10"/>
      <c r="BL193" s="66"/>
      <c r="BM193" s="216"/>
      <c r="BN193" s="216"/>
      <c r="BO193" s="216"/>
      <c r="BP193" s="218"/>
      <c r="BQ193" s="218"/>
      <c r="BR193" s="218"/>
      <c r="BS193" s="218"/>
      <c r="BT193" s="218"/>
      <c r="BU193" s="218"/>
      <c r="BV193" s="218"/>
      <c r="BW193" s="218"/>
      <c r="BX193" s="218"/>
      <c r="BY193" s="217"/>
      <c r="BZ193" s="217"/>
      <c r="CA193" s="217"/>
      <c r="CB193" s="217"/>
      <c r="CC193" s="217"/>
      <c r="CD193" s="217">
        <f t="shared" si="554"/>
        <v>0</v>
      </c>
      <c r="CE193" s="217">
        <f t="shared" si="555"/>
        <v>0</v>
      </c>
      <c r="CF193" s="10"/>
      <c r="CG193" s="66"/>
      <c r="CH193" s="216"/>
      <c r="CI193" s="216"/>
      <c r="CJ193" s="216"/>
      <c r="CK193" s="218"/>
      <c r="CL193" s="218"/>
      <c r="CM193" s="218"/>
      <c r="CN193" s="218"/>
      <c r="CO193" s="218"/>
      <c r="CP193" s="218"/>
      <c r="CQ193" s="218"/>
      <c r="CR193" s="218"/>
      <c r="CS193" s="218"/>
      <c r="CT193" s="217"/>
      <c r="CU193" s="217"/>
      <c r="CV193" s="217"/>
      <c r="CW193" s="217"/>
      <c r="CX193" s="217"/>
      <c r="CY193" s="217">
        <f t="shared" si="556"/>
        <v>0</v>
      </c>
      <c r="CZ193" s="217">
        <f t="shared" si="557"/>
        <v>0</v>
      </c>
      <c r="DA193" s="10"/>
      <c r="DB193" s="66"/>
      <c r="DC193" s="216"/>
      <c r="DD193" s="216"/>
      <c r="DE193" s="216"/>
      <c r="DF193" s="218"/>
      <c r="DG193" s="218"/>
      <c r="DH193" s="218"/>
      <c r="DI193" s="218"/>
      <c r="DJ193" s="218"/>
      <c r="DK193" s="218"/>
      <c r="DL193" s="218"/>
      <c r="DM193" s="218"/>
      <c r="DN193" s="218"/>
      <c r="DO193" s="217"/>
      <c r="DP193" s="217"/>
      <c r="DQ193" s="217"/>
      <c r="DR193" s="217"/>
      <c r="DS193" s="217"/>
      <c r="DT193" s="217">
        <f t="shared" si="558"/>
        <v>0</v>
      </c>
      <c r="DU193" s="217">
        <f t="shared" si="559"/>
        <v>0</v>
      </c>
      <c r="DV193" s="10"/>
      <c r="DW193" s="66"/>
      <c r="DX193" s="216"/>
      <c r="DY193" s="216"/>
      <c r="DZ193" s="216"/>
      <c r="EA193" s="218"/>
      <c r="EB193" s="218"/>
      <c r="EC193" s="218"/>
      <c r="ED193" s="218"/>
      <c r="EE193" s="218"/>
      <c r="EF193" s="218"/>
      <c r="EG193" s="218"/>
      <c r="EH193" s="218"/>
      <c r="EI193" s="218"/>
      <c r="EJ193" s="217"/>
      <c r="EK193" s="217"/>
      <c r="EL193" s="217"/>
      <c r="EM193" s="217"/>
      <c r="EN193" s="217"/>
      <c r="EO193" s="217">
        <f t="shared" si="560"/>
        <v>0</v>
      </c>
      <c r="EP193" s="217">
        <f t="shared" si="561"/>
        <v>0</v>
      </c>
      <c r="EQ193" s="10"/>
      <c r="ER193" s="66"/>
      <c r="ES193" s="216"/>
      <c r="ET193" s="216"/>
      <c r="EU193" s="216"/>
      <c r="EV193" s="218"/>
      <c r="EW193" s="218"/>
      <c r="EX193" s="218"/>
      <c r="EY193" s="218"/>
      <c r="EZ193" s="218"/>
      <c r="FA193" s="218"/>
      <c r="FB193" s="218"/>
      <c r="FC193" s="218"/>
      <c r="FD193" s="218"/>
      <c r="FE193" s="217"/>
      <c r="FF193" s="217"/>
      <c r="FG193" s="217"/>
      <c r="FH193" s="217"/>
      <c r="FI193" s="217"/>
      <c r="FJ193" s="217">
        <f t="shared" si="562"/>
        <v>0</v>
      </c>
      <c r="FK193" s="217">
        <f t="shared" si="563"/>
        <v>0</v>
      </c>
      <c r="FL193" s="64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</row>
    <row r="194" spans="2:228" ht="9.9499999999999993" customHeight="1" x14ac:dyDescent="0.2">
      <c r="B194" s="65" t="s">
        <v>84</v>
      </c>
      <c r="C194" s="193"/>
      <c r="D194" s="193"/>
      <c r="E194" s="191">
        <v>1.92</v>
      </c>
      <c r="F194" s="193"/>
      <c r="G194" s="193"/>
      <c r="H194" s="193">
        <v>1.69</v>
      </c>
      <c r="I194" s="193"/>
      <c r="J194" s="193"/>
      <c r="K194" s="193">
        <v>1.08</v>
      </c>
      <c r="L194" s="193"/>
      <c r="M194" s="193"/>
      <c r="N194" s="193">
        <v>2</v>
      </c>
      <c r="O194" s="192">
        <f t="shared" si="564"/>
        <v>2</v>
      </c>
      <c r="P194" s="192">
        <f t="shared" si="565"/>
        <v>1.08</v>
      </c>
      <c r="Q194" s="192">
        <f t="shared" si="566"/>
        <v>1.6724999999999999</v>
      </c>
      <c r="R194" s="192">
        <f t="shared" si="567"/>
        <v>0.41628315683758682</v>
      </c>
      <c r="S194" s="192">
        <f t="shared" si="548"/>
        <v>2.0887831568375868</v>
      </c>
      <c r="T194" s="192">
        <f t="shared" si="549"/>
        <v>1.256216843162413</v>
      </c>
      <c r="U194" s="10"/>
      <c r="V194" s="65"/>
      <c r="W194" s="218"/>
      <c r="X194" s="218"/>
      <c r="Y194" s="216"/>
      <c r="Z194" s="218"/>
      <c r="AA194" s="218"/>
      <c r="AB194" s="218"/>
      <c r="AC194" s="218"/>
      <c r="AD194" s="218"/>
      <c r="AE194" s="218"/>
      <c r="AF194" s="218"/>
      <c r="AG194" s="218"/>
      <c r="AH194" s="218"/>
      <c r="AI194" s="217"/>
      <c r="AJ194" s="217"/>
      <c r="AK194" s="217"/>
      <c r="AL194" s="217"/>
      <c r="AM194" s="217"/>
      <c r="AN194" s="217">
        <f t="shared" si="550"/>
        <v>0</v>
      </c>
      <c r="AO194" s="217">
        <f t="shared" si="551"/>
        <v>0</v>
      </c>
      <c r="AP194" s="10"/>
      <c r="AQ194" s="65"/>
      <c r="AR194" s="218"/>
      <c r="AS194" s="218"/>
      <c r="AT194" s="216"/>
      <c r="AU194" s="218"/>
      <c r="AV194" s="218"/>
      <c r="AW194" s="218"/>
      <c r="AX194" s="218"/>
      <c r="AY194" s="218"/>
      <c r="AZ194" s="218"/>
      <c r="BA194" s="218"/>
      <c r="BB194" s="218"/>
      <c r="BC194" s="218"/>
      <c r="BD194" s="217"/>
      <c r="BE194" s="217"/>
      <c r="BF194" s="217"/>
      <c r="BG194" s="217"/>
      <c r="BH194" s="217"/>
      <c r="BI194" s="217">
        <f t="shared" si="552"/>
        <v>0</v>
      </c>
      <c r="BJ194" s="217">
        <f t="shared" si="553"/>
        <v>0</v>
      </c>
      <c r="BK194" s="10"/>
      <c r="BL194" s="65"/>
      <c r="BM194" s="218"/>
      <c r="BN194" s="218"/>
      <c r="BO194" s="216"/>
      <c r="BP194" s="218"/>
      <c r="BQ194" s="218"/>
      <c r="BR194" s="218"/>
      <c r="BS194" s="218"/>
      <c r="BT194" s="218"/>
      <c r="BU194" s="218"/>
      <c r="BV194" s="218"/>
      <c r="BW194" s="218"/>
      <c r="BX194" s="218"/>
      <c r="BY194" s="217"/>
      <c r="BZ194" s="217"/>
      <c r="CA194" s="217"/>
      <c r="CB194" s="217"/>
      <c r="CC194" s="217"/>
      <c r="CD194" s="217">
        <f t="shared" si="554"/>
        <v>0</v>
      </c>
      <c r="CE194" s="217">
        <f t="shared" si="555"/>
        <v>0</v>
      </c>
      <c r="CF194" s="10"/>
      <c r="CG194" s="65"/>
      <c r="CH194" s="218"/>
      <c r="CI194" s="218"/>
      <c r="CJ194" s="216"/>
      <c r="CK194" s="218"/>
      <c r="CL194" s="218"/>
      <c r="CM194" s="218"/>
      <c r="CN194" s="218"/>
      <c r="CO194" s="218"/>
      <c r="CP194" s="218"/>
      <c r="CQ194" s="218"/>
      <c r="CR194" s="218"/>
      <c r="CS194" s="218"/>
      <c r="CT194" s="217"/>
      <c r="CU194" s="217"/>
      <c r="CV194" s="217"/>
      <c r="CW194" s="217"/>
      <c r="CX194" s="217"/>
      <c r="CY194" s="217">
        <f t="shared" si="556"/>
        <v>0</v>
      </c>
      <c r="CZ194" s="217">
        <f t="shared" si="557"/>
        <v>0</v>
      </c>
      <c r="DA194" s="10"/>
      <c r="DB194" s="65"/>
      <c r="DC194" s="218"/>
      <c r="DD194" s="218"/>
      <c r="DE194" s="216"/>
      <c r="DF194" s="218"/>
      <c r="DG194" s="218"/>
      <c r="DH194" s="218"/>
      <c r="DI194" s="218"/>
      <c r="DJ194" s="218"/>
      <c r="DK194" s="218"/>
      <c r="DL194" s="218"/>
      <c r="DM194" s="218"/>
      <c r="DN194" s="218"/>
      <c r="DO194" s="217"/>
      <c r="DP194" s="217"/>
      <c r="DQ194" s="217"/>
      <c r="DR194" s="217"/>
      <c r="DS194" s="217"/>
      <c r="DT194" s="217">
        <f t="shared" si="558"/>
        <v>0</v>
      </c>
      <c r="DU194" s="217">
        <f t="shared" si="559"/>
        <v>0</v>
      </c>
      <c r="DV194" s="10"/>
      <c r="DW194" s="65"/>
      <c r="DX194" s="218"/>
      <c r="DY194" s="218"/>
      <c r="DZ194" s="216"/>
      <c r="EA194" s="218"/>
      <c r="EB194" s="218"/>
      <c r="EC194" s="218"/>
      <c r="ED194" s="218"/>
      <c r="EE194" s="218"/>
      <c r="EF194" s="218"/>
      <c r="EG194" s="218"/>
      <c r="EH194" s="218"/>
      <c r="EI194" s="218"/>
      <c r="EJ194" s="217"/>
      <c r="EK194" s="217"/>
      <c r="EL194" s="217"/>
      <c r="EM194" s="217"/>
      <c r="EN194" s="217"/>
      <c r="EO194" s="217">
        <f t="shared" si="560"/>
        <v>0</v>
      </c>
      <c r="EP194" s="217">
        <f t="shared" si="561"/>
        <v>0</v>
      </c>
      <c r="EQ194" s="10"/>
      <c r="ER194" s="65"/>
      <c r="ES194" s="218"/>
      <c r="ET194" s="218"/>
      <c r="EU194" s="216"/>
      <c r="EV194" s="218"/>
      <c r="EW194" s="218"/>
      <c r="EX194" s="218"/>
      <c r="EY194" s="218"/>
      <c r="EZ194" s="218"/>
      <c r="FA194" s="218"/>
      <c r="FB194" s="218"/>
      <c r="FC194" s="218"/>
      <c r="FD194" s="218"/>
      <c r="FE194" s="217"/>
      <c r="FF194" s="217"/>
      <c r="FG194" s="217"/>
      <c r="FH194" s="217"/>
      <c r="FI194" s="217"/>
      <c r="FJ194" s="217">
        <f t="shared" si="562"/>
        <v>0</v>
      </c>
      <c r="FK194" s="217">
        <f t="shared" si="563"/>
        <v>0</v>
      </c>
      <c r="FL194" s="64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</row>
    <row r="195" spans="2:228" ht="9.9499999999999993" customHeight="1" x14ac:dyDescent="0.2">
      <c r="B195" s="66" t="s">
        <v>85</v>
      </c>
      <c r="C195" s="193"/>
      <c r="D195" s="193"/>
      <c r="E195" s="191">
        <v>1.88</v>
      </c>
      <c r="F195" s="193"/>
      <c r="G195" s="193"/>
      <c r="H195" s="193">
        <v>1.62</v>
      </c>
      <c r="I195" s="193"/>
      <c r="J195" s="193"/>
      <c r="K195" s="193">
        <v>1.26</v>
      </c>
      <c r="L195" s="193"/>
      <c r="M195" s="193"/>
      <c r="N195" s="193">
        <v>2.31</v>
      </c>
      <c r="O195" s="192">
        <f t="shared" si="564"/>
        <v>2.31</v>
      </c>
      <c r="P195" s="192">
        <f t="shared" si="565"/>
        <v>1.26</v>
      </c>
      <c r="Q195" s="192">
        <f t="shared" si="566"/>
        <v>1.7675000000000001</v>
      </c>
      <c r="R195" s="192">
        <f t="shared" si="567"/>
        <v>0.44206899913927417</v>
      </c>
      <c r="S195" s="192">
        <f t="shared" si="548"/>
        <v>2.2095689991392744</v>
      </c>
      <c r="T195" s="192">
        <f t="shared" si="549"/>
        <v>1.325431000860726</v>
      </c>
      <c r="U195" s="10"/>
      <c r="V195" s="66"/>
      <c r="W195" s="218"/>
      <c r="X195" s="218"/>
      <c r="Y195" s="216"/>
      <c r="Z195" s="218"/>
      <c r="AA195" s="218"/>
      <c r="AB195" s="218"/>
      <c r="AC195" s="218"/>
      <c r="AD195" s="218"/>
      <c r="AE195" s="218"/>
      <c r="AF195" s="218"/>
      <c r="AG195" s="218"/>
      <c r="AH195" s="218"/>
      <c r="AI195" s="217"/>
      <c r="AJ195" s="217"/>
      <c r="AK195" s="217"/>
      <c r="AL195" s="217"/>
      <c r="AM195" s="217"/>
      <c r="AN195" s="217">
        <f t="shared" si="550"/>
        <v>0</v>
      </c>
      <c r="AO195" s="217">
        <f t="shared" si="551"/>
        <v>0</v>
      </c>
      <c r="AP195" s="10"/>
      <c r="AQ195" s="66"/>
      <c r="AR195" s="218"/>
      <c r="AS195" s="218"/>
      <c r="AT195" s="216"/>
      <c r="AU195" s="218"/>
      <c r="AV195" s="218"/>
      <c r="AW195" s="218"/>
      <c r="AX195" s="218"/>
      <c r="AY195" s="218"/>
      <c r="AZ195" s="218"/>
      <c r="BA195" s="218"/>
      <c r="BB195" s="218"/>
      <c r="BC195" s="218"/>
      <c r="BD195" s="217"/>
      <c r="BE195" s="217"/>
      <c r="BF195" s="217"/>
      <c r="BG195" s="217"/>
      <c r="BH195" s="217"/>
      <c r="BI195" s="217">
        <f t="shared" si="552"/>
        <v>0</v>
      </c>
      <c r="BJ195" s="217">
        <f t="shared" si="553"/>
        <v>0</v>
      </c>
      <c r="BK195" s="10"/>
      <c r="BL195" s="66"/>
      <c r="BM195" s="218"/>
      <c r="BN195" s="218"/>
      <c r="BO195" s="216"/>
      <c r="BP195" s="218"/>
      <c r="BQ195" s="218"/>
      <c r="BR195" s="218"/>
      <c r="BS195" s="218"/>
      <c r="BT195" s="218"/>
      <c r="BU195" s="218"/>
      <c r="BV195" s="218"/>
      <c r="BW195" s="218"/>
      <c r="BX195" s="218"/>
      <c r="BY195" s="217"/>
      <c r="BZ195" s="217"/>
      <c r="CA195" s="217"/>
      <c r="CB195" s="217"/>
      <c r="CC195" s="217"/>
      <c r="CD195" s="217">
        <f t="shared" si="554"/>
        <v>0</v>
      </c>
      <c r="CE195" s="217">
        <f t="shared" si="555"/>
        <v>0</v>
      </c>
      <c r="CF195" s="10"/>
      <c r="CG195" s="66"/>
      <c r="CH195" s="218"/>
      <c r="CI195" s="218"/>
      <c r="CJ195" s="216"/>
      <c r="CK195" s="218"/>
      <c r="CL195" s="218"/>
      <c r="CM195" s="218"/>
      <c r="CN195" s="218"/>
      <c r="CO195" s="218"/>
      <c r="CP195" s="218"/>
      <c r="CQ195" s="218"/>
      <c r="CR195" s="218"/>
      <c r="CS195" s="218"/>
      <c r="CT195" s="217"/>
      <c r="CU195" s="217"/>
      <c r="CV195" s="217"/>
      <c r="CW195" s="217"/>
      <c r="CX195" s="217"/>
      <c r="CY195" s="217">
        <f t="shared" si="556"/>
        <v>0</v>
      </c>
      <c r="CZ195" s="217">
        <f t="shared" si="557"/>
        <v>0</v>
      </c>
      <c r="DA195" s="10"/>
      <c r="DB195" s="66"/>
      <c r="DC195" s="218"/>
      <c r="DD195" s="218"/>
      <c r="DE195" s="216"/>
      <c r="DF195" s="218"/>
      <c r="DG195" s="218"/>
      <c r="DH195" s="218"/>
      <c r="DI195" s="218"/>
      <c r="DJ195" s="218"/>
      <c r="DK195" s="218"/>
      <c r="DL195" s="218"/>
      <c r="DM195" s="218"/>
      <c r="DN195" s="218"/>
      <c r="DO195" s="217"/>
      <c r="DP195" s="217"/>
      <c r="DQ195" s="217"/>
      <c r="DR195" s="217"/>
      <c r="DS195" s="217"/>
      <c r="DT195" s="217">
        <f t="shared" si="558"/>
        <v>0</v>
      </c>
      <c r="DU195" s="217">
        <f t="shared" si="559"/>
        <v>0</v>
      </c>
      <c r="DV195" s="10"/>
      <c r="DW195" s="66"/>
      <c r="DX195" s="218"/>
      <c r="DY195" s="218"/>
      <c r="DZ195" s="216"/>
      <c r="EA195" s="218"/>
      <c r="EB195" s="218"/>
      <c r="EC195" s="218"/>
      <c r="ED195" s="218"/>
      <c r="EE195" s="218"/>
      <c r="EF195" s="218"/>
      <c r="EG195" s="218"/>
      <c r="EH195" s="218"/>
      <c r="EI195" s="218"/>
      <c r="EJ195" s="217"/>
      <c r="EK195" s="217"/>
      <c r="EL195" s="217"/>
      <c r="EM195" s="217"/>
      <c r="EN195" s="217"/>
      <c r="EO195" s="217">
        <f t="shared" si="560"/>
        <v>0</v>
      </c>
      <c r="EP195" s="217">
        <f t="shared" si="561"/>
        <v>0</v>
      </c>
      <c r="EQ195" s="10"/>
      <c r="ER195" s="66"/>
      <c r="ES195" s="218"/>
      <c r="ET195" s="218"/>
      <c r="EU195" s="216"/>
      <c r="EV195" s="218"/>
      <c r="EW195" s="218"/>
      <c r="EX195" s="218"/>
      <c r="EY195" s="218"/>
      <c r="EZ195" s="218"/>
      <c r="FA195" s="218"/>
      <c r="FB195" s="218"/>
      <c r="FC195" s="218"/>
      <c r="FD195" s="218"/>
      <c r="FE195" s="217"/>
      <c r="FF195" s="217"/>
      <c r="FG195" s="217"/>
      <c r="FH195" s="217"/>
      <c r="FI195" s="217"/>
      <c r="FJ195" s="217">
        <f t="shared" si="562"/>
        <v>0</v>
      </c>
      <c r="FK195" s="217">
        <f t="shared" si="563"/>
        <v>0</v>
      </c>
      <c r="FL195" s="64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</row>
    <row r="196" spans="2:228" ht="9.9499999999999993" customHeight="1" x14ac:dyDescent="0.2">
      <c r="B196" s="66" t="s">
        <v>86</v>
      </c>
      <c r="C196" s="193"/>
      <c r="D196" s="193"/>
      <c r="E196" s="191">
        <v>2.1800000000000002</v>
      </c>
      <c r="F196" s="193"/>
      <c r="G196" s="193"/>
      <c r="H196" s="193">
        <v>1.82</v>
      </c>
      <c r="I196" s="193"/>
      <c r="J196" s="193"/>
      <c r="K196" s="193">
        <v>1.31</v>
      </c>
      <c r="L196" s="193"/>
      <c r="M196" s="193"/>
      <c r="N196" s="193">
        <v>2.2799999999999998</v>
      </c>
      <c r="O196" s="192">
        <f t="shared" si="564"/>
        <v>2.2799999999999998</v>
      </c>
      <c r="P196" s="192">
        <f t="shared" si="565"/>
        <v>1.31</v>
      </c>
      <c r="Q196" s="192">
        <f t="shared" si="566"/>
        <v>1.8975</v>
      </c>
      <c r="R196" s="192">
        <f t="shared" si="567"/>
        <v>0.43866274061059785</v>
      </c>
      <c r="S196" s="192">
        <f t="shared" si="548"/>
        <v>2.3361627406105976</v>
      </c>
      <c r="T196" s="192">
        <f t="shared" si="549"/>
        <v>1.4588372593894021</v>
      </c>
      <c r="U196" s="10"/>
      <c r="V196" s="66"/>
      <c r="W196" s="218"/>
      <c r="X196" s="218"/>
      <c r="Y196" s="216"/>
      <c r="Z196" s="218"/>
      <c r="AA196" s="218"/>
      <c r="AB196" s="218"/>
      <c r="AC196" s="218"/>
      <c r="AD196" s="218"/>
      <c r="AE196" s="218"/>
      <c r="AF196" s="218"/>
      <c r="AG196" s="218"/>
      <c r="AH196" s="218"/>
      <c r="AI196" s="217"/>
      <c r="AJ196" s="217"/>
      <c r="AK196" s="217"/>
      <c r="AL196" s="217"/>
      <c r="AM196" s="217"/>
      <c r="AN196" s="217">
        <f t="shared" si="550"/>
        <v>0</v>
      </c>
      <c r="AO196" s="217">
        <f t="shared" si="551"/>
        <v>0</v>
      </c>
      <c r="AP196" s="10"/>
      <c r="AQ196" s="66"/>
      <c r="AR196" s="218"/>
      <c r="AS196" s="218"/>
      <c r="AT196" s="216"/>
      <c r="AU196" s="218"/>
      <c r="AV196" s="218"/>
      <c r="AW196" s="218"/>
      <c r="AX196" s="218"/>
      <c r="AY196" s="218"/>
      <c r="AZ196" s="218"/>
      <c r="BA196" s="218"/>
      <c r="BB196" s="218"/>
      <c r="BC196" s="218"/>
      <c r="BD196" s="217"/>
      <c r="BE196" s="217"/>
      <c r="BF196" s="217"/>
      <c r="BG196" s="217"/>
      <c r="BH196" s="217"/>
      <c r="BI196" s="217">
        <f t="shared" si="552"/>
        <v>0</v>
      </c>
      <c r="BJ196" s="217">
        <f t="shared" si="553"/>
        <v>0</v>
      </c>
      <c r="BK196" s="10"/>
      <c r="BL196" s="66"/>
      <c r="BM196" s="218"/>
      <c r="BN196" s="218"/>
      <c r="BO196" s="216"/>
      <c r="BP196" s="218"/>
      <c r="BQ196" s="218"/>
      <c r="BR196" s="218"/>
      <c r="BS196" s="218"/>
      <c r="BT196" s="218"/>
      <c r="BU196" s="218"/>
      <c r="BV196" s="218"/>
      <c r="BW196" s="218"/>
      <c r="BX196" s="218"/>
      <c r="BY196" s="217"/>
      <c r="BZ196" s="217"/>
      <c r="CA196" s="217"/>
      <c r="CB196" s="217"/>
      <c r="CC196" s="217"/>
      <c r="CD196" s="217">
        <f t="shared" si="554"/>
        <v>0</v>
      </c>
      <c r="CE196" s="217">
        <f t="shared" si="555"/>
        <v>0</v>
      </c>
      <c r="CF196" s="10"/>
      <c r="CG196" s="66"/>
      <c r="CH196" s="218"/>
      <c r="CI196" s="218"/>
      <c r="CJ196" s="216"/>
      <c r="CK196" s="218"/>
      <c r="CL196" s="218"/>
      <c r="CM196" s="218"/>
      <c r="CN196" s="218"/>
      <c r="CO196" s="218"/>
      <c r="CP196" s="218"/>
      <c r="CQ196" s="218"/>
      <c r="CR196" s="218"/>
      <c r="CS196" s="218"/>
      <c r="CT196" s="217"/>
      <c r="CU196" s="217"/>
      <c r="CV196" s="217"/>
      <c r="CW196" s="217"/>
      <c r="CX196" s="217"/>
      <c r="CY196" s="217">
        <f t="shared" si="556"/>
        <v>0</v>
      </c>
      <c r="CZ196" s="217">
        <f t="shared" si="557"/>
        <v>0</v>
      </c>
      <c r="DA196" s="10"/>
      <c r="DB196" s="66"/>
      <c r="DC196" s="218"/>
      <c r="DD196" s="218"/>
      <c r="DE196" s="216"/>
      <c r="DF196" s="218"/>
      <c r="DG196" s="218"/>
      <c r="DH196" s="218"/>
      <c r="DI196" s="218"/>
      <c r="DJ196" s="218"/>
      <c r="DK196" s="218"/>
      <c r="DL196" s="218"/>
      <c r="DM196" s="218"/>
      <c r="DN196" s="218"/>
      <c r="DO196" s="217"/>
      <c r="DP196" s="217"/>
      <c r="DQ196" s="217"/>
      <c r="DR196" s="217"/>
      <c r="DS196" s="217"/>
      <c r="DT196" s="217">
        <f t="shared" si="558"/>
        <v>0</v>
      </c>
      <c r="DU196" s="217">
        <f t="shared" si="559"/>
        <v>0</v>
      </c>
      <c r="DV196" s="10"/>
      <c r="DW196" s="66"/>
      <c r="DX196" s="218"/>
      <c r="DY196" s="218"/>
      <c r="DZ196" s="216"/>
      <c r="EA196" s="218"/>
      <c r="EB196" s="218"/>
      <c r="EC196" s="218"/>
      <c r="ED196" s="218"/>
      <c r="EE196" s="218"/>
      <c r="EF196" s="218"/>
      <c r="EG196" s="218"/>
      <c r="EH196" s="218"/>
      <c r="EI196" s="218"/>
      <c r="EJ196" s="217"/>
      <c r="EK196" s="217"/>
      <c r="EL196" s="217"/>
      <c r="EM196" s="217"/>
      <c r="EN196" s="217"/>
      <c r="EO196" s="217">
        <f t="shared" si="560"/>
        <v>0</v>
      </c>
      <c r="EP196" s="217">
        <f t="shared" si="561"/>
        <v>0</v>
      </c>
      <c r="EQ196" s="10"/>
      <c r="ER196" s="66"/>
      <c r="ES196" s="218"/>
      <c r="ET196" s="218"/>
      <c r="EU196" s="216"/>
      <c r="EV196" s="218"/>
      <c r="EW196" s="218"/>
      <c r="EX196" s="218"/>
      <c r="EY196" s="218"/>
      <c r="EZ196" s="218"/>
      <c r="FA196" s="218"/>
      <c r="FB196" s="218"/>
      <c r="FC196" s="218"/>
      <c r="FD196" s="218"/>
      <c r="FE196" s="217"/>
      <c r="FF196" s="217"/>
      <c r="FG196" s="217"/>
      <c r="FH196" s="217"/>
      <c r="FI196" s="217"/>
      <c r="FJ196" s="217">
        <f t="shared" si="562"/>
        <v>0</v>
      </c>
      <c r="FK196" s="217">
        <f t="shared" si="563"/>
        <v>0</v>
      </c>
      <c r="FL196" s="64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</row>
    <row r="197" spans="2:228" s="67" customFormat="1" ht="9.9499999999999993" customHeight="1" x14ac:dyDescent="0.2">
      <c r="B197" s="65" t="s">
        <v>87</v>
      </c>
      <c r="C197" s="191"/>
      <c r="D197" s="191"/>
      <c r="E197" s="191">
        <v>2.4700000000000002</v>
      </c>
      <c r="F197" s="191"/>
      <c r="G197" s="191"/>
      <c r="H197" s="191">
        <v>1.78</v>
      </c>
      <c r="I197" s="191"/>
      <c r="J197" s="191"/>
      <c r="K197" s="191">
        <v>1.84</v>
      </c>
      <c r="L197" s="191"/>
      <c r="M197" s="191"/>
      <c r="N197" s="191">
        <v>3</v>
      </c>
      <c r="O197" s="192">
        <f t="shared" si="564"/>
        <v>3</v>
      </c>
      <c r="P197" s="192">
        <f t="shared" si="565"/>
        <v>1.78</v>
      </c>
      <c r="Q197" s="192">
        <f t="shared" si="566"/>
        <v>2.2725</v>
      </c>
      <c r="R197" s="192">
        <f t="shared" si="567"/>
        <v>0.57673650829473255</v>
      </c>
      <c r="S197" s="192">
        <f t="shared" si="548"/>
        <v>2.8492365082947324</v>
      </c>
      <c r="T197" s="192">
        <f t="shared" si="549"/>
        <v>1.6957634917052675</v>
      </c>
      <c r="V197" s="65"/>
      <c r="W197" s="216"/>
      <c r="X197" s="216"/>
      <c r="Y197" s="216"/>
      <c r="Z197" s="216"/>
      <c r="AA197" s="216"/>
      <c r="AB197" s="216"/>
      <c r="AC197" s="216"/>
      <c r="AD197" s="216"/>
      <c r="AE197" s="216"/>
      <c r="AF197" s="216"/>
      <c r="AG197" s="216"/>
      <c r="AH197" s="216"/>
      <c r="AI197" s="217"/>
      <c r="AJ197" s="217"/>
      <c r="AK197" s="217"/>
      <c r="AL197" s="217"/>
      <c r="AM197" s="217"/>
      <c r="AN197" s="217">
        <f t="shared" si="550"/>
        <v>0</v>
      </c>
      <c r="AO197" s="217">
        <f t="shared" si="551"/>
        <v>0</v>
      </c>
      <c r="AQ197" s="65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7"/>
      <c r="BE197" s="217"/>
      <c r="BF197" s="217"/>
      <c r="BG197" s="217"/>
      <c r="BH197" s="217"/>
      <c r="BI197" s="217">
        <f t="shared" si="552"/>
        <v>0</v>
      </c>
      <c r="BJ197" s="217">
        <f t="shared" si="553"/>
        <v>0</v>
      </c>
      <c r="BL197" s="65"/>
      <c r="BM197" s="216"/>
      <c r="BN197" s="216"/>
      <c r="BO197" s="216"/>
      <c r="BP197" s="216"/>
      <c r="BQ197" s="216"/>
      <c r="BR197" s="216"/>
      <c r="BS197" s="216"/>
      <c r="BT197" s="216"/>
      <c r="BU197" s="216"/>
      <c r="BV197" s="216"/>
      <c r="BW197" s="216"/>
      <c r="BX197" s="216"/>
      <c r="BY197" s="217"/>
      <c r="BZ197" s="217"/>
      <c r="CA197" s="217"/>
      <c r="CB197" s="217"/>
      <c r="CC197" s="217"/>
      <c r="CD197" s="217">
        <f t="shared" si="554"/>
        <v>0</v>
      </c>
      <c r="CE197" s="217">
        <f t="shared" si="555"/>
        <v>0</v>
      </c>
      <c r="CG197" s="65"/>
      <c r="CH197" s="216"/>
      <c r="CI197" s="216"/>
      <c r="CJ197" s="216"/>
      <c r="CK197" s="216"/>
      <c r="CL197" s="216"/>
      <c r="CM197" s="216"/>
      <c r="CN197" s="216"/>
      <c r="CO197" s="216"/>
      <c r="CP197" s="216"/>
      <c r="CQ197" s="216"/>
      <c r="CR197" s="216"/>
      <c r="CS197" s="216"/>
      <c r="CT197" s="217"/>
      <c r="CU197" s="217"/>
      <c r="CV197" s="217"/>
      <c r="CW197" s="217"/>
      <c r="CX197" s="217"/>
      <c r="CY197" s="217">
        <f t="shared" si="556"/>
        <v>0</v>
      </c>
      <c r="CZ197" s="217">
        <f t="shared" si="557"/>
        <v>0</v>
      </c>
      <c r="DB197" s="65"/>
      <c r="DC197" s="216"/>
      <c r="DD197" s="216"/>
      <c r="DE197" s="216"/>
      <c r="DF197" s="216"/>
      <c r="DG197" s="216"/>
      <c r="DH197" s="216"/>
      <c r="DI197" s="216"/>
      <c r="DJ197" s="216"/>
      <c r="DK197" s="216"/>
      <c r="DL197" s="216"/>
      <c r="DM197" s="216"/>
      <c r="DN197" s="216"/>
      <c r="DO197" s="217"/>
      <c r="DP197" s="217"/>
      <c r="DQ197" s="217"/>
      <c r="DR197" s="217"/>
      <c r="DS197" s="217"/>
      <c r="DT197" s="217">
        <f t="shared" si="558"/>
        <v>0</v>
      </c>
      <c r="DU197" s="217">
        <f t="shared" si="559"/>
        <v>0</v>
      </c>
      <c r="DW197" s="65"/>
      <c r="DX197" s="216"/>
      <c r="DY197" s="216"/>
      <c r="DZ197" s="216"/>
      <c r="EA197" s="216"/>
      <c r="EB197" s="216"/>
      <c r="EC197" s="216"/>
      <c r="ED197" s="216"/>
      <c r="EE197" s="216"/>
      <c r="EF197" s="216"/>
      <c r="EG197" s="216"/>
      <c r="EH197" s="216"/>
      <c r="EI197" s="216"/>
      <c r="EJ197" s="217"/>
      <c r="EK197" s="217"/>
      <c r="EL197" s="217"/>
      <c r="EM197" s="217"/>
      <c r="EN197" s="217"/>
      <c r="EO197" s="217">
        <f t="shared" si="560"/>
        <v>0</v>
      </c>
      <c r="EP197" s="217">
        <f t="shared" si="561"/>
        <v>0</v>
      </c>
      <c r="ER197" s="65"/>
      <c r="ES197" s="216"/>
      <c r="ET197" s="216"/>
      <c r="EU197" s="216"/>
      <c r="EV197" s="216"/>
      <c r="EW197" s="216"/>
      <c r="EX197" s="216"/>
      <c r="EY197" s="216"/>
      <c r="EZ197" s="216"/>
      <c r="FA197" s="216"/>
      <c r="FB197" s="216"/>
      <c r="FC197" s="216"/>
      <c r="FD197" s="216"/>
      <c r="FE197" s="217"/>
      <c r="FF197" s="217"/>
      <c r="FG197" s="217"/>
      <c r="FH197" s="217"/>
      <c r="FI197" s="217"/>
      <c r="FJ197" s="217">
        <f t="shared" si="562"/>
        <v>0</v>
      </c>
      <c r="FK197" s="217">
        <f t="shared" si="563"/>
        <v>0</v>
      </c>
      <c r="FL197" s="64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G197" s="3"/>
      <c r="GH197" s="3"/>
      <c r="GI197" s="3"/>
      <c r="GJ197" s="3"/>
      <c r="GK197" s="3"/>
      <c r="GL197" s="5"/>
      <c r="GM197" s="5"/>
      <c r="GN197" s="5"/>
      <c r="GO197" s="5"/>
      <c r="GP197" s="5"/>
      <c r="GQ197" s="5"/>
      <c r="GR197" s="5"/>
      <c r="GS197" s="5"/>
      <c r="GT197" s="3"/>
      <c r="GU197" s="41"/>
      <c r="GV197" s="41"/>
      <c r="GW197" s="41"/>
      <c r="GX197" s="41"/>
      <c r="GY197" s="41"/>
    </row>
    <row r="198" spans="2:228" ht="9.9499999999999993" customHeight="1" x14ac:dyDescent="0.2">
      <c r="B198" s="66" t="s">
        <v>88</v>
      </c>
      <c r="C198" s="191"/>
      <c r="D198" s="191"/>
      <c r="E198" s="191">
        <v>2.71</v>
      </c>
      <c r="F198" s="191"/>
      <c r="G198" s="191"/>
      <c r="H198" s="191">
        <v>4.84</v>
      </c>
      <c r="I198" s="191"/>
      <c r="J198" s="191"/>
      <c r="K198" s="191">
        <v>4.42</v>
      </c>
      <c r="L198" s="191"/>
      <c r="M198" s="191"/>
      <c r="N198" s="191">
        <v>2.37</v>
      </c>
      <c r="O198" s="192">
        <f t="shared" si="564"/>
        <v>4.84</v>
      </c>
      <c r="P198" s="192">
        <f t="shared" si="565"/>
        <v>2.37</v>
      </c>
      <c r="Q198" s="192">
        <f t="shared" si="566"/>
        <v>3.585</v>
      </c>
      <c r="R198" s="192">
        <f t="shared" si="567"/>
        <v>1.2266621376727995</v>
      </c>
      <c r="S198" s="192">
        <f t="shared" si="548"/>
        <v>4.8116621376727995</v>
      </c>
      <c r="T198" s="192">
        <f t="shared" si="549"/>
        <v>2.3583378623272004</v>
      </c>
      <c r="U198" s="10"/>
      <c r="V198" s="66"/>
      <c r="W198" s="216"/>
      <c r="X198" s="216"/>
      <c r="Y198" s="216"/>
      <c r="Z198" s="216"/>
      <c r="AA198" s="216"/>
      <c r="AB198" s="216"/>
      <c r="AC198" s="216"/>
      <c r="AD198" s="216"/>
      <c r="AE198" s="216"/>
      <c r="AF198" s="216"/>
      <c r="AG198" s="216"/>
      <c r="AH198" s="216"/>
      <c r="AI198" s="217"/>
      <c r="AJ198" s="217"/>
      <c r="AK198" s="217"/>
      <c r="AL198" s="217"/>
      <c r="AM198" s="217"/>
      <c r="AN198" s="217">
        <f t="shared" si="550"/>
        <v>0</v>
      </c>
      <c r="AO198" s="217">
        <f t="shared" si="551"/>
        <v>0</v>
      </c>
      <c r="AP198" s="10"/>
      <c r="AQ198" s="6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7"/>
      <c r="BE198" s="217"/>
      <c r="BF198" s="217"/>
      <c r="BG198" s="217"/>
      <c r="BH198" s="217"/>
      <c r="BI198" s="217">
        <f t="shared" si="552"/>
        <v>0</v>
      </c>
      <c r="BJ198" s="217">
        <f t="shared" si="553"/>
        <v>0</v>
      </c>
      <c r="BK198" s="10"/>
      <c r="BL198" s="66"/>
      <c r="BM198" s="216"/>
      <c r="BN198" s="216"/>
      <c r="BO198" s="216"/>
      <c r="BP198" s="216"/>
      <c r="BQ198" s="216"/>
      <c r="BR198" s="216"/>
      <c r="BS198" s="216"/>
      <c r="BT198" s="216"/>
      <c r="BU198" s="216"/>
      <c r="BV198" s="216"/>
      <c r="BW198" s="216"/>
      <c r="BX198" s="216"/>
      <c r="BY198" s="217"/>
      <c r="BZ198" s="217"/>
      <c r="CA198" s="217"/>
      <c r="CB198" s="217"/>
      <c r="CC198" s="217"/>
      <c r="CD198" s="217">
        <f t="shared" si="554"/>
        <v>0</v>
      </c>
      <c r="CE198" s="217">
        <f t="shared" si="555"/>
        <v>0</v>
      </c>
      <c r="CF198" s="10"/>
      <c r="CG198" s="66"/>
      <c r="CH198" s="216"/>
      <c r="CI198" s="216"/>
      <c r="CJ198" s="216"/>
      <c r="CK198" s="216"/>
      <c r="CL198" s="216"/>
      <c r="CM198" s="216"/>
      <c r="CN198" s="216"/>
      <c r="CO198" s="216"/>
      <c r="CP198" s="216"/>
      <c r="CQ198" s="216"/>
      <c r="CR198" s="216"/>
      <c r="CS198" s="216"/>
      <c r="CT198" s="217"/>
      <c r="CU198" s="217"/>
      <c r="CV198" s="217"/>
      <c r="CW198" s="217"/>
      <c r="CX198" s="217"/>
      <c r="CY198" s="217">
        <f t="shared" si="556"/>
        <v>0</v>
      </c>
      <c r="CZ198" s="217">
        <f t="shared" si="557"/>
        <v>0</v>
      </c>
      <c r="DA198" s="10"/>
      <c r="DB198" s="66"/>
      <c r="DC198" s="216"/>
      <c r="DD198" s="216"/>
      <c r="DE198" s="216"/>
      <c r="DF198" s="216"/>
      <c r="DG198" s="216"/>
      <c r="DH198" s="216"/>
      <c r="DI198" s="216"/>
      <c r="DJ198" s="216"/>
      <c r="DK198" s="216"/>
      <c r="DL198" s="216"/>
      <c r="DM198" s="216"/>
      <c r="DN198" s="216"/>
      <c r="DO198" s="217"/>
      <c r="DP198" s="217"/>
      <c r="DQ198" s="217"/>
      <c r="DR198" s="217"/>
      <c r="DS198" s="217"/>
      <c r="DT198" s="217">
        <f t="shared" si="558"/>
        <v>0</v>
      </c>
      <c r="DU198" s="217">
        <f t="shared" si="559"/>
        <v>0</v>
      </c>
      <c r="DV198" s="10"/>
      <c r="DW198" s="66"/>
      <c r="DX198" s="216"/>
      <c r="DY198" s="216"/>
      <c r="DZ198" s="216"/>
      <c r="EA198" s="216"/>
      <c r="EB198" s="216"/>
      <c r="EC198" s="216"/>
      <c r="ED198" s="216"/>
      <c r="EE198" s="216"/>
      <c r="EF198" s="216"/>
      <c r="EG198" s="216"/>
      <c r="EH198" s="216"/>
      <c r="EI198" s="216"/>
      <c r="EJ198" s="217"/>
      <c r="EK198" s="217"/>
      <c r="EL198" s="217"/>
      <c r="EM198" s="217"/>
      <c r="EN198" s="217"/>
      <c r="EO198" s="217">
        <f t="shared" si="560"/>
        <v>0</v>
      </c>
      <c r="EP198" s="217">
        <f t="shared" si="561"/>
        <v>0</v>
      </c>
      <c r="EQ198" s="10"/>
      <c r="ER198" s="66"/>
      <c r="ES198" s="216"/>
      <c r="ET198" s="216"/>
      <c r="EU198" s="216"/>
      <c r="EV198" s="216"/>
      <c r="EW198" s="216"/>
      <c r="EX198" s="216"/>
      <c r="EY198" s="216"/>
      <c r="EZ198" s="216"/>
      <c r="FA198" s="216"/>
      <c r="FB198" s="216"/>
      <c r="FC198" s="216"/>
      <c r="FD198" s="216"/>
      <c r="FE198" s="217"/>
      <c r="FF198" s="217"/>
      <c r="FG198" s="217"/>
      <c r="FH198" s="217"/>
      <c r="FI198" s="217"/>
      <c r="FJ198" s="217">
        <f t="shared" si="562"/>
        <v>0</v>
      </c>
      <c r="FK198" s="217">
        <f t="shared" si="563"/>
        <v>0</v>
      </c>
      <c r="FL198" s="64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</row>
    <row r="199" spans="2:228" ht="9.9499999999999993" customHeight="1" x14ac:dyDescent="0.2">
      <c r="B199" s="66" t="s">
        <v>89</v>
      </c>
      <c r="C199" s="191"/>
      <c r="D199" s="191"/>
      <c r="E199" s="191">
        <v>3.83</v>
      </c>
      <c r="F199" s="191"/>
      <c r="G199" s="191"/>
      <c r="H199" s="191">
        <v>2.13</v>
      </c>
      <c r="I199" s="191"/>
      <c r="J199" s="191"/>
      <c r="K199" s="191">
        <v>1.45</v>
      </c>
      <c r="L199" s="191"/>
      <c r="M199" s="191"/>
      <c r="N199" s="191">
        <v>3.45</v>
      </c>
      <c r="O199" s="192">
        <f t="shared" si="564"/>
        <v>3.83</v>
      </c>
      <c r="P199" s="192">
        <f t="shared" si="565"/>
        <v>1.45</v>
      </c>
      <c r="Q199" s="192">
        <f t="shared" si="566"/>
        <v>2.7149999999999999</v>
      </c>
      <c r="R199" s="192">
        <f t="shared" si="567"/>
        <v>1.1144355821072243</v>
      </c>
      <c r="S199" s="192">
        <f t="shared" ref="S199:S204" si="568">Q199+R199</f>
        <v>3.8294355821072239</v>
      </c>
      <c r="T199" s="192">
        <f t="shared" ref="T199:T204" si="569">Q199-R199</f>
        <v>1.6005644178927756</v>
      </c>
      <c r="U199" s="10"/>
      <c r="V199" s="66"/>
      <c r="W199" s="216"/>
      <c r="X199" s="216"/>
      <c r="Y199" s="216"/>
      <c r="Z199" s="216"/>
      <c r="AA199" s="216"/>
      <c r="AB199" s="216"/>
      <c r="AC199" s="216"/>
      <c r="AD199" s="216"/>
      <c r="AE199" s="216"/>
      <c r="AF199" s="216"/>
      <c r="AG199" s="216"/>
      <c r="AH199" s="216"/>
      <c r="AI199" s="217"/>
      <c r="AJ199" s="217"/>
      <c r="AK199" s="217"/>
      <c r="AL199" s="217"/>
      <c r="AM199" s="217"/>
      <c r="AN199" s="217">
        <f t="shared" ref="AN199:AN204" si="570">AK199+AM199</f>
        <v>0</v>
      </c>
      <c r="AO199" s="217">
        <f t="shared" ref="AO199:AO204" si="571">AK199-AM199</f>
        <v>0</v>
      </c>
      <c r="AP199" s="10"/>
      <c r="AQ199" s="6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7"/>
      <c r="BE199" s="217"/>
      <c r="BF199" s="217"/>
      <c r="BG199" s="217"/>
      <c r="BH199" s="217"/>
      <c r="BI199" s="217">
        <f t="shared" si="552"/>
        <v>0</v>
      </c>
      <c r="BJ199" s="217">
        <f t="shared" si="553"/>
        <v>0</v>
      </c>
      <c r="BK199" s="10"/>
      <c r="BL199" s="66"/>
      <c r="BM199" s="216"/>
      <c r="BN199" s="216"/>
      <c r="BO199" s="216"/>
      <c r="BP199" s="216"/>
      <c r="BQ199" s="216"/>
      <c r="BR199" s="216"/>
      <c r="BS199" s="216"/>
      <c r="BT199" s="216"/>
      <c r="BU199" s="216"/>
      <c r="BV199" s="216"/>
      <c r="BW199" s="216"/>
      <c r="BX199" s="216"/>
      <c r="BY199" s="217"/>
      <c r="BZ199" s="217"/>
      <c r="CA199" s="217"/>
      <c r="CB199" s="217"/>
      <c r="CC199" s="217"/>
      <c r="CD199" s="217">
        <f t="shared" si="554"/>
        <v>0</v>
      </c>
      <c r="CE199" s="217">
        <f t="shared" si="555"/>
        <v>0</v>
      </c>
      <c r="CF199" s="10"/>
      <c r="CG199" s="66"/>
      <c r="CH199" s="216"/>
      <c r="CI199" s="216"/>
      <c r="CJ199" s="216"/>
      <c r="CK199" s="216"/>
      <c r="CL199" s="216"/>
      <c r="CM199" s="216"/>
      <c r="CN199" s="216"/>
      <c r="CO199" s="216"/>
      <c r="CP199" s="216"/>
      <c r="CQ199" s="216"/>
      <c r="CR199" s="216"/>
      <c r="CS199" s="216"/>
      <c r="CT199" s="217"/>
      <c r="CU199" s="217"/>
      <c r="CV199" s="217"/>
      <c r="CW199" s="217"/>
      <c r="CX199" s="217"/>
      <c r="CY199" s="217">
        <f t="shared" si="556"/>
        <v>0</v>
      </c>
      <c r="CZ199" s="217">
        <f t="shared" si="557"/>
        <v>0</v>
      </c>
      <c r="DA199" s="10"/>
      <c r="DB199" s="66"/>
      <c r="DC199" s="216"/>
      <c r="DD199" s="216"/>
      <c r="DE199" s="216"/>
      <c r="DF199" s="216"/>
      <c r="DG199" s="216"/>
      <c r="DH199" s="216"/>
      <c r="DI199" s="216"/>
      <c r="DJ199" s="216"/>
      <c r="DK199" s="216"/>
      <c r="DL199" s="216"/>
      <c r="DM199" s="216"/>
      <c r="DN199" s="216"/>
      <c r="DO199" s="217"/>
      <c r="DP199" s="217"/>
      <c r="DQ199" s="217"/>
      <c r="DR199" s="217"/>
      <c r="DS199" s="217"/>
      <c r="DT199" s="217">
        <f t="shared" ref="DT199:DT204" si="572">DQ199+DS199</f>
        <v>0</v>
      </c>
      <c r="DU199" s="217">
        <f t="shared" ref="DU199:DU204" si="573">DQ199-DS199</f>
        <v>0</v>
      </c>
      <c r="DV199" s="10"/>
      <c r="DW199" s="66"/>
      <c r="DX199" s="216"/>
      <c r="DY199" s="216"/>
      <c r="DZ199" s="216"/>
      <c r="EA199" s="216"/>
      <c r="EB199" s="216"/>
      <c r="EC199" s="216"/>
      <c r="ED199" s="216"/>
      <c r="EE199" s="216"/>
      <c r="EF199" s="216"/>
      <c r="EG199" s="216"/>
      <c r="EH199" s="216"/>
      <c r="EI199" s="216"/>
      <c r="EJ199" s="217"/>
      <c r="EK199" s="217"/>
      <c r="EL199" s="217"/>
      <c r="EM199" s="217"/>
      <c r="EN199" s="217"/>
      <c r="EO199" s="217">
        <f t="shared" si="560"/>
        <v>0</v>
      </c>
      <c r="EP199" s="217">
        <f t="shared" si="561"/>
        <v>0</v>
      </c>
      <c r="EQ199" s="10"/>
      <c r="ER199" s="66"/>
      <c r="ES199" s="216"/>
      <c r="ET199" s="216"/>
      <c r="EU199" s="216"/>
      <c r="EV199" s="216"/>
      <c r="EW199" s="216"/>
      <c r="EX199" s="216"/>
      <c r="EY199" s="216"/>
      <c r="EZ199" s="216"/>
      <c r="FA199" s="216"/>
      <c r="FB199" s="216"/>
      <c r="FC199" s="216"/>
      <c r="FD199" s="216"/>
      <c r="FE199" s="217"/>
      <c r="FF199" s="217"/>
      <c r="FG199" s="217"/>
      <c r="FH199" s="217"/>
      <c r="FI199" s="217"/>
      <c r="FJ199" s="217">
        <f t="shared" ref="FJ199:FJ204" si="574">FG199+FI199</f>
        <v>0</v>
      </c>
      <c r="FK199" s="217">
        <f t="shared" ref="FK199:FK204" si="575">FG199-FI199</f>
        <v>0</v>
      </c>
      <c r="FL199" s="64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</row>
    <row r="200" spans="2:228" ht="9.9499999999999993" customHeight="1" x14ac:dyDescent="0.2">
      <c r="B200" s="65" t="s">
        <v>90</v>
      </c>
      <c r="C200" s="191"/>
      <c r="D200" s="191"/>
      <c r="E200" s="191">
        <v>2.48</v>
      </c>
      <c r="F200" s="191"/>
      <c r="G200" s="191"/>
      <c r="H200" s="191">
        <v>2.29</v>
      </c>
      <c r="I200" s="191"/>
      <c r="J200" s="191"/>
      <c r="K200" s="191">
        <v>2.34</v>
      </c>
      <c r="L200" s="191"/>
      <c r="M200" s="191"/>
      <c r="N200" s="191">
        <v>3.01</v>
      </c>
      <c r="O200" s="192">
        <f t="shared" si="564"/>
        <v>3.01</v>
      </c>
      <c r="P200" s="192">
        <f t="shared" si="565"/>
        <v>2.29</v>
      </c>
      <c r="Q200" s="192">
        <f t="shared" si="566"/>
        <v>2.5299999999999998</v>
      </c>
      <c r="R200" s="192">
        <f t="shared" si="567"/>
        <v>0.32994949108411664</v>
      </c>
      <c r="S200" s="192">
        <f t="shared" si="568"/>
        <v>2.8599494910841163</v>
      </c>
      <c r="T200" s="192">
        <f t="shared" si="569"/>
        <v>2.2000505089158833</v>
      </c>
      <c r="U200" s="10"/>
      <c r="V200" s="65"/>
      <c r="W200" s="216"/>
      <c r="X200" s="216"/>
      <c r="Y200" s="216"/>
      <c r="Z200" s="216"/>
      <c r="AA200" s="216"/>
      <c r="AB200" s="216"/>
      <c r="AC200" s="216"/>
      <c r="AD200" s="216"/>
      <c r="AE200" s="216"/>
      <c r="AF200" s="216"/>
      <c r="AG200" s="216"/>
      <c r="AH200" s="216"/>
      <c r="AI200" s="217"/>
      <c r="AJ200" s="217"/>
      <c r="AK200" s="217"/>
      <c r="AL200" s="217"/>
      <c r="AM200" s="217"/>
      <c r="AN200" s="217">
        <f t="shared" si="570"/>
        <v>0</v>
      </c>
      <c r="AO200" s="217">
        <f t="shared" si="571"/>
        <v>0</v>
      </c>
      <c r="AP200" s="10"/>
      <c r="AQ200" s="65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7"/>
      <c r="BE200" s="217"/>
      <c r="BF200" s="217"/>
      <c r="BG200" s="217"/>
      <c r="BH200" s="217"/>
      <c r="BI200" s="217">
        <f t="shared" si="552"/>
        <v>0</v>
      </c>
      <c r="BJ200" s="217">
        <f t="shared" si="553"/>
        <v>0</v>
      </c>
      <c r="BK200" s="10"/>
      <c r="BL200" s="65"/>
      <c r="BM200" s="216"/>
      <c r="BN200" s="216"/>
      <c r="BO200" s="216"/>
      <c r="BP200" s="216"/>
      <c r="BQ200" s="216"/>
      <c r="BR200" s="216"/>
      <c r="BS200" s="216"/>
      <c r="BT200" s="216"/>
      <c r="BU200" s="216"/>
      <c r="BV200" s="216"/>
      <c r="BW200" s="216"/>
      <c r="BX200" s="216"/>
      <c r="BY200" s="217"/>
      <c r="BZ200" s="217"/>
      <c r="CA200" s="217"/>
      <c r="CB200" s="217"/>
      <c r="CC200" s="217"/>
      <c r="CD200" s="217">
        <f t="shared" si="554"/>
        <v>0</v>
      </c>
      <c r="CE200" s="217">
        <f t="shared" si="555"/>
        <v>0</v>
      </c>
      <c r="CF200" s="10"/>
      <c r="CG200" s="65"/>
      <c r="CH200" s="216"/>
      <c r="CI200" s="216"/>
      <c r="CJ200" s="216"/>
      <c r="CK200" s="216"/>
      <c r="CL200" s="216"/>
      <c r="CM200" s="216"/>
      <c r="CN200" s="216"/>
      <c r="CO200" s="216"/>
      <c r="CP200" s="216"/>
      <c r="CQ200" s="216"/>
      <c r="CR200" s="216"/>
      <c r="CS200" s="216"/>
      <c r="CT200" s="217"/>
      <c r="CU200" s="217"/>
      <c r="CV200" s="217"/>
      <c r="CW200" s="217"/>
      <c r="CX200" s="217"/>
      <c r="CY200" s="217">
        <f t="shared" si="556"/>
        <v>0</v>
      </c>
      <c r="CZ200" s="217">
        <f t="shared" si="557"/>
        <v>0</v>
      </c>
      <c r="DA200" s="10"/>
      <c r="DB200" s="65"/>
      <c r="DC200" s="216"/>
      <c r="DD200" s="216"/>
      <c r="DE200" s="216"/>
      <c r="DF200" s="216"/>
      <c r="DG200" s="216"/>
      <c r="DH200" s="216"/>
      <c r="DI200" s="216"/>
      <c r="DJ200" s="216"/>
      <c r="DK200" s="216"/>
      <c r="DL200" s="216"/>
      <c r="DM200" s="216"/>
      <c r="DN200" s="216"/>
      <c r="DO200" s="217"/>
      <c r="DP200" s="217"/>
      <c r="DQ200" s="217"/>
      <c r="DR200" s="217"/>
      <c r="DS200" s="217"/>
      <c r="DT200" s="217">
        <f t="shared" si="572"/>
        <v>0</v>
      </c>
      <c r="DU200" s="217">
        <f t="shared" si="573"/>
        <v>0</v>
      </c>
      <c r="DV200" s="10"/>
      <c r="DW200" s="65"/>
      <c r="DX200" s="216"/>
      <c r="DY200" s="216"/>
      <c r="DZ200" s="216"/>
      <c r="EA200" s="216"/>
      <c r="EB200" s="216"/>
      <c r="EC200" s="216"/>
      <c r="ED200" s="216"/>
      <c r="EE200" s="216"/>
      <c r="EF200" s="216"/>
      <c r="EG200" s="216"/>
      <c r="EH200" s="216"/>
      <c r="EI200" s="216"/>
      <c r="EJ200" s="217"/>
      <c r="EK200" s="217"/>
      <c r="EL200" s="217"/>
      <c r="EM200" s="217"/>
      <c r="EN200" s="217"/>
      <c r="EO200" s="217">
        <f t="shared" si="560"/>
        <v>0</v>
      </c>
      <c r="EP200" s="217">
        <f t="shared" si="561"/>
        <v>0</v>
      </c>
      <c r="EQ200" s="10"/>
      <c r="ER200" s="65"/>
      <c r="ES200" s="216"/>
      <c r="ET200" s="216"/>
      <c r="EU200" s="216"/>
      <c r="EV200" s="216"/>
      <c r="EW200" s="216"/>
      <c r="EX200" s="216"/>
      <c r="EY200" s="216"/>
      <c r="EZ200" s="216"/>
      <c r="FA200" s="216"/>
      <c r="FB200" s="216"/>
      <c r="FC200" s="216"/>
      <c r="FD200" s="216"/>
      <c r="FE200" s="217"/>
      <c r="FF200" s="217"/>
      <c r="FG200" s="217"/>
      <c r="FH200" s="217"/>
      <c r="FI200" s="217"/>
      <c r="FJ200" s="217">
        <f t="shared" si="574"/>
        <v>0</v>
      </c>
      <c r="FK200" s="217">
        <f t="shared" si="575"/>
        <v>0</v>
      </c>
      <c r="FL200" s="64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</row>
    <row r="201" spans="2:228" ht="9.9499999999999993" customHeight="1" x14ac:dyDescent="0.2">
      <c r="B201" s="65" t="s">
        <v>91</v>
      </c>
      <c r="C201" s="191"/>
      <c r="D201" s="191"/>
      <c r="E201" s="191">
        <v>3.15</v>
      </c>
      <c r="F201" s="191"/>
      <c r="G201" s="191"/>
      <c r="H201" s="191">
        <v>1.93</v>
      </c>
      <c r="I201" s="191"/>
      <c r="J201" s="191"/>
      <c r="K201" s="191">
        <v>2.19</v>
      </c>
      <c r="L201" s="191"/>
      <c r="M201" s="191"/>
      <c r="N201" s="191">
        <v>3.16</v>
      </c>
      <c r="O201" s="192">
        <f t="shared" si="564"/>
        <v>3.16</v>
      </c>
      <c r="P201" s="192">
        <f t="shared" si="565"/>
        <v>1.93</v>
      </c>
      <c r="Q201" s="192">
        <f t="shared" si="566"/>
        <v>2.6074999999999999</v>
      </c>
      <c r="R201" s="192">
        <f t="shared" si="567"/>
        <v>0.64106031957479204</v>
      </c>
      <c r="S201" s="192">
        <f t="shared" si="568"/>
        <v>3.2485603195747919</v>
      </c>
      <c r="T201" s="192">
        <f t="shared" si="569"/>
        <v>1.966439680425208</v>
      </c>
      <c r="U201" s="10"/>
      <c r="V201" s="65"/>
      <c r="W201" s="216"/>
      <c r="X201" s="216"/>
      <c r="Y201" s="216"/>
      <c r="Z201" s="216"/>
      <c r="AA201" s="216"/>
      <c r="AB201" s="216"/>
      <c r="AC201" s="216"/>
      <c r="AD201" s="216"/>
      <c r="AE201" s="216"/>
      <c r="AF201" s="216"/>
      <c r="AG201" s="216"/>
      <c r="AH201" s="216"/>
      <c r="AI201" s="217"/>
      <c r="AJ201" s="217"/>
      <c r="AK201" s="217"/>
      <c r="AL201" s="217"/>
      <c r="AM201" s="217"/>
      <c r="AN201" s="217">
        <f t="shared" si="570"/>
        <v>0</v>
      </c>
      <c r="AO201" s="217">
        <f t="shared" si="571"/>
        <v>0</v>
      </c>
      <c r="AP201" s="10"/>
      <c r="AQ201" s="65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7"/>
      <c r="BE201" s="217"/>
      <c r="BF201" s="217"/>
      <c r="BG201" s="217"/>
      <c r="BH201" s="217"/>
      <c r="BI201" s="217">
        <f t="shared" si="552"/>
        <v>0</v>
      </c>
      <c r="BJ201" s="217">
        <f t="shared" si="553"/>
        <v>0</v>
      </c>
      <c r="BK201" s="10"/>
      <c r="BL201" s="65"/>
      <c r="BM201" s="216"/>
      <c r="BN201" s="216"/>
      <c r="BO201" s="216"/>
      <c r="BP201" s="216"/>
      <c r="BQ201" s="216"/>
      <c r="BR201" s="216"/>
      <c r="BS201" s="216"/>
      <c r="BT201" s="216"/>
      <c r="BU201" s="216"/>
      <c r="BV201" s="216"/>
      <c r="BW201" s="216"/>
      <c r="BX201" s="216"/>
      <c r="BY201" s="217"/>
      <c r="BZ201" s="217"/>
      <c r="CA201" s="217"/>
      <c r="CB201" s="217"/>
      <c r="CC201" s="217"/>
      <c r="CD201" s="217">
        <f t="shared" si="554"/>
        <v>0</v>
      </c>
      <c r="CE201" s="217">
        <f t="shared" si="555"/>
        <v>0</v>
      </c>
      <c r="CF201" s="10"/>
      <c r="CG201" s="65"/>
      <c r="CH201" s="216"/>
      <c r="CI201" s="216"/>
      <c r="CJ201" s="216"/>
      <c r="CK201" s="216"/>
      <c r="CL201" s="216"/>
      <c r="CM201" s="216"/>
      <c r="CN201" s="216"/>
      <c r="CO201" s="216"/>
      <c r="CP201" s="216"/>
      <c r="CQ201" s="216"/>
      <c r="CR201" s="216"/>
      <c r="CS201" s="216"/>
      <c r="CT201" s="217"/>
      <c r="CU201" s="217"/>
      <c r="CV201" s="217"/>
      <c r="CW201" s="217"/>
      <c r="CX201" s="217"/>
      <c r="CY201" s="217">
        <f t="shared" si="556"/>
        <v>0</v>
      </c>
      <c r="CZ201" s="217">
        <f t="shared" si="557"/>
        <v>0</v>
      </c>
      <c r="DA201" s="10"/>
      <c r="DB201" s="65"/>
      <c r="DC201" s="216"/>
      <c r="DD201" s="216"/>
      <c r="DE201" s="216"/>
      <c r="DF201" s="216"/>
      <c r="DG201" s="216"/>
      <c r="DH201" s="216"/>
      <c r="DI201" s="216"/>
      <c r="DJ201" s="216"/>
      <c r="DK201" s="216"/>
      <c r="DL201" s="216"/>
      <c r="DM201" s="216"/>
      <c r="DN201" s="216"/>
      <c r="DO201" s="217"/>
      <c r="DP201" s="217"/>
      <c r="DQ201" s="217"/>
      <c r="DR201" s="217"/>
      <c r="DS201" s="217"/>
      <c r="DT201" s="217">
        <f t="shared" si="572"/>
        <v>0</v>
      </c>
      <c r="DU201" s="217">
        <f t="shared" si="573"/>
        <v>0</v>
      </c>
      <c r="DV201" s="10"/>
      <c r="DW201" s="65"/>
      <c r="DX201" s="216"/>
      <c r="DY201" s="216"/>
      <c r="DZ201" s="216"/>
      <c r="EA201" s="216"/>
      <c r="EB201" s="216"/>
      <c r="EC201" s="216"/>
      <c r="ED201" s="216"/>
      <c r="EE201" s="216"/>
      <c r="EF201" s="216"/>
      <c r="EG201" s="216"/>
      <c r="EH201" s="216"/>
      <c r="EI201" s="216"/>
      <c r="EJ201" s="217"/>
      <c r="EK201" s="217"/>
      <c r="EL201" s="217"/>
      <c r="EM201" s="217"/>
      <c r="EN201" s="217"/>
      <c r="EO201" s="217">
        <f t="shared" si="560"/>
        <v>0</v>
      </c>
      <c r="EP201" s="217">
        <f t="shared" si="561"/>
        <v>0</v>
      </c>
      <c r="EQ201" s="10"/>
      <c r="ER201" s="65"/>
      <c r="ES201" s="216"/>
      <c r="ET201" s="216"/>
      <c r="EU201" s="216"/>
      <c r="EV201" s="216"/>
      <c r="EW201" s="216"/>
      <c r="EX201" s="216"/>
      <c r="EY201" s="216"/>
      <c r="EZ201" s="216"/>
      <c r="FA201" s="216"/>
      <c r="FB201" s="216"/>
      <c r="FC201" s="216"/>
      <c r="FD201" s="216"/>
      <c r="FE201" s="217"/>
      <c r="FF201" s="217"/>
      <c r="FG201" s="217"/>
      <c r="FH201" s="217"/>
      <c r="FI201" s="217"/>
      <c r="FJ201" s="217">
        <f t="shared" si="574"/>
        <v>0</v>
      </c>
      <c r="FK201" s="217">
        <f t="shared" si="575"/>
        <v>0</v>
      </c>
      <c r="FL201" s="64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</row>
    <row r="202" spans="2:228" ht="9.9499999999999993" customHeight="1" x14ac:dyDescent="0.2">
      <c r="B202" s="66" t="s">
        <v>92</v>
      </c>
      <c r="C202" s="191"/>
      <c r="D202" s="191"/>
      <c r="E202" s="191">
        <v>3.31</v>
      </c>
      <c r="F202" s="191"/>
      <c r="G202" s="191"/>
      <c r="H202" s="191">
        <v>2.31</v>
      </c>
      <c r="I202" s="191"/>
      <c r="J202" s="191"/>
      <c r="K202" s="191">
        <v>2.06</v>
      </c>
      <c r="L202" s="191"/>
      <c r="M202" s="191"/>
      <c r="N202" s="191">
        <v>3.04</v>
      </c>
      <c r="O202" s="192">
        <f t="shared" si="564"/>
        <v>3.31</v>
      </c>
      <c r="P202" s="192">
        <f t="shared" si="565"/>
        <v>2.06</v>
      </c>
      <c r="Q202" s="192">
        <f t="shared" si="566"/>
        <v>2.6799999999999997</v>
      </c>
      <c r="R202" s="192">
        <f t="shared" si="567"/>
        <v>0.59098787353605542</v>
      </c>
      <c r="S202" s="192">
        <f t="shared" si="568"/>
        <v>3.2709878735360549</v>
      </c>
      <c r="T202" s="192">
        <f t="shared" si="569"/>
        <v>2.0890121264639445</v>
      </c>
      <c r="U202" s="10"/>
      <c r="V202" s="66"/>
      <c r="W202" s="216"/>
      <c r="X202" s="216"/>
      <c r="Y202" s="216"/>
      <c r="Z202" s="216"/>
      <c r="AA202" s="216"/>
      <c r="AB202" s="216"/>
      <c r="AC202" s="216"/>
      <c r="AD202" s="216"/>
      <c r="AE202" s="216"/>
      <c r="AF202" s="216"/>
      <c r="AG202" s="216"/>
      <c r="AH202" s="216"/>
      <c r="AI202" s="217"/>
      <c r="AJ202" s="217"/>
      <c r="AK202" s="217"/>
      <c r="AL202" s="217"/>
      <c r="AM202" s="217"/>
      <c r="AN202" s="217">
        <f t="shared" si="570"/>
        <v>0</v>
      </c>
      <c r="AO202" s="217">
        <f t="shared" si="571"/>
        <v>0</v>
      </c>
      <c r="AP202" s="10"/>
      <c r="AQ202" s="66"/>
      <c r="AR202" s="216"/>
      <c r="AS202" s="216"/>
      <c r="AT202" s="216"/>
      <c r="AU202" s="216"/>
      <c r="AV202" s="216"/>
      <c r="AW202" s="216"/>
      <c r="AX202" s="216"/>
      <c r="AY202" s="216"/>
      <c r="AZ202" s="216"/>
      <c r="BA202" s="216"/>
      <c r="BB202" s="216"/>
      <c r="BC202" s="216"/>
      <c r="BD202" s="217"/>
      <c r="BE202" s="217"/>
      <c r="BF202" s="217"/>
      <c r="BG202" s="217"/>
      <c r="BH202" s="217"/>
      <c r="BI202" s="217">
        <f t="shared" si="552"/>
        <v>0</v>
      </c>
      <c r="BJ202" s="217">
        <f t="shared" si="553"/>
        <v>0</v>
      </c>
      <c r="BK202" s="10"/>
      <c r="BL202" s="66"/>
      <c r="BM202" s="216"/>
      <c r="BN202" s="216"/>
      <c r="BO202" s="216"/>
      <c r="BP202" s="216"/>
      <c r="BQ202" s="216"/>
      <c r="BR202" s="216"/>
      <c r="BS202" s="216"/>
      <c r="BT202" s="216"/>
      <c r="BU202" s="216"/>
      <c r="BV202" s="216"/>
      <c r="BW202" s="216"/>
      <c r="BX202" s="216"/>
      <c r="BY202" s="217"/>
      <c r="BZ202" s="217"/>
      <c r="CA202" s="217"/>
      <c r="CB202" s="217"/>
      <c r="CC202" s="217"/>
      <c r="CD202" s="217">
        <f t="shared" si="554"/>
        <v>0</v>
      </c>
      <c r="CE202" s="217">
        <f t="shared" si="555"/>
        <v>0</v>
      </c>
      <c r="CF202" s="10"/>
      <c r="CG202" s="66"/>
      <c r="CH202" s="216"/>
      <c r="CI202" s="216"/>
      <c r="CJ202" s="216"/>
      <c r="CK202" s="216"/>
      <c r="CL202" s="216"/>
      <c r="CM202" s="216"/>
      <c r="CN202" s="216"/>
      <c r="CO202" s="216"/>
      <c r="CP202" s="216"/>
      <c r="CQ202" s="216"/>
      <c r="CR202" s="216"/>
      <c r="CS202" s="216"/>
      <c r="CT202" s="217"/>
      <c r="CU202" s="217"/>
      <c r="CV202" s="217"/>
      <c r="CW202" s="217"/>
      <c r="CX202" s="217"/>
      <c r="CY202" s="217">
        <f t="shared" si="556"/>
        <v>0</v>
      </c>
      <c r="CZ202" s="217">
        <f t="shared" si="557"/>
        <v>0</v>
      </c>
      <c r="DA202" s="10"/>
      <c r="DB202" s="66"/>
      <c r="DC202" s="216"/>
      <c r="DD202" s="216"/>
      <c r="DE202" s="216"/>
      <c r="DF202" s="216"/>
      <c r="DG202" s="216"/>
      <c r="DH202" s="216"/>
      <c r="DI202" s="216"/>
      <c r="DJ202" s="216"/>
      <c r="DK202" s="216"/>
      <c r="DL202" s="216"/>
      <c r="DM202" s="216"/>
      <c r="DN202" s="216"/>
      <c r="DO202" s="217"/>
      <c r="DP202" s="217"/>
      <c r="DQ202" s="217"/>
      <c r="DR202" s="217"/>
      <c r="DS202" s="217"/>
      <c r="DT202" s="217">
        <f t="shared" si="572"/>
        <v>0</v>
      </c>
      <c r="DU202" s="217">
        <f t="shared" si="573"/>
        <v>0</v>
      </c>
      <c r="DV202" s="10"/>
      <c r="DW202" s="66"/>
      <c r="DX202" s="216"/>
      <c r="DY202" s="216"/>
      <c r="DZ202" s="216"/>
      <c r="EA202" s="216"/>
      <c r="EB202" s="216"/>
      <c r="EC202" s="216"/>
      <c r="ED202" s="216"/>
      <c r="EE202" s="216"/>
      <c r="EF202" s="216"/>
      <c r="EG202" s="216"/>
      <c r="EH202" s="216"/>
      <c r="EI202" s="216"/>
      <c r="EJ202" s="217"/>
      <c r="EK202" s="217"/>
      <c r="EL202" s="217"/>
      <c r="EM202" s="217"/>
      <c r="EN202" s="217"/>
      <c r="EO202" s="217">
        <f t="shared" si="560"/>
        <v>0</v>
      </c>
      <c r="EP202" s="217">
        <f t="shared" si="561"/>
        <v>0</v>
      </c>
      <c r="EQ202" s="10"/>
      <c r="ER202" s="66"/>
      <c r="ES202" s="216"/>
      <c r="ET202" s="216"/>
      <c r="EU202" s="216"/>
      <c r="EV202" s="216"/>
      <c r="EW202" s="216"/>
      <c r="EX202" s="216"/>
      <c r="EY202" s="216"/>
      <c r="EZ202" s="216"/>
      <c r="FA202" s="216"/>
      <c r="FB202" s="216"/>
      <c r="FC202" s="216"/>
      <c r="FD202" s="216"/>
      <c r="FE202" s="217"/>
      <c r="FF202" s="217"/>
      <c r="FG202" s="217"/>
      <c r="FH202" s="217"/>
      <c r="FI202" s="217"/>
      <c r="FJ202" s="217">
        <f t="shared" si="574"/>
        <v>0</v>
      </c>
      <c r="FK202" s="217">
        <f t="shared" si="575"/>
        <v>0</v>
      </c>
      <c r="FL202" s="64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</row>
    <row r="203" spans="2:228" ht="9.9499999999999993" customHeight="1" x14ac:dyDescent="0.2">
      <c r="B203" s="65" t="s">
        <v>93</v>
      </c>
      <c r="C203" s="191"/>
      <c r="D203" s="191"/>
      <c r="E203" s="191">
        <v>3.05</v>
      </c>
      <c r="F203" s="191"/>
      <c r="G203" s="191"/>
      <c r="H203" s="191">
        <v>2.3199999999999998</v>
      </c>
      <c r="I203" s="191"/>
      <c r="J203" s="191"/>
      <c r="K203" s="191">
        <v>1.6</v>
      </c>
      <c r="L203" s="191"/>
      <c r="M203" s="191"/>
      <c r="N203" s="191">
        <v>3.06</v>
      </c>
      <c r="O203" s="192">
        <f t="shared" si="564"/>
        <v>3.06</v>
      </c>
      <c r="P203" s="192">
        <f t="shared" si="565"/>
        <v>1.6</v>
      </c>
      <c r="Q203" s="192">
        <f t="shared" si="566"/>
        <v>2.5074999999999998</v>
      </c>
      <c r="R203" s="192">
        <f t="shared" si="567"/>
        <v>0.69720274430517548</v>
      </c>
      <c r="S203" s="192">
        <f t="shared" si="568"/>
        <v>3.2047027443051754</v>
      </c>
      <c r="T203" s="192">
        <f t="shared" si="569"/>
        <v>1.8102972556948242</v>
      </c>
      <c r="U203" s="10"/>
      <c r="V203" s="65"/>
      <c r="W203" s="216"/>
      <c r="X203" s="216"/>
      <c r="Y203" s="216"/>
      <c r="Z203" s="216"/>
      <c r="AA203" s="216"/>
      <c r="AB203" s="216"/>
      <c r="AC203" s="216"/>
      <c r="AD203" s="216"/>
      <c r="AE203" s="216"/>
      <c r="AF203" s="216"/>
      <c r="AG203" s="216"/>
      <c r="AH203" s="216"/>
      <c r="AI203" s="217"/>
      <c r="AJ203" s="217"/>
      <c r="AK203" s="217"/>
      <c r="AL203" s="217"/>
      <c r="AM203" s="217"/>
      <c r="AN203" s="217">
        <f t="shared" si="570"/>
        <v>0</v>
      </c>
      <c r="AO203" s="217">
        <f t="shared" si="571"/>
        <v>0</v>
      </c>
      <c r="AP203" s="10"/>
      <c r="AQ203" s="65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7"/>
      <c r="BE203" s="217"/>
      <c r="BF203" s="217"/>
      <c r="BG203" s="217"/>
      <c r="BH203" s="217"/>
      <c r="BI203" s="217">
        <f t="shared" si="552"/>
        <v>0</v>
      </c>
      <c r="BJ203" s="217">
        <f t="shared" si="553"/>
        <v>0</v>
      </c>
      <c r="BK203" s="10"/>
      <c r="BL203" s="65"/>
      <c r="BM203" s="216"/>
      <c r="BN203" s="216"/>
      <c r="BO203" s="216"/>
      <c r="BP203" s="216"/>
      <c r="BQ203" s="216"/>
      <c r="BR203" s="216"/>
      <c r="BS203" s="216"/>
      <c r="BT203" s="216"/>
      <c r="BU203" s="216"/>
      <c r="BV203" s="216"/>
      <c r="BW203" s="216"/>
      <c r="BX203" s="216"/>
      <c r="BY203" s="217"/>
      <c r="BZ203" s="217"/>
      <c r="CA203" s="217"/>
      <c r="CB203" s="217"/>
      <c r="CC203" s="217"/>
      <c r="CD203" s="217">
        <f t="shared" si="554"/>
        <v>0</v>
      </c>
      <c r="CE203" s="217">
        <f t="shared" si="555"/>
        <v>0</v>
      </c>
      <c r="CF203" s="10"/>
      <c r="CG203" s="65"/>
      <c r="CH203" s="216"/>
      <c r="CI203" s="216"/>
      <c r="CJ203" s="216"/>
      <c r="CK203" s="216"/>
      <c r="CL203" s="216"/>
      <c r="CM203" s="216"/>
      <c r="CN203" s="216"/>
      <c r="CO203" s="216"/>
      <c r="CP203" s="216"/>
      <c r="CQ203" s="216"/>
      <c r="CR203" s="216"/>
      <c r="CS203" s="216"/>
      <c r="CT203" s="217"/>
      <c r="CU203" s="217"/>
      <c r="CV203" s="217"/>
      <c r="CW203" s="217"/>
      <c r="CX203" s="217"/>
      <c r="CY203" s="217">
        <f t="shared" si="556"/>
        <v>0</v>
      </c>
      <c r="CZ203" s="217">
        <f t="shared" si="557"/>
        <v>0</v>
      </c>
      <c r="DA203" s="10"/>
      <c r="DB203" s="65"/>
      <c r="DC203" s="216"/>
      <c r="DD203" s="216"/>
      <c r="DE203" s="216"/>
      <c r="DF203" s="216"/>
      <c r="DG203" s="216"/>
      <c r="DH203" s="216"/>
      <c r="DI203" s="216"/>
      <c r="DJ203" s="216"/>
      <c r="DK203" s="216"/>
      <c r="DL203" s="216"/>
      <c r="DM203" s="216"/>
      <c r="DN203" s="216"/>
      <c r="DO203" s="217"/>
      <c r="DP203" s="217"/>
      <c r="DQ203" s="217"/>
      <c r="DR203" s="217"/>
      <c r="DS203" s="217"/>
      <c r="DT203" s="217">
        <f t="shared" si="572"/>
        <v>0</v>
      </c>
      <c r="DU203" s="217">
        <f t="shared" si="573"/>
        <v>0</v>
      </c>
      <c r="DV203" s="10"/>
      <c r="DW203" s="65"/>
      <c r="DX203" s="216"/>
      <c r="DY203" s="216"/>
      <c r="DZ203" s="216"/>
      <c r="EA203" s="216"/>
      <c r="EB203" s="216"/>
      <c r="EC203" s="216"/>
      <c r="ED203" s="216"/>
      <c r="EE203" s="216"/>
      <c r="EF203" s="216"/>
      <c r="EG203" s="216"/>
      <c r="EH203" s="216"/>
      <c r="EI203" s="216"/>
      <c r="EJ203" s="217"/>
      <c r="EK203" s="217"/>
      <c r="EL203" s="217"/>
      <c r="EM203" s="217"/>
      <c r="EN203" s="217"/>
      <c r="EO203" s="217">
        <f t="shared" si="560"/>
        <v>0</v>
      </c>
      <c r="EP203" s="217">
        <f t="shared" si="561"/>
        <v>0</v>
      </c>
      <c r="EQ203" s="10"/>
      <c r="ER203" s="65"/>
      <c r="ES203" s="216"/>
      <c r="ET203" s="216"/>
      <c r="EU203" s="216"/>
      <c r="EV203" s="216"/>
      <c r="EW203" s="216"/>
      <c r="EX203" s="216"/>
      <c r="EY203" s="216"/>
      <c r="EZ203" s="216"/>
      <c r="FA203" s="216"/>
      <c r="FB203" s="216"/>
      <c r="FC203" s="216"/>
      <c r="FD203" s="216"/>
      <c r="FE203" s="217"/>
      <c r="FF203" s="217"/>
      <c r="FG203" s="217"/>
      <c r="FH203" s="217"/>
      <c r="FI203" s="217"/>
      <c r="FJ203" s="217">
        <f t="shared" si="574"/>
        <v>0</v>
      </c>
      <c r="FK203" s="217">
        <f t="shared" si="575"/>
        <v>0</v>
      </c>
      <c r="FL203" s="64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</row>
    <row r="204" spans="2:228" ht="9.9499999999999993" customHeight="1" x14ac:dyDescent="0.2">
      <c r="B204" s="68" t="s">
        <v>94</v>
      </c>
      <c r="C204" s="194"/>
      <c r="D204" s="194"/>
      <c r="E204" s="194">
        <v>2.97</v>
      </c>
      <c r="F204" s="194"/>
      <c r="G204" s="194"/>
      <c r="H204" s="194">
        <v>2.9</v>
      </c>
      <c r="I204" s="194"/>
      <c r="J204" s="194"/>
      <c r="K204" s="194">
        <v>1.72</v>
      </c>
      <c r="L204" s="194"/>
      <c r="M204" s="194"/>
      <c r="N204" s="194">
        <v>2.61</v>
      </c>
      <c r="O204" s="195">
        <f t="shared" si="564"/>
        <v>2.97</v>
      </c>
      <c r="P204" s="195">
        <f t="shared" si="565"/>
        <v>1.72</v>
      </c>
      <c r="Q204" s="195">
        <f t="shared" si="566"/>
        <v>2.5499999999999998</v>
      </c>
      <c r="R204" s="196">
        <f t="shared" si="567"/>
        <v>0.57486230235306668</v>
      </c>
      <c r="S204" s="195">
        <f t="shared" si="568"/>
        <v>3.1248623023530664</v>
      </c>
      <c r="T204" s="196">
        <f t="shared" si="569"/>
        <v>1.9751376976469333</v>
      </c>
      <c r="V204" s="68"/>
      <c r="W204" s="219"/>
      <c r="X204" s="219"/>
      <c r="Y204" s="219"/>
      <c r="Z204" s="219"/>
      <c r="AA204" s="219"/>
      <c r="AB204" s="219"/>
      <c r="AC204" s="219"/>
      <c r="AD204" s="219"/>
      <c r="AE204" s="219"/>
      <c r="AF204" s="219"/>
      <c r="AG204" s="219"/>
      <c r="AH204" s="219"/>
      <c r="AI204" s="220"/>
      <c r="AJ204" s="220"/>
      <c r="AK204" s="220"/>
      <c r="AL204" s="217"/>
      <c r="AM204" s="221"/>
      <c r="AN204" s="220">
        <f t="shared" si="570"/>
        <v>0</v>
      </c>
      <c r="AO204" s="221">
        <f t="shared" si="571"/>
        <v>0</v>
      </c>
      <c r="AQ204" s="68"/>
      <c r="AR204" s="219"/>
      <c r="AS204" s="219"/>
      <c r="AT204" s="219"/>
      <c r="AU204" s="219"/>
      <c r="AV204" s="219"/>
      <c r="AW204" s="219"/>
      <c r="AX204" s="219"/>
      <c r="AY204" s="219"/>
      <c r="AZ204" s="219"/>
      <c r="BA204" s="219"/>
      <c r="BB204" s="219"/>
      <c r="BC204" s="219"/>
      <c r="BD204" s="220"/>
      <c r="BE204" s="220"/>
      <c r="BF204" s="220"/>
      <c r="BG204" s="217"/>
      <c r="BH204" s="221"/>
      <c r="BI204" s="220">
        <f t="shared" si="552"/>
        <v>0</v>
      </c>
      <c r="BJ204" s="221">
        <f t="shared" si="553"/>
        <v>0</v>
      </c>
      <c r="BL204" s="68"/>
      <c r="BM204" s="219"/>
      <c r="BN204" s="219"/>
      <c r="BO204" s="219"/>
      <c r="BP204" s="219"/>
      <c r="BQ204" s="219"/>
      <c r="BR204" s="219"/>
      <c r="BS204" s="219"/>
      <c r="BT204" s="219"/>
      <c r="BU204" s="219"/>
      <c r="BV204" s="219"/>
      <c r="BW204" s="219"/>
      <c r="BX204" s="219"/>
      <c r="BY204" s="220"/>
      <c r="BZ204" s="220"/>
      <c r="CA204" s="220"/>
      <c r="CB204" s="217"/>
      <c r="CC204" s="221"/>
      <c r="CD204" s="220">
        <f t="shared" si="554"/>
        <v>0</v>
      </c>
      <c r="CE204" s="221">
        <f t="shared" si="555"/>
        <v>0</v>
      </c>
      <c r="CG204" s="68"/>
      <c r="CH204" s="219"/>
      <c r="CI204" s="219"/>
      <c r="CJ204" s="219"/>
      <c r="CK204" s="219"/>
      <c r="CL204" s="219"/>
      <c r="CM204" s="219"/>
      <c r="CN204" s="219"/>
      <c r="CO204" s="219"/>
      <c r="CP204" s="219"/>
      <c r="CQ204" s="219"/>
      <c r="CR204" s="219"/>
      <c r="CS204" s="219"/>
      <c r="CT204" s="220"/>
      <c r="CU204" s="220"/>
      <c r="CV204" s="220"/>
      <c r="CW204" s="217"/>
      <c r="CX204" s="221"/>
      <c r="CY204" s="220">
        <f t="shared" si="556"/>
        <v>0</v>
      </c>
      <c r="CZ204" s="221">
        <f t="shared" si="557"/>
        <v>0</v>
      </c>
      <c r="DB204" s="68"/>
      <c r="DC204" s="219"/>
      <c r="DD204" s="219"/>
      <c r="DE204" s="219"/>
      <c r="DF204" s="219"/>
      <c r="DG204" s="219"/>
      <c r="DH204" s="219"/>
      <c r="DI204" s="219"/>
      <c r="DJ204" s="219"/>
      <c r="DK204" s="219"/>
      <c r="DL204" s="219"/>
      <c r="DM204" s="219"/>
      <c r="DN204" s="219"/>
      <c r="DO204" s="220"/>
      <c r="DP204" s="220"/>
      <c r="DQ204" s="220"/>
      <c r="DR204" s="217"/>
      <c r="DS204" s="221"/>
      <c r="DT204" s="220">
        <f t="shared" si="572"/>
        <v>0</v>
      </c>
      <c r="DU204" s="221">
        <f t="shared" si="573"/>
        <v>0</v>
      </c>
      <c r="DW204" s="68"/>
      <c r="DX204" s="219"/>
      <c r="DY204" s="219"/>
      <c r="DZ204" s="219"/>
      <c r="EA204" s="219"/>
      <c r="EB204" s="219"/>
      <c r="EC204" s="219"/>
      <c r="ED204" s="219"/>
      <c r="EE204" s="219"/>
      <c r="EF204" s="219"/>
      <c r="EG204" s="219"/>
      <c r="EH204" s="219"/>
      <c r="EI204" s="219"/>
      <c r="EJ204" s="220"/>
      <c r="EK204" s="220"/>
      <c r="EL204" s="220"/>
      <c r="EM204" s="217"/>
      <c r="EN204" s="221"/>
      <c r="EO204" s="220">
        <f t="shared" si="560"/>
        <v>0</v>
      </c>
      <c r="EP204" s="221">
        <f t="shared" si="561"/>
        <v>0</v>
      </c>
      <c r="ER204" s="68"/>
      <c r="ES204" s="219"/>
      <c r="ET204" s="219"/>
      <c r="EU204" s="219"/>
      <c r="EV204" s="219"/>
      <c r="EW204" s="219"/>
      <c r="EX204" s="219"/>
      <c r="EY204" s="219"/>
      <c r="EZ204" s="219"/>
      <c r="FA204" s="219"/>
      <c r="FB204" s="219"/>
      <c r="FC204" s="219"/>
      <c r="FD204" s="219"/>
      <c r="FE204" s="220"/>
      <c r="FF204" s="220"/>
      <c r="FG204" s="220"/>
      <c r="FH204" s="217"/>
      <c r="FI204" s="221"/>
      <c r="FJ204" s="220">
        <f t="shared" si="574"/>
        <v>0</v>
      </c>
      <c r="FK204" s="221">
        <f t="shared" si="575"/>
        <v>0</v>
      </c>
      <c r="FL204" s="64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</row>
    <row r="205" spans="2:228" ht="9.9499999999999993" customHeight="1" x14ac:dyDescent="0.2">
      <c r="B205" s="69" t="s">
        <v>20</v>
      </c>
      <c r="C205" s="190">
        <f t="shared" ref="C205:N205" si="576">MAX(C187:C204)</f>
        <v>0</v>
      </c>
      <c r="D205" s="190">
        <f t="shared" si="576"/>
        <v>0</v>
      </c>
      <c r="E205" s="190">
        <f t="shared" si="576"/>
        <v>3.83</v>
      </c>
      <c r="F205" s="190">
        <f t="shared" si="576"/>
        <v>0</v>
      </c>
      <c r="G205" s="190">
        <f t="shared" si="576"/>
        <v>0</v>
      </c>
      <c r="H205" s="190">
        <f t="shared" si="576"/>
        <v>4.84</v>
      </c>
      <c r="I205" s="190">
        <f t="shared" si="576"/>
        <v>0</v>
      </c>
      <c r="J205" s="190">
        <f t="shared" si="576"/>
        <v>0</v>
      </c>
      <c r="K205" s="190">
        <f t="shared" si="576"/>
        <v>4.42</v>
      </c>
      <c r="L205" s="190">
        <f t="shared" si="576"/>
        <v>0</v>
      </c>
      <c r="M205" s="190">
        <f t="shared" si="576"/>
        <v>0</v>
      </c>
      <c r="N205" s="190">
        <f t="shared" si="576"/>
        <v>3.45</v>
      </c>
      <c r="O205" s="197">
        <f>MAX(C187:N204)</f>
        <v>4.84</v>
      </c>
      <c r="P205" s="198"/>
      <c r="Q205" s="198"/>
      <c r="R205" s="199"/>
      <c r="S205" s="198"/>
      <c r="T205" s="199"/>
      <c r="U205" s="10"/>
      <c r="V205" s="69"/>
      <c r="W205" s="215"/>
      <c r="X205" s="215"/>
      <c r="Y205" s="215"/>
      <c r="Z205" s="215"/>
      <c r="AA205" s="215"/>
      <c r="AB205" s="215"/>
      <c r="AC205" s="215"/>
      <c r="AD205" s="215"/>
      <c r="AE205" s="215"/>
      <c r="AF205" s="215"/>
      <c r="AG205" s="215"/>
      <c r="AH205" s="215"/>
      <c r="AI205" s="222"/>
      <c r="AJ205" s="223"/>
      <c r="AK205" s="223"/>
      <c r="AL205" s="224"/>
      <c r="AM205" s="225"/>
      <c r="AN205" s="223"/>
      <c r="AO205" s="225"/>
      <c r="AP205" s="10"/>
      <c r="AQ205" s="69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22"/>
      <c r="BE205" s="223"/>
      <c r="BF205" s="223"/>
      <c r="BG205" s="224"/>
      <c r="BH205" s="225"/>
      <c r="BI205" s="223"/>
      <c r="BJ205" s="225"/>
      <c r="BK205" s="10"/>
      <c r="BL205" s="69"/>
      <c r="BM205" s="215"/>
      <c r="BN205" s="215"/>
      <c r="BO205" s="215"/>
      <c r="BP205" s="215"/>
      <c r="BQ205" s="215"/>
      <c r="BR205" s="215"/>
      <c r="BS205" s="215"/>
      <c r="BT205" s="215"/>
      <c r="BU205" s="215"/>
      <c r="BV205" s="215"/>
      <c r="BW205" s="215"/>
      <c r="BX205" s="215"/>
      <c r="BY205" s="222"/>
      <c r="BZ205" s="223"/>
      <c r="CA205" s="223"/>
      <c r="CB205" s="224"/>
      <c r="CC205" s="225"/>
      <c r="CD205" s="223"/>
      <c r="CE205" s="225"/>
      <c r="CF205" s="10"/>
      <c r="CG205" s="69"/>
      <c r="CH205" s="215"/>
      <c r="CI205" s="215"/>
      <c r="CJ205" s="215"/>
      <c r="CK205" s="215"/>
      <c r="CL205" s="215"/>
      <c r="CM205" s="215"/>
      <c r="CN205" s="215"/>
      <c r="CO205" s="215"/>
      <c r="CP205" s="215"/>
      <c r="CQ205" s="215"/>
      <c r="CR205" s="215"/>
      <c r="CS205" s="215"/>
      <c r="CT205" s="222"/>
      <c r="CU205" s="223"/>
      <c r="CV205" s="223"/>
      <c r="CW205" s="224"/>
      <c r="CX205" s="225"/>
      <c r="CY205" s="223"/>
      <c r="CZ205" s="225"/>
      <c r="DA205" s="10"/>
      <c r="DB205" s="69"/>
      <c r="DC205" s="215"/>
      <c r="DD205" s="215"/>
      <c r="DE205" s="215"/>
      <c r="DF205" s="215"/>
      <c r="DG205" s="215"/>
      <c r="DH205" s="215"/>
      <c r="DI205" s="215"/>
      <c r="DJ205" s="215"/>
      <c r="DK205" s="215"/>
      <c r="DL205" s="215"/>
      <c r="DM205" s="215"/>
      <c r="DN205" s="215"/>
      <c r="DO205" s="222"/>
      <c r="DP205" s="223"/>
      <c r="DQ205" s="223"/>
      <c r="DR205" s="224"/>
      <c r="DS205" s="225"/>
      <c r="DT205" s="223"/>
      <c r="DU205" s="225"/>
      <c r="DV205" s="10"/>
      <c r="DW205" s="69"/>
      <c r="DX205" s="215"/>
      <c r="DY205" s="215"/>
      <c r="DZ205" s="215"/>
      <c r="EA205" s="215"/>
      <c r="EB205" s="215"/>
      <c r="EC205" s="215"/>
      <c r="ED205" s="215"/>
      <c r="EE205" s="215"/>
      <c r="EF205" s="215"/>
      <c r="EG205" s="215"/>
      <c r="EH205" s="215"/>
      <c r="EI205" s="215"/>
      <c r="EJ205" s="222"/>
      <c r="EK205" s="223"/>
      <c r="EL205" s="223"/>
      <c r="EM205" s="224"/>
      <c r="EN205" s="225"/>
      <c r="EO205" s="223"/>
      <c r="EP205" s="225"/>
      <c r="EQ205" s="10"/>
      <c r="ER205" s="69"/>
      <c r="ES205" s="215"/>
      <c r="ET205" s="215"/>
      <c r="EU205" s="215"/>
      <c r="EV205" s="215"/>
      <c r="EW205" s="215"/>
      <c r="EX205" s="215"/>
      <c r="EY205" s="215"/>
      <c r="EZ205" s="215"/>
      <c r="FA205" s="215"/>
      <c r="FB205" s="215"/>
      <c r="FC205" s="215"/>
      <c r="FD205" s="215"/>
      <c r="FE205" s="222"/>
      <c r="FF205" s="223"/>
      <c r="FG205" s="223"/>
      <c r="FH205" s="224"/>
      <c r="FI205" s="225"/>
      <c r="FJ205" s="223"/>
      <c r="FK205" s="225"/>
      <c r="FL205" s="64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</row>
    <row r="206" spans="2:228" ht="9.9499999999999993" customHeight="1" x14ac:dyDescent="0.2">
      <c r="B206" s="65" t="s">
        <v>21</v>
      </c>
      <c r="C206" s="192">
        <f>MIN(C187:C204)</f>
        <v>0</v>
      </c>
      <c r="D206" s="192">
        <f t="shared" ref="D206:N206" si="577">MIN(D187:D204)</f>
        <v>0</v>
      </c>
      <c r="E206" s="192">
        <f t="shared" si="577"/>
        <v>1.4814814814814814</v>
      </c>
      <c r="F206" s="192">
        <f t="shared" si="577"/>
        <v>0</v>
      </c>
      <c r="G206" s="192">
        <f t="shared" si="577"/>
        <v>0</v>
      </c>
      <c r="H206" s="192">
        <f t="shared" si="577"/>
        <v>1.4814814814814814</v>
      </c>
      <c r="I206" s="192">
        <f t="shared" si="577"/>
        <v>0</v>
      </c>
      <c r="J206" s="192">
        <f t="shared" si="577"/>
        <v>0</v>
      </c>
      <c r="K206" s="192">
        <f t="shared" si="577"/>
        <v>1.04</v>
      </c>
      <c r="L206" s="192">
        <f t="shared" si="577"/>
        <v>0</v>
      </c>
      <c r="M206" s="192">
        <f t="shared" si="577"/>
        <v>0</v>
      </c>
      <c r="N206" s="192">
        <f t="shared" si="577"/>
        <v>1.88</v>
      </c>
      <c r="O206" s="200"/>
      <c r="P206" s="201">
        <f>MIN(C187:N204)</f>
        <v>1.04</v>
      </c>
      <c r="Q206" s="201"/>
      <c r="R206" s="202"/>
      <c r="S206" s="201"/>
      <c r="T206" s="202"/>
      <c r="U206" s="10"/>
      <c r="V206" s="65"/>
      <c r="W206" s="217"/>
      <c r="X206" s="217"/>
      <c r="Y206" s="217"/>
      <c r="Z206" s="217"/>
      <c r="AA206" s="217"/>
      <c r="AB206" s="217"/>
      <c r="AC206" s="217"/>
      <c r="AD206" s="217"/>
      <c r="AE206" s="217"/>
      <c r="AF206" s="217"/>
      <c r="AG206" s="217"/>
      <c r="AH206" s="217"/>
      <c r="AI206" s="226"/>
      <c r="AJ206" s="227"/>
      <c r="AK206" s="227"/>
      <c r="AL206" s="228"/>
      <c r="AM206" s="229"/>
      <c r="AN206" s="227"/>
      <c r="AO206" s="229"/>
      <c r="AP206" s="10"/>
      <c r="AQ206" s="65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26"/>
      <c r="BE206" s="227"/>
      <c r="BF206" s="227"/>
      <c r="BG206" s="228"/>
      <c r="BH206" s="229"/>
      <c r="BI206" s="227"/>
      <c r="BJ206" s="229"/>
      <c r="BK206" s="10"/>
      <c r="BL206" s="65"/>
      <c r="BM206" s="217"/>
      <c r="BN206" s="217"/>
      <c r="BO206" s="217"/>
      <c r="BP206" s="217"/>
      <c r="BQ206" s="217"/>
      <c r="BR206" s="217"/>
      <c r="BS206" s="217"/>
      <c r="BT206" s="217"/>
      <c r="BU206" s="217"/>
      <c r="BV206" s="217"/>
      <c r="BW206" s="217"/>
      <c r="BX206" s="217"/>
      <c r="BY206" s="226"/>
      <c r="BZ206" s="227"/>
      <c r="CA206" s="227"/>
      <c r="CB206" s="228"/>
      <c r="CC206" s="229"/>
      <c r="CD206" s="227"/>
      <c r="CE206" s="229"/>
      <c r="CF206" s="10"/>
      <c r="CG206" s="65"/>
      <c r="CH206" s="217"/>
      <c r="CI206" s="217"/>
      <c r="CJ206" s="217"/>
      <c r="CK206" s="217"/>
      <c r="CL206" s="217"/>
      <c r="CM206" s="217"/>
      <c r="CN206" s="217"/>
      <c r="CO206" s="217"/>
      <c r="CP206" s="217"/>
      <c r="CQ206" s="217"/>
      <c r="CR206" s="217"/>
      <c r="CS206" s="217"/>
      <c r="CT206" s="226"/>
      <c r="CU206" s="227"/>
      <c r="CV206" s="227"/>
      <c r="CW206" s="228"/>
      <c r="CX206" s="229"/>
      <c r="CY206" s="227"/>
      <c r="CZ206" s="229"/>
      <c r="DA206" s="10"/>
      <c r="DB206" s="65"/>
      <c r="DC206" s="217"/>
      <c r="DD206" s="217"/>
      <c r="DE206" s="217"/>
      <c r="DF206" s="217"/>
      <c r="DG206" s="217"/>
      <c r="DH206" s="217"/>
      <c r="DI206" s="217"/>
      <c r="DJ206" s="217"/>
      <c r="DK206" s="217"/>
      <c r="DL206" s="217"/>
      <c r="DM206" s="217"/>
      <c r="DN206" s="217"/>
      <c r="DO206" s="226"/>
      <c r="DP206" s="227"/>
      <c r="DQ206" s="227"/>
      <c r="DR206" s="228"/>
      <c r="DS206" s="229"/>
      <c r="DT206" s="227"/>
      <c r="DU206" s="229"/>
      <c r="DV206" s="10"/>
      <c r="DW206" s="65"/>
      <c r="DX206" s="217"/>
      <c r="DY206" s="217"/>
      <c r="DZ206" s="217"/>
      <c r="EA206" s="217"/>
      <c r="EB206" s="217"/>
      <c r="EC206" s="217"/>
      <c r="ED206" s="217"/>
      <c r="EE206" s="217"/>
      <c r="EF206" s="217"/>
      <c r="EG206" s="217"/>
      <c r="EH206" s="217"/>
      <c r="EI206" s="217"/>
      <c r="EJ206" s="226"/>
      <c r="EK206" s="227"/>
      <c r="EL206" s="227"/>
      <c r="EM206" s="228"/>
      <c r="EN206" s="229"/>
      <c r="EO206" s="227"/>
      <c r="EP206" s="229"/>
      <c r="EQ206" s="10"/>
      <c r="ER206" s="65"/>
      <c r="ES206" s="217"/>
      <c r="ET206" s="217"/>
      <c r="EU206" s="217"/>
      <c r="EV206" s="217"/>
      <c r="EW206" s="217"/>
      <c r="EX206" s="217"/>
      <c r="EY206" s="217"/>
      <c r="EZ206" s="217"/>
      <c r="FA206" s="217"/>
      <c r="FB206" s="217"/>
      <c r="FC206" s="217"/>
      <c r="FD206" s="217"/>
      <c r="FE206" s="226"/>
      <c r="FF206" s="227"/>
      <c r="FG206" s="227"/>
      <c r="FH206" s="228"/>
      <c r="FI206" s="229"/>
      <c r="FJ206" s="227"/>
      <c r="FK206" s="229"/>
      <c r="FL206" s="64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</row>
    <row r="207" spans="2:228" ht="9.9499999999999993" customHeight="1" x14ac:dyDescent="0.2">
      <c r="B207" s="65" t="s">
        <v>22</v>
      </c>
      <c r="C207" s="192" t="e">
        <f>AVERAGE(C187:C204)</f>
        <v>#DIV/0!</v>
      </c>
      <c r="D207" s="192" t="e">
        <f t="shared" ref="D207:N207" si="578">AVERAGE(D187:D204)</f>
        <v>#DIV/0!</v>
      </c>
      <c r="E207" s="192">
        <f t="shared" si="578"/>
        <v>2.4725308641975303</v>
      </c>
      <c r="F207" s="192" t="e">
        <f t="shared" si="578"/>
        <v>#DIV/0!</v>
      </c>
      <c r="G207" s="192" t="e">
        <f t="shared" si="578"/>
        <v>#DIV/0!</v>
      </c>
      <c r="H207" s="192">
        <f t="shared" si="578"/>
        <v>2.125699588477366</v>
      </c>
      <c r="I207" s="192" t="e">
        <f t="shared" si="578"/>
        <v>#DIV/0!</v>
      </c>
      <c r="J207" s="192" t="e">
        <f t="shared" si="578"/>
        <v>#DIV/0!</v>
      </c>
      <c r="K207" s="192">
        <f t="shared" si="578"/>
        <v>1.7069341563786007</v>
      </c>
      <c r="L207" s="192" t="e">
        <f t="shared" si="578"/>
        <v>#DIV/0!</v>
      </c>
      <c r="M207" s="192" t="e">
        <f t="shared" si="578"/>
        <v>#DIV/0!</v>
      </c>
      <c r="N207" s="192">
        <f t="shared" si="578"/>
        <v>2.583930041152263</v>
      </c>
      <c r="O207" s="200"/>
      <c r="P207" s="201"/>
      <c r="Q207" s="201">
        <f>AVERAGE(C187:N204)</f>
        <v>2.2222736625514412</v>
      </c>
      <c r="R207" s="202"/>
      <c r="S207" s="201"/>
      <c r="T207" s="202"/>
      <c r="U207" s="10"/>
      <c r="V207" s="65"/>
      <c r="W207" s="217"/>
      <c r="X207" s="217"/>
      <c r="Y207" s="217"/>
      <c r="Z207" s="217"/>
      <c r="AA207" s="217"/>
      <c r="AB207" s="217"/>
      <c r="AC207" s="217"/>
      <c r="AD207" s="217"/>
      <c r="AE207" s="217"/>
      <c r="AF207" s="217"/>
      <c r="AG207" s="217"/>
      <c r="AH207" s="217"/>
      <c r="AI207" s="226"/>
      <c r="AJ207" s="227"/>
      <c r="AK207" s="227"/>
      <c r="AL207" s="228"/>
      <c r="AM207" s="229"/>
      <c r="AN207" s="227"/>
      <c r="AO207" s="229"/>
      <c r="AP207" s="10"/>
      <c r="AQ207" s="65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26"/>
      <c r="BE207" s="227"/>
      <c r="BF207" s="227"/>
      <c r="BG207" s="228"/>
      <c r="BH207" s="229"/>
      <c r="BI207" s="227"/>
      <c r="BJ207" s="229"/>
      <c r="BK207" s="10"/>
      <c r="BL207" s="65"/>
      <c r="BM207" s="217"/>
      <c r="BN207" s="217"/>
      <c r="BO207" s="217"/>
      <c r="BP207" s="217"/>
      <c r="BQ207" s="217"/>
      <c r="BR207" s="217"/>
      <c r="BS207" s="217"/>
      <c r="BT207" s="217"/>
      <c r="BU207" s="217"/>
      <c r="BV207" s="217"/>
      <c r="BW207" s="217"/>
      <c r="BX207" s="217"/>
      <c r="BY207" s="226"/>
      <c r="BZ207" s="227"/>
      <c r="CA207" s="227"/>
      <c r="CB207" s="228"/>
      <c r="CC207" s="229"/>
      <c r="CD207" s="227"/>
      <c r="CE207" s="229"/>
      <c r="CF207" s="10"/>
      <c r="CG207" s="65"/>
      <c r="CH207" s="217"/>
      <c r="CI207" s="217"/>
      <c r="CJ207" s="217"/>
      <c r="CK207" s="217"/>
      <c r="CL207" s="217"/>
      <c r="CM207" s="217"/>
      <c r="CN207" s="217"/>
      <c r="CO207" s="217"/>
      <c r="CP207" s="217"/>
      <c r="CQ207" s="217"/>
      <c r="CR207" s="217"/>
      <c r="CS207" s="217"/>
      <c r="CT207" s="226"/>
      <c r="CU207" s="227"/>
      <c r="CV207" s="227"/>
      <c r="CW207" s="228"/>
      <c r="CX207" s="229"/>
      <c r="CY207" s="227"/>
      <c r="CZ207" s="229"/>
      <c r="DA207" s="10"/>
      <c r="DB207" s="65"/>
      <c r="DC207" s="217"/>
      <c r="DD207" s="217"/>
      <c r="DE207" s="217"/>
      <c r="DF207" s="217"/>
      <c r="DG207" s="217"/>
      <c r="DH207" s="217"/>
      <c r="DI207" s="217"/>
      <c r="DJ207" s="217"/>
      <c r="DK207" s="217"/>
      <c r="DL207" s="217"/>
      <c r="DM207" s="217"/>
      <c r="DN207" s="217"/>
      <c r="DO207" s="226"/>
      <c r="DP207" s="227"/>
      <c r="DQ207" s="227"/>
      <c r="DR207" s="228"/>
      <c r="DS207" s="229"/>
      <c r="DT207" s="227"/>
      <c r="DU207" s="229"/>
      <c r="DV207" s="10"/>
      <c r="DW207" s="65"/>
      <c r="DX207" s="217"/>
      <c r="DY207" s="217"/>
      <c r="DZ207" s="217"/>
      <c r="EA207" s="217"/>
      <c r="EB207" s="217"/>
      <c r="EC207" s="217"/>
      <c r="ED207" s="217"/>
      <c r="EE207" s="217"/>
      <c r="EF207" s="217"/>
      <c r="EG207" s="217"/>
      <c r="EH207" s="217"/>
      <c r="EI207" s="217"/>
      <c r="EJ207" s="226"/>
      <c r="EK207" s="227"/>
      <c r="EL207" s="227"/>
      <c r="EM207" s="228"/>
      <c r="EN207" s="229"/>
      <c r="EO207" s="227"/>
      <c r="EP207" s="229"/>
      <c r="EQ207" s="10"/>
      <c r="ER207" s="65"/>
      <c r="ES207" s="217"/>
      <c r="ET207" s="217"/>
      <c r="EU207" s="217"/>
      <c r="EV207" s="217"/>
      <c r="EW207" s="217"/>
      <c r="EX207" s="217"/>
      <c r="EY207" s="217"/>
      <c r="EZ207" s="217"/>
      <c r="FA207" s="217"/>
      <c r="FB207" s="217"/>
      <c r="FC207" s="217"/>
      <c r="FD207" s="217"/>
      <c r="FE207" s="226"/>
      <c r="FF207" s="227"/>
      <c r="FG207" s="227"/>
      <c r="FH207" s="228"/>
      <c r="FI207" s="229"/>
      <c r="FJ207" s="227"/>
      <c r="FK207" s="229"/>
      <c r="FL207" s="64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</row>
    <row r="208" spans="2:228" ht="9.9499999999999993" customHeight="1" x14ac:dyDescent="0.2">
      <c r="B208" s="68" t="s">
        <v>24</v>
      </c>
      <c r="C208" s="196" t="e">
        <f>STDEV(C187:C204)</f>
        <v>#DIV/0!</v>
      </c>
      <c r="D208" s="196" t="e">
        <f t="shared" ref="D208:N208" si="579">STDEV(D187:D204)</f>
        <v>#DIV/0!</v>
      </c>
      <c r="E208" s="196">
        <f t="shared" si="579"/>
        <v>0.59946749077205108</v>
      </c>
      <c r="F208" s="196" t="e">
        <f t="shared" si="579"/>
        <v>#DIV/0!</v>
      </c>
      <c r="G208" s="196" t="e">
        <f t="shared" si="579"/>
        <v>#DIV/0!</v>
      </c>
      <c r="H208" s="196">
        <f t="shared" si="579"/>
        <v>0.7736233808913584</v>
      </c>
      <c r="I208" s="196" t="e">
        <f t="shared" si="579"/>
        <v>#DIV/0!</v>
      </c>
      <c r="J208" s="196" t="e">
        <f t="shared" si="579"/>
        <v>#DIV/0!</v>
      </c>
      <c r="K208" s="196">
        <f t="shared" si="579"/>
        <v>0.78079300182638045</v>
      </c>
      <c r="L208" s="196" t="e">
        <f t="shared" si="579"/>
        <v>#DIV/0!</v>
      </c>
      <c r="M208" s="196" t="e">
        <f t="shared" si="579"/>
        <v>#DIV/0!</v>
      </c>
      <c r="N208" s="196">
        <f t="shared" si="579"/>
        <v>0.44579614964066333</v>
      </c>
      <c r="O208" s="203"/>
      <c r="P208" s="204"/>
      <c r="Q208" s="204"/>
      <c r="R208" s="205">
        <f>STDEV(C187:N204)</f>
        <v>0.73595491347933362</v>
      </c>
      <c r="S208" s="204">
        <f>Q207+R208</f>
        <v>2.9582285760307747</v>
      </c>
      <c r="T208" s="205">
        <f>Q207-R208</f>
        <v>1.4863187490721077</v>
      </c>
      <c r="V208" s="68"/>
      <c r="W208" s="221"/>
      <c r="X208" s="221"/>
      <c r="Y208" s="221"/>
      <c r="Z208" s="221"/>
      <c r="AA208" s="221"/>
      <c r="AB208" s="221"/>
      <c r="AC208" s="221"/>
      <c r="AD208" s="221"/>
      <c r="AE208" s="221"/>
      <c r="AF208" s="221"/>
      <c r="AG208" s="221"/>
      <c r="AH208" s="221"/>
      <c r="AI208" s="230"/>
      <c r="AJ208" s="231"/>
      <c r="AK208" s="231"/>
      <c r="AL208" s="232"/>
      <c r="AM208" s="233"/>
      <c r="AN208" s="231">
        <f>AK207+AM208</f>
        <v>0</v>
      </c>
      <c r="AO208" s="233">
        <f>AK207-AM208</f>
        <v>0</v>
      </c>
      <c r="AQ208" s="68"/>
      <c r="AR208" s="221"/>
      <c r="AS208" s="221"/>
      <c r="AT208" s="221"/>
      <c r="AU208" s="221"/>
      <c r="AV208" s="221"/>
      <c r="AW208" s="221"/>
      <c r="AX208" s="221"/>
      <c r="AY208" s="221"/>
      <c r="AZ208" s="221"/>
      <c r="BA208" s="221"/>
      <c r="BB208" s="221"/>
      <c r="BC208" s="221"/>
      <c r="BD208" s="230"/>
      <c r="BE208" s="231"/>
      <c r="BF208" s="231"/>
      <c r="BG208" s="232"/>
      <c r="BH208" s="233"/>
      <c r="BI208" s="231">
        <f>BF207+BH208</f>
        <v>0</v>
      </c>
      <c r="BJ208" s="233">
        <f>BF207-BH208</f>
        <v>0</v>
      </c>
      <c r="BL208" s="68"/>
      <c r="BM208" s="221"/>
      <c r="BN208" s="221"/>
      <c r="BO208" s="221"/>
      <c r="BP208" s="221"/>
      <c r="BQ208" s="221"/>
      <c r="BR208" s="221"/>
      <c r="BS208" s="221"/>
      <c r="BT208" s="221"/>
      <c r="BU208" s="221"/>
      <c r="BV208" s="221"/>
      <c r="BW208" s="221"/>
      <c r="BX208" s="221"/>
      <c r="BY208" s="230"/>
      <c r="BZ208" s="231"/>
      <c r="CA208" s="231"/>
      <c r="CB208" s="232"/>
      <c r="CC208" s="233"/>
      <c r="CD208" s="231">
        <f>CA207+CC208</f>
        <v>0</v>
      </c>
      <c r="CE208" s="233">
        <f>CA207-CC208</f>
        <v>0</v>
      </c>
      <c r="CG208" s="68"/>
      <c r="CH208" s="221"/>
      <c r="CI208" s="221"/>
      <c r="CJ208" s="221"/>
      <c r="CK208" s="221"/>
      <c r="CL208" s="221"/>
      <c r="CM208" s="221"/>
      <c r="CN208" s="221"/>
      <c r="CO208" s="221"/>
      <c r="CP208" s="221"/>
      <c r="CQ208" s="221"/>
      <c r="CR208" s="221"/>
      <c r="CS208" s="221"/>
      <c r="CT208" s="230"/>
      <c r="CU208" s="231"/>
      <c r="CV208" s="231"/>
      <c r="CW208" s="232"/>
      <c r="CX208" s="233"/>
      <c r="CY208" s="231">
        <f>CV207+CX208</f>
        <v>0</v>
      </c>
      <c r="CZ208" s="233">
        <f>CV207-CX208</f>
        <v>0</v>
      </c>
      <c r="DB208" s="68"/>
      <c r="DC208" s="221"/>
      <c r="DD208" s="221"/>
      <c r="DE208" s="221"/>
      <c r="DF208" s="221"/>
      <c r="DG208" s="221"/>
      <c r="DH208" s="221"/>
      <c r="DI208" s="221"/>
      <c r="DJ208" s="221"/>
      <c r="DK208" s="221"/>
      <c r="DL208" s="221"/>
      <c r="DM208" s="221"/>
      <c r="DN208" s="221"/>
      <c r="DO208" s="230"/>
      <c r="DP208" s="231"/>
      <c r="DQ208" s="231"/>
      <c r="DR208" s="232"/>
      <c r="DS208" s="233"/>
      <c r="DT208" s="231">
        <f>DQ207+DS208</f>
        <v>0</v>
      </c>
      <c r="DU208" s="233">
        <f>DQ207-DS208</f>
        <v>0</v>
      </c>
      <c r="DW208" s="68"/>
      <c r="DX208" s="221"/>
      <c r="DY208" s="221"/>
      <c r="DZ208" s="221"/>
      <c r="EA208" s="221"/>
      <c r="EB208" s="221"/>
      <c r="EC208" s="221"/>
      <c r="ED208" s="221"/>
      <c r="EE208" s="221"/>
      <c r="EF208" s="221"/>
      <c r="EG208" s="221"/>
      <c r="EH208" s="221"/>
      <c r="EI208" s="221"/>
      <c r="EJ208" s="230"/>
      <c r="EK208" s="231"/>
      <c r="EL208" s="231"/>
      <c r="EM208" s="232"/>
      <c r="EN208" s="233"/>
      <c r="EO208" s="231">
        <f>EL207+EN208</f>
        <v>0</v>
      </c>
      <c r="EP208" s="233">
        <f>EL207-EN208</f>
        <v>0</v>
      </c>
      <c r="ER208" s="68"/>
      <c r="ES208" s="221"/>
      <c r="ET208" s="221"/>
      <c r="EU208" s="221"/>
      <c r="EV208" s="221"/>
      <c r="EW208" s="221"/>
      <c r="EX208" s="221"/>
      <c r="EY208" s="221"/>
      <c r="EZ208" s="221"/>
      <c r="FA208" s="221"/>
      <c r="FB208" s="221"/>
      <c r="FC208" s="221"/>
      <c r="FD208" s="221"/>
      <c r="FE208" s="230"/>
      <c r="FF208" s="231"/>
      <c r="FG208" s="231"/>
      <c r="FH208" s="232"/>
      <c r="FI208" s="233"/>
      <c r="FJ208" s="231">
        <f>FG207+FI208</f>
        <v>0</v>
      </c>
      <c r="FK208" s="233">
        <f>FG207-FI208</f>
        <v>0</v>
      </c>
      <c r="FL208" s="64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</row>
    <row r="209" spans="2:228" s="74" customFormat="1" ht="9.9499999999999993" customHeight="1" x14ac:dyDescent="0.2">
      <c r="B209" s="72" t="s">
        <v>25</v>
      </c>
      <c r="C209" s="206" t="e">
        <f t="shared" ref="C209:N209" si="580">C207+C208</f>
        <v>#DIV/0!</v>
      </c>
      <c r="D209" s="206" t="e">
        <f t="shared" si="580"/>
        <v>#DIV/0!</v>
      </c>
      <c r="E209" s="206">
        <f t="shared" si="580"/>
        <v>3.0719983549695815</v>
      </c>
      <c r="F209" s="206" t="e">
        <f t="shared" si="580"/>
        <v>#DIV/0!</v>
      </c>
      <c r="G209" s="206" t="e">
        <f t="shared" si="580"/>
        <v>#DIV/0!</v>
      </c>
      <c r="H209" s="206">
        <f t="shared" si="580"/>
        <v>2.8993229693687246</v>
      </c>
      <c r="I209" s="206" t="e">
        <f t="shared" si="580"/>
        <v>#DIV/0!</v>
      </c>
      <c r="J209" s="206" t="e">
        <f t="shared" si="580"/>
        <v>#DIV/0!</v>
      </c>
      <c r="K209" s="206">
        <f t="shared" si="580"/>
        <v>2.4877271582049811</v>
      </c>
      <c r="L209" s="206" t="e">
        <f t="shared" si="580"/>
        <v>#DIV/0!</v>
      </c>
      <c r="M209" s="206" t="e">
        <f t="shared" si="580"/>
        <v>#DIV/0!</v>
      </c>
      <c r="N209" s="206">
        <f t="shared" si="580"/>
        <v>3.0297261907929265</v>
      </c>
      <c r="O209" s="207"/>
      <c r="P209" s="208"/>
      <c r="Q209" s="208"/>
      <c r="R209" s="209">
        <f>Q207+R208</f>
        <v>2.9582285760307747</v>
      </c>
      <c r="S209" s="208"/>
      <c r="T209" s="209"/>
      <c r="U209" s="73"/>
      <c r="V209" s="72" t="s">
        <v>25</v>
      </c>
      <c r="W209" s="217">
        <f t="shared" ref="W209:AH209" si="581">W207+W208</f>
        <v>0</v>
      </c>
      <c r="X209" s="217">
        <f t="shared" si="581"/>
        <v>0</v>
      </c>
      <c r="Y209" s="217">
        <f t="shared" si="581"/>
        <v>0</v>
      </c>
      <c r="Z209" s="217">
        <f t="shared" si="581"/>
        <v>0</v>
      </c>
      <c r="AA209" s="217">
        <f t="shared" si="581"/>
        <v>0</v>
      </c>
      <c r="AB209" s="217">
        <f t="shared" si="581"/>
        <v>0</v>
      </c>
      <c r="AC209" s="217">
        <f t="shared" si="581"/>
        <v>0</v>
      </c>
      <c r="AD209" s="217">
        <f t="shared" si="581"/>
        <v>0</v>
      </c>
      <c r="AE209" s="217">
        <f t="shared" si="581"/>
        <v>0</v>
      </c>
      <c r="AF209" s="217">
        <f t="shared" si="581"/>
        <v>0</v>
      </c>
      <c r="AG209" s="217">
        <f t="shared" si="581"/>
        <v>0</v>
      </c>
      <c r="AH209" s="217">
        <f t="shared" si="581"/>
        <v>0</v>
      </c>
      <c r="AI209" s="226"/>
      <c r="AJ209" s="227"/>
      <c r="AK209" s="227"/>
      <c r="AL209" s="228"/>
      <c r="AM209" s="229">
        <f>AK207+AM208</f>
        <v>0</v>
      </c>
      <c r="AN209" s="227"/>
      <c r="AO209" s="229"/>
      <c r="AP209" s="73"/>
      <c r="AQ209" s="72" t="s">
        <v>25</v>
      </c>
      <c r="AR209" s="217">
        <f t="shared" ref="AR209:BC209" si="582">AR207+AR208</f>
        <v>0</v>
      </c>
      <c r="AS209" s="217">
        <f t="shared" si="582"/>
        <v>0</v>
      </c>
      <c r="AT209" s="217">
        <f t="shared" si="582"/>
        <v>0</v>
      </c>
      <c r="AU209" s="217">
        <f t="shared" si="582"/>
        <v>0</v>
      </c>
      <c r="AV209" s="217">
        <f t="shared" si="582"/>
        <v>0</v>
      </c>
      <c r="AW209" s="217">
        <f t="shared" si="582"/>
        <v>0</v>
      </c>
      <c r="AX209" s="217">
        <f t="shared" si="582"/>
        <v>0</v>
      </c>
      <c r="AY209" s="217">
        <f t="shared" si="582"/>
        <v>0</v>
      </c>
      <c r="AZ209" s="217">
        <f t="shared" si="582"/>
        <v>0</v>
      </c>
      <c r="BA209" s="217">
        <f t="shared" si="582"/>
        <v>0</v>
      </c>
      <c r="BB209" s="217">
        <f t="shared" si="582"/>
        <v>0</v>
      </c>
      <c r="BC209" s="217">
        <f t="shared" si="582"/>
        <v>0</v>
      </c>
      <c r="BD209" s="226"/>
      <c r="BE209" s="227"/>
      <c r="BF209" s="227"/>
      <c r="BG209" s="228"/>
      <c r="BH209" s="229">
        <f>BF207+BH208</f>
        <v>0</v>
      </c>
      <c r="BI209" s="227"/>
      <c r="BJ209" s="229"/>
      <c r="BK209" s="73"/>
      <c r="BL209" s="72" t="s">
        <v>25</v>
      </c>
      <c r="BM209" s="217">
        <f t="shared" ref="BM209:BX209" si="583">BM207+BM208</f>
        <v>0</v>
      </c>
      <c r="BN209" s="217">
        <f t="shared" si="583"/>
        <v>0</v>
      </c>
      <c r="BO209" s="217">
        <f t="shared" si="583"/>
        <v>0</v>
      </c>
      <c r="BP209" s="217">
        <f t="shared" si="583"/>
        <v>0</v>
      </c>
      <c r="BQ209" s="217">
        <f t="shared" si="583"/>
        <v>0</v>
      </c>
      <c r="BR209" s="217">
        <f t="shared" si="583"/>
        <v>0</v>
      </c>
      <c r="BS209" s="217">
        <f t="shared" si="583"/>
        <v>0</v>
      </c>
      <c r="BT209" s="217">
        <f t="shared" si="583"/>
        <v>0</v>
      </c>
      <c r="BU209" s="217">
        <f t="shared" si="583"/>
        <v>0</v>
      </c>
      <c r="BV209" s="217">
        <f t="shared" si="583"/>
        <v>0</v>
      </c>
      <c r="BW209" s="217">
        <f t="shared" si="583"/>
        <v>0</v>
      </c>
      <c r="BX209" s="217">
        <f t="shared" si="583"/>
        <v>0</v>
      </c>
      <c r="BY209" s="226"/>
      <c r="BZ209" s="227"/>
      <c r="CA209" s="227"/>
      <c r="CB209" s="228"/>
      <c r="CC209" s="229">
        <f>CA207+CC208</f>
        <v>0</v>
      </c>
      <c r="CD209" s="227"/>
      <c r="CE209" s="229"/>
      <c r="CF209" s="73"/>
      <c r="CG209" s="72" t="s">
        <v>25</v>
      </c>
      <c r="CH209" s="217">
        <f t="shared" ref="CH209:CS209" si="584">CH207+CH208</f>
        <v>0</v>
      </c>
      <c r="CI209" s="217">
        <f t="shared" si="584"/>
        <v>0</v>
      </c>
      <c r="CJ209" s="217">
        <f t="shared" si="584"/>
        <v>0</v>
      </c>
      <c r="CK209" s="217">
        <f t="shared" si="584"/>
        <v>0</v>
      </c>
      <c r="CL209" s="217">
        <f t="shared" si="584"/>
        <v>0</v>
      </c>
      <c r="CM209" s="217">
        <f t="shared" si="584"/>
        <v>0</v>
      </c>
      <c r="CN209" s="217">
        <f t="shared" si="584"/>
        <v>0</v>
      </c>
      <c r="CO209" s="217">
        <f t="shared" si="584"/>
        <v>0</v>
      </c>
      <c r="CP209" s="217">
        <f t="shared" si="584"/>
        <v>0</v>
      </c>
      <c r="CQ209" s="217">
        <f t="shared" si="584"/>
        <v>0</v>
      </c>
      <c r="CR209" s="217">
        <f t="shared" si="584"/>
        <v>0</v>
      </c>
      <c r="CS209" s="217">
        <f t="shared" si="584"/>
        <v>0</v>
      </c>
      <c r="CT209" s="226"/>
      <c r="CU209" s="227"/>
      <c r="CV209" s="227"/>
      <c r="CW209" s="228"/>
      <c r="CX209" s="229">
        <f>CV207+CX208</f>
        <v>0</v>
      </c>
      <c r="CY209" s="227"/>
      <c r="CZ209" s="229"/>
      <c r="DA209" s="73"/>
      <c r="DB209" s="72" t="s">
        <v>25</v>
      </c>
      <c r="DC209" s="217">
        <f t="shared" ref="DC209:DN209" si="585">DC207+DC208</f>
        <v>0</v>
      </c>
      <c r="DD209" s="217">
        <f t="shared" si="585"/>
        <v>0</v>
      </c>
      <c r="DE209" s="217">
        <f t="shared" si="585"/>
        <v>0</v>
      </c>
      <c r="DF209" s="217">
        <f t="shared" si="585"/>
        <v>0</v>
      </c>
      <c r="DG209" s="217">
        <f t="shared" si="585"/>
        <v>0</v>
      </c>
      <c r="DH209" s="217">
        <f t="shared" si="585"/>
        <v>0</v>
      </c>
      <c r="DI209" s="217">
        <f t="shared" si="585"/>
        <v>0</v>
      </c>
      <c r="DJ209" s="217">
        <f t="shared" si="585"/>
        <v>0</v>
      </c>
      <c r="DK209" s="217">
        <f t="shared" si="585"/>
        <v>0</v>
      </c>
      <c r="DL209" s="217">
        <f t="shared" si="585"/>
        <v>0</v>
      </c>
      <c r="DM209" s="217">
        <f t="shared" si="585"/>
        <v>0</v>
      </c>
      <c r="DN209" s="217">
        <f t="shared" si="585"/>
        <v>0</v>
      </c>
      <c r="DO209" s="226"/>
      <c r="DP209" s="227"/>
      <c r="DQ209" s="227"/>
      <c r="DR209" s="228"/>
      <c r="DS209" s="229">
        <f>DQ207+DS208</f>
        <v>0</v>
      </c>
      <c r="DT209" s="227"/>
      <c r="DU209" s="229"/>
      <c r="DV209" s="73"/>
      <c r="DW209" s="72" t="s">
        <v>25</v>
      </c>
      <c r="DX209" s="217">
        <f t="shared" ref="DX209:EI209" si="586">DX207+DX208</f>
        <v>0</v>
      </c>
      <c r="DY209" s="217">
        <f t="shared" si="586"/>
        <v>0</v>
      </c>
      <c r="DZ209" s="217">
        <f t="shared" si="586"/>
        <v>0</v>
      </c>
      <c r="EA209" s="217">
        <f t="shared" si="586"/>
        <v>0</v>
      </c>
      <c r="EB209" s="217">
        <f t="shared" si="586"/>
        <v>0</v>
      </c>
      <c r="EC209" s="217">
        <f t="shared" si="586"/>
        <v>0</v>
      </c>
      <c r="ED209" s="217">
        <f t="shared" si="586"/>
        <v>0</v>
      </c>
      <c r="EE209" s="217">
        <f t="shared" si="586"/>
        <v>0</v>
      </c>
      <c r="EF209" s="217">
        <f t="shared" si="586"/>
        <v>0</v>
      </c>
      <c r="EG209" s="217">
        <f t="shared" si="586"/>
        <v>0</v>
      </c>
      <c r="EH209" s="217">
        <f t="shared" si="586"/>
        <v>0</v>
      </c>
      <c r="EI209" s="217">
        <f t="shared" si="586"/>
        <v>0</v>
      </c>
      <c r="EJ209" s="226"/>
      <c r="EK209" s="227"/>
      <c r="EL209" s="227"/>
      <c r="EM209" s="228"/>
      <c r="EN209" s="229">
        <f>EL207+EN208</f>
        <v>0</v>
      </c>
      <c r="EO209" s="227"/>
      <c r="EP209" s="229"/>
      <c r="EQ209" s="73"/>
      <c r="ER209" s="72" t="s">
        <v>25</v>
      </c>
      <c r="ES209" s="217">
        <f t="shared" ref="ES209:FD209" si="587">ES207+ES208</f>
        <v>0</v>
      </c>
      <c r="ET209" s="217">
        <f t="shared" si="587"/>
        <v>0</v>
      </c>
      <c r="EU209" s="217">
        <f t="shared" si="587"/>
        <v>0</v>
      </c>
      <c r="EV209" s="217">
        <f t="shared" si="587"/>
        <v>0</v>
      </c>
      <c r="EW209" s="217">
        <f t="shared" si="587"/>
        <v>0</v>
      </c>
      <c r="EX209" s="217">
        <f t="shared" si="587"/>
        <v>0</v>
      </c>
      <c r="EY209" s="217">
        <f t="shared" si="587"/>
        <v>0</v>
      </c>
      <c r="EZ209" s="217">
        <f t="shared" si="587"/>
        <v>0</v>
      </c>
      <c r="FA209" s="217">
        <f t="shared" si="587"/>
        <v>0</v>
      </c>
      <c r="FB209" s="217">
        <f t="shared" si="587"/>
        <v>0</v>
      </c>
      <c r="FC209" s="217">
        <f t="shared" si="587"/>
        <v>0</v>
      </c>
      <c r="FD209" s="217">
        <f t="shared" si="587"/>
        <v>0</v>
      </c>
      <c r="FE209" s="226"/>
      <c r="FF209" s="227"/>
      <c r="FG209" s="227"/>
      <c r="FH209" s="228"/>
      <c r="FI209" s="229">
        <f>FG207+FI208</f>
        <v>0</v>
      </c>
      <c r="FJ209" s="227"/>
      <c r="FK209" s="229"/>
      <c r="FL209" s="64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73"/>
      <c r="GG209" s="3"/>
      <c r="GH209" s="3"/>
      <c r="GI209" s="3"/>
      <c r="GJ209" s="3"/>
      <c r="GK209" s="3"/>
      <c r="GL209" s="5"/>
      <c r="GM209" s="5"/>
      <c r="GN209" s="5"/>
      <c r="GO209" s="5"/>
      <c r="GP209" s="5"/>
      <c r="GQ209" s="5"/>
      <c r="GR209" s="5"/>
      <c r="GS209" s="5"/>
      <c r="GT209" s="3"/>
      <c r="GU209" s="41"/>
      <c r="GV209" s="41"/>
      <c r="GW209" s="41"/>
      <c r="GX209" s="41"/>
      <c r="GY209" s="41"/>
      <c r="GZ209" s="73"/>
      <c r="HA209" s="73"/>
      <c r="HB209" s="73"/>
      <c r="HC209" s="73"/>
      <c r="HD209" s="73"/>
      <c r="HE209" s="73"/>
      <c r="HF209" s="73"/>
      <c r="HG209" s="73"/>
      <c r="HH209" s="73"/>
      <c r="HI209" s="73"/>
      <c r="HJ209" s="73"/>
      <c r="HK209" s="73"/>
      <c r="HL209" s="73"/>
      <c r="HM209" s="73"/>
      <c r="HN209" s="73"/>
      <c r="HO209" s="73"/>
      <c r="HP209" s="73"/>
      <c r="HQ209" s="73"/>
      <c r="HR209" s="73"/>
      <c r="HS209" s="73"/>
      <c r="HT209" s="73"/>
    </row>
    <row r="210" spans="2:228" s="74" customFormat="1" ht="9.9499999999999993" customHeight="1" x14ac:dyDescent="0.2">
      <c r="B210" s="75" t="s">
        <v>72</v>
      </c>
      <c r="C210" s="210" t="e">
        <f>C207-C208</f>
        <v>#DIV/0!</v>
      </c>
      <c r="D210" s="210" t="e">
        <f t="shared" ref="D210:N210" si="588">D207-D208</f>
        <v>#DIV/0!</v>
      </c>
      <c r="E210" s="210">
        <f t="shared" si="588"/>
        <v>1.8730633734254791</v>
      </c>
      <c r="F210" s="210" t="e">
        <f t="shared" si="588"/>
        <v>#DIV/0!</v>
      </c>
      <c r="G210" s="210" t="e">
        <f t="shared" si="588"/>
        <v>#DIV/0!</v>
      </c>
      <c r="H210" s="210">
        <f t="shared" si="588"/>
        <v>1.3520762075860076</v>
      </c>
      <c r="I210" s="210" t="e">
        <f t="shared" si="588"/>
        <v>#DIV/0!</v>
      </c>
      <c r="J210" s="210" t="e">
        <f t="shared" si="588"/>
        <v>#DIV/0!</v>
      </c>
      <c r="K210" s="210">
        <f t="shared" si="588"/>
        <v>0.92614115455222024</v>
      </c>
      <c r="L210" s="210" t="e">
        <f t="shared" si="588"/>
        <v>#DIV/0!</v>
      </c>
      <c r="M210" s="210" t="e">
        <f t="shared" si="588"/>
        <v>#DIV/0!</v>
      </c>
      <c r="N210" s="210">
        <f t="shared" si="588"/>
        <v>2.1381338915115995</v>
      </c>
      <c r="O210" s="211"/>
      <c r="P210" s="212"/>
      <c r="Q210" s="212"/>
      <c r="R210" s="213">
        <f>Q207-R208</f>
        <v>1.4863187490721077</v>
      </c>
      <c r="S210" s="212"/>
      <c r="T210" s="213"/>
      <c r="U210" s="73"/>
      <c r="V210" s="75" t="s">
        <v>72</v>
      </c>
      <c r="W210" s="221">
        <f>W207-W208</f>
        <v>0</v>
      </c>
      <c r="X210" s="221">
        <f t="shared" ref="X210:AH210" si="589">X207-X208</f>
        <v>0</v>
      </c>
      <c r="Y210" s="221">
        <f t="shared" si="589"/>
        <v>0</v>
      </c>
      <c r="Z210" s="221">
        <f t="shared" si="589"/>
        <v>0</v>
      </c>
      <c r="AA210" s="221">
        <f t="shared" si="589"/>
        <v>0</v>
      </c>
      <c r="AB210" s="221">
        <f t="shared" si="589"/>
        <v>0</v>
      </c>
      <c r="AC210" s="221">
        <f t="shared" si="589"/>
        <v>0</v>
      </c>
      <c r="AD210" s="221">
        <f t="shared" si="589"/>
        <v>0</v>
      </c>
      <c r="AE210" s="221">
        <f t="shared" si="589"/>
        <v>0</v>
      </c>
      <c r="AF210" s="221">
        <f t="shared" si="589"/>
        <v>0</v>
      </c>
      <c r="AG210" s="221">
        <f t="shared" si="589"/>
        <v>0</v>
      </c>
      <c r="AH210" s="221">
        <f t="shared" si="589"/>
        <v>0</v>
      </c>
      <c r="AI210" s="230"/>
      <c r="AJ210" s="231"/>
      <c r="AK210" s="231"/>
      <c r="AL210" s="232"/>
      <c r="AM210" s="233">
        <f>AK207-AM208</f>
        <v>0</v>
      </c>
      <c r="AN210" s="231"/>
      <c r="AO210" s="233"/>
      <c r="AP210" s="73"/>
      <c r="AQ210" s="75" t="s">
        <v>72</v>
      </c>
      <c r="AR210" s="221">
        <f>AR207-AR208</f>
        <v>0</v>
      </c>
      <c r="AS210" s="221">
        <f t="shared" ref="AS210:BC210" si="590">AS207-AS208</f>
        <v>0</v>
      </c>
      <c r="AT210" s="221">
        <f t="shared" si="590"/>
        <v>0</v>
      </c>
      <c r="AU210" s="221">
        <f t="shared" si="590"/>
        <v>0</v>
      </c>
      <c r="AV210" s="221">
        <f t="shared" si="590"/>
        <v>0</v>
      </c>
      <c r="AW210" s="221">
        <f t="shared" si="590"/>
        <v>0</v>
      </c>
      <c r="AX210" s="221">
        <f t="shared" si="590"/>
        <v>0</v>
      </c>
      <c r="AY210" s="221">
        <f t="shared" si="590"/>
        <v>0</v>
      </c>
      <c r="AZ210" s="221">
        <f t="shared" si="590"/>
        <v>0</v>
      </c>
      <c r="BA210" s="221">
        <f t="shared" si="590"/>
        <v>0</v>
      </c>
      <c r="BB210" s="221">
        <f t="shared" si="590"/>
        <v>0</v>
      </c>
      <c r="BC210" s="221">
        <f t="shared" si="590"/>
        <v>0</v>
      </c>
      <c r="BD210" s="230"/>
      <c r="BE210" s="231"/>
      <c r="BF210" s="231"/>
      <c r="BG210" s="232"/>
      <c r="BH210" s="233">
        <f>BF207-BH208</f>
        <v>0</v>
      </c>
      <c r="BI210" s="231"/>
      <c r="BJ210" s="233"/>
      <c r="BK210" s="73"/>
      <c r="BL210" s="75" t="s">
        <v>72</v>
      </c>
      <c r="BM210" s="221">
        <f>BM207-BM208</f>
        <v>0</v>
      </c>
      <c r="BN210" s="221">
        <f t="shared" ref="BN210:BX210" si="591">BN207-BN208</f>
        <v>0</v>
      </c>
      <c r="BO210" s="221">
        <f t="shared" si="591"/>
        <v>0</v>
      </c>
      <c r="BP210" s="221">
        <f t="shared" si="591"/>
        <v>0</v>
      </c>
      <c r="BQ210" s="221">
        <f t="shared" si="591"/>
        <v>0</v>
      </c>
      <c r="BR210" s="221">
        <f t="shared" si="591"/>
        <v>0</v>
      </c>
      <c r="BS210" s="221">
        <f t="shared" si="591"/>
        <v>0</v>
      </c>
      <c r="BT210" s="221">
        <f t="shared" si="591"/>
        <v>0</v>
      </c>
      <c r="BU210" s="221">
        <f t="shared" si="591"/>
        <v>0</v>
      </c>
      <c r="BV210" s="221">
        <f t="shared" si="591"/>
        <v>0</v>
      </c>
      <c r="BW210" s="221">
        <f t="shared" si="591"/>
        <v>0</v>
      </c>
      <c r="BX210" s="221">
        <f t="shared" si="591"/>
        <v>0</v>
      </c>
      <c r="BY210" s="230"/>
      <c r="BZ210" s="231"/>
      <c r="CA210" s="231"/>
      <c r="CB210" s="232"/>
      <c r="CC210" s="233">
        <f>CA207-CC208</f>
        <v>0</v>
      </c>
      <c r="CD210" s="231"/>
      <c r="CE210" s="233"/>
      <c r="CF210" s="73"/>
      <c r="CG210" s="75" t="s">
        <v>72</v>
      </c>
      <c r="CH210" s="221">
        <f>CH207-CH208</f>
        <v>0</v>
      </c>
      <c r="CI210" s="221">
        <f t="shared" ref="CI210:CS210" si="592">CI207-CI208</f>
        <v>0</v>
      </c>
      <c r="CJ210" s="221">
        <f t="shared" si="592"/>
        <v>0</v>
      </c>
      <c r="CK210" s="221">
        <f t="shared" si="592"/>
        <v>0</v>
      </c>
      <c r="CL210" s="221">
        <f t="shared" si="592"/>
        <v>0</v>
      </c>
      <c r="CM210" s="221">
        <f t="shared" si="592"/>
        <v>0</v>
      </c>
      <c r="CN210" s="221">
        <f t="shared" si="592"/>
        <v>0</v>
      </c>
      <c r="CO210" s="221">
        <f t="shared" si="592"/>
        <v>0</v>
      </c>
      <c r="CP210" s="221">
        <f t="shared" si="592"/>
        <v>0</v>
      </c>
      <c r="CQ210" s="221">
        <f t="shared" si="592"/>
        <v>0</v>
      </c>
      <c r="CR210" s="221">
        <f t="shared" si="592"/>
        <v>0</v>
      </c>
      <c r="CS210" s="221">
        <f t="shared" si="592"/>
        <v>0</v>
      </c>
      <c r="CT210" s="230"/>
      <c r="CU210" s="231"/>
      <c r="CV210" s="231"/>
      <c r="CW210" s="232"/>
      <c r="CX210" s="233">
        <f>CV207-CX208</f>
        <v>0</v>
      </c>
      <c r="CY210" s="231"/>
      <c r="CZ210" s="233"/>
      <c r="DA210" s="73"/>
      <c r="DB210" s="75" t="s">
        <v>72</v>
      </c>
      <c r="DC210" s="221">
        <f>DC207-DC208</f>
        <v>0</v>
      </c>
      <c r="DD210" s="221">
        <f t="shared" ref="DD210:DN210" si="593">DD207-DD208</f>
        <v>0</v>
      </c>
      <c r="DE210" s="221">
        <f t="shared" si="593"/>
        <v>0</v>
      </c>
      <c r="DF210" s="221">
        <f t="shared" si="593"/>
        <v>0</v>
      </c>
      <c r="DG210" s="221">
        <f t="shared" si="593"/>
        <v>0</v>
      </c>
      <c r="DH210" s="221">
        <f t="shared" si="593"/>
        <v>0</v>
      </c>
      <c r="DI210" s="221">
        <f t="shared" si="593"/>
        <v>0</v>
      </c>
      <c r="DJ210" s="221">
        <f t="shared" si="593"/>
        <v>0</v>
      </c>
      <c r="DK210" s="221">
        <f t="shared" si="593"/>
        <v>0</v>
      </c>
      <c r="DL210" s="221">
        <f t="shared" si="593"/>
        <v>0</v>
      </c>
      <c r="DM210" s="221">
        <f t="shared" si="593"/>
        <v>0</v>
      </c>
      <c r="DN210" s="221">
        <f t="shared" si="593"/>
        <v>0</v>
      </c>
      <c r="DO210" s="230"/>
      <c r="DP210" s="231"/>
      <c r="DQ210" s="231"/>
      <c r="DR210" s="232"/>
      <c r="DS210" s="233">
        <f>DQ207-DS208</f>
        <v>0</v>
      </c>
      <c r="DT210" s="231"/>
      <c r="DU210" s="233"/>
      <c r="DV210" s="73"/>
      <c r="DW210" s="75" t="s">
        <v>72</v>
      </c>
      <c r="DX210" s="221">
        <f>DX207-DX208</f>
        <v>0</v>
      </c>
      <c r="DY210" s="221">
        <f t="shared" ref="DY210:EI210" si="594">DY207-DY208</f>
        <v>0</v>
      </c>
      <c r="DZ210" s="221">
        <f t="shared" si="594"/>
        <v>0</v>
      </c>
      <c r="EA210" s="221">
        <f t="shared" si="594"/>
        <v>0</v>
      </c>
      <c r="EB210" s="221">
        <f t="shared" si="594"/>
        <v>0</v>
      </c>
      <c r="EC210" s="221">
        <f t="shared" si="594"/>
        <v>0</v>
      </c>
      <c r="ED210" s="221">
        <f t="shared" si="594"/>
        <v>0</v>
      </c>
      <c r="EE210" s="221">
        <f t="shared" si="594"/>
        <v>0</v>
      </c>
      <c r="EF210" s="221">
        <f t="shared" si="594"/>
        <v>0</v>
      </c>
      <c r="EG210" s="221">
        <f t="shared" si="594"/>
        <v>0</v>
      </c>
      <c r="EH210" s="221">
        <f t="shared" si="594"/>
        <v>0</v>
      </c>
      <c r="EI210" s="221">
        <f t="shared" si="594"/>
        <v>0</v>
      </c>
      <c r="EJ210" s="230"/>
      <c r="EK210" s="231"/>
      <c r="EL210" s="231"/>
      <c r="EM210" s="232"/>
      <c r="EN210" s="233">
        <f>EL207-EN208</f>
        <v>0</v>
      </c>
      <c r="EO210" s="231"/>
      <c r="EP210" s="233"/>
      <c r="EQ210" s="73"/>
      <c r="ER210" s="75" t="s">
        <v>72</v>
      </c>
      <c r="ES210" s="221">
        <f>ES207-ES208</f>
        <v>0</v>
      </c>
      <c r="ET210" s="221">
        <f t="shared" ref="ET210:FD210" si="595">ET207-ET208</f>
        <v>0</v>
      </c>
      <c r="EU210" s="221">
        <f t="shared" si="595"/>
        <v>0</v>
      </c>
      <c r="EV210" s="221">
        <f t="shared" si="595"/>
        <v>0</v>
      </c>
      <c r="EW210" s="221">
        <f t="shared" si="595"/>
        <v>0</v>
      </c>
      <c r="EX210" s="221">
        <f t="shared" si="595"/>
        <v>0</v>
      </c>
      <c r="EY210" s="221">
        <f t="shared" si="595"/>
        <v>0</v>
      </c>
      <c r="EZ210" s="221">
        <f t="shared" si="595"/>
        <v>0</v>
      </c>
      <c r="FA210" s="221">
        <f t="shared" si="595"/>
        <v>0</v>
      </c>
      <c r="FB210" s="221">
        <f t="shared" si="595"/>
        <v>0</v>
      </c>
      <c r="FC210" s="221">
        <f t="shared" si="595"/>
        <v>0</v>
      </c>
      <c r="FD210" s="221">
        <f t="shared" si="595"/>
        <v>0</v>
      </c>
      <c r="FE210" s="230"/>
      <c r="FF210" s="231"/>
      <c r="FG210" s="231"/>
      <c r="FH210" s="232"/>
      <c r="FI210" s="233">
        <f>FG207-FI208</f>
        <v>0</v>
      </c>
      <c r="FJ210" s="231"/>
      <c r="FK210" s="233"/>
      <c r="FL210" s="64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73"/>
      <c r="GG210" s="3"/>
      <c r="GH210" s="3"/>
      <c r="GI210" s="3"/>
      <c r="GJ210" s="3"/>
      <c r="GK210" s="3"/>
      <c r="GL210" s="5"/>
      <c r="GM210" s="5"/>
      <c r="GN210" s="5"/>
      <c r="GO210" s="5"/>
      <c r="GP210" s="5"/>
      <c r="GQ210" s="5"/>
      <c r="GR210" s="5"/>
      <c r="GS210" s="5"/>
      <c r="GT210" s="3"/>
      <c r="GU210" s="41"/>
      <c r="GV210" s="41"/>
      <c r="GW210" s="41"/>
      <c r="GX210" s="41"/>
      <c r="GY210" s="41"/>
      <c r="GZ210" s="73"/>
      <c r="HA210" s="73"/>
      <c r="HB210" s="73"/>
      <c r="HC210" s="73"/>
      <c r="HD210" s="73"/>
      <c r="HE210" s="73"/>
      <c r="HF210" s="73"/>
      <c r="HG210" s="73"/>
      <c r="HH210" s="73"/>
      <c r="HI210" s="73"/>
      <c r="HJ210" s="73"/>
      <c r="HK210" s="73"/>
      <c r="HL210" s="73"/>
      <c r="HM210" s="73"/>
      <c r="HN210" s="73"/>
      <c r="HO210" s="73"/>
      <c r="HP210" s="73"/>
      <c r="HQ210" s="73"/>
      <c r="HR210" s="73"/>
      <c r="HS210" s="73"/>
      <c r="HT210" s="73"/>
    </row>
    <row r="211" spans="2:228" ht="9.9499999999999993" customHeight="1" x14ac:dyDescent="0.2"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</row>
    <row r="212" spans="2:228" ht="9.9499999999999993" customHeight="1" x14ac:dyDescent="0.2"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</row>
    <row r="213" spans="2:228" ht="9.9499999999999993" customHeight="1" x14ac:dyDescent="0.2"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</row>
  </sheetData>
  <phoneticPr fontId="1"/>
  <hyperlinks>
    <hyperlink ref="L2" r:id="rId1" display="光化学オキシダント共同研究における浮遊粉じん中7Be濃度解析結果"/>
  </hyperlinks>
  <pageMargins left="0.59055118110236227" right="0" top="0.78740157480314965" bottom="0" header="0" footer="0"/>
  <pageSetup paperSize="9" scale="70" orientation="landscape" horizontalDpi="4294967293" verticalDpi="360" r:id="rId2"/>
  <headerFooter alignWithMargins="0">
    <oddFooter>&amp;R&amp;8&amp;F／&amp;D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浮遊塵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2000-06-02T05:34:30Z</cp:lastPrinted>
  <dcterms:created xsi:type="dcterms:W3CDTF">1998-05-04T04:37:31Z</dcterms:created>
  <dcterms:modified xsi:type="dcterms:W3CDTF">2019-07-19T12:46:18Z</dcterms:modified>
</cp:coreProperties>
</file>