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4505" yWindow="-15" windowWidth="14310" windowHeight="6915"/>
  </bookViews>
  <sheets>
    <sheet name="海底土" sheetId="1" r:id="rId1"/>
  </sheets>
  <definedNames>
    <definedName name="__123Graph_A" hidden="1">海底土!#REF!</definedName>
    <definedName name="__123Graph_A気仙沼湾" hidden="1">海底土!#REF!</definedName>
    <definedName name="__123Graph_A鮫浦湾" hidden="1">海底土!#REF!</definedName>
    <definedName name="__123Graph_A放水口付近" hidden="1">海底土!#REF!</definedName>
    <definedName name="__123Graph_B" hidden="1">海底土!#REF!</definedName>
    <definedName name="__123Graph_B気仙沼湾" hidden="1">海底土!#REF!</definedName>
    <definedName name="__123Graph_B鮫浦湾" hidden="1">海底土!#REF!</definedName>
    <definedName name="__123Graph_B放水口付近" hidden="1">海底土!#REF!</definedName>
    <definedName name="__123Graph_C" hidden="1">海底土!#REF!</definedName>
    <definedName name="__123Graph_C気仙沼湾" hidden="1">海底土!#REF!</definedName>
    <definedName name="__123Graph_C鮫浦湾" hidden="1">海底土!#REF!</definedName>
    <definedName name="__123Graph_C放水口付近" hidden="1">海底土!#REF!</definedName>
    <definedName name="__123Graph_X" hidden="1">海底土!#REF!</definedName>
    <definedName name="__123Graph_X気仙沼湾" hidden="1">海底土!#REF!</definedName>
    <definedName name="__123Graph_X鮫浦湾" hidden="1">海底土!#REF!</definedName>
    <definedName name="__123Graph_X放水口付近" hidden="1">海底土!#REF!</definedName>
    <definedName name="_Regression_Int" localSheetId="0" hidden="1">1</definedName>
    <definedName name="A" hidden="1">海底土!#REF!</definedName>
    <definedName name="B" hidden="1">海底土!#REF!</definedName>
    <definedName name="D" hidden="1">海底土!#REF!</definedName>
    <definedName name="E" hidden="1">海底土!#REF!</definedName>
    <definedName name="F" hidden="1">海底土!#REF!</definedName>
    <definedName name="G" hidden="1">海底土!#REF!</definedName>
    <definedName name="H" hidden="1">海底土!#REF!</definedName>
    <definedName name="I" hidden="1">海底土!#REF!</definedName>
    <definedName name="J" hidden="1">海底土!#REF!</definedName>
    <definedName name="K" hidden="1">海底土!#REF!</definedName>
    <definedName name="L" hidden="1">海底土!#REF!</definedName>
    <definedName name="M" hidden="1">海底土!#REF!</definedName>
    <definedName name="ND代替値">海底土!$C$294:$AA$294</definedName>
    <definedName name="事故日Cb">海底土!$B$151</definedName>
    <definedName name="事故日Fk">海底土!$B$252</definedName>
    <definedName name="調査開始日">海底土!$B$127</definedName>
  </definedNames>
  <calcPr calcId="145621" refMode="R1C1"/>
</workbook>
</file>

<file path=xl/calcChain.xml><?xml version="1.0" encoding="utf-8"?>
<calcChain xmlns="http://schemas.openxmlformats.org/spreadsheetml/2006/main">
  <c r="Y150" i="1" l="1"/>
  <c r="AD282" i="1"/>
  <c r="AC282" i="1"/>
  <c r="AD281" i="1"/>
  <c r="AC281" i="1"/>
  <c r="AD280" i="1"/>
  <c r="AC280" i="1"/>
  <c r="AD279" i="1"/>
  <c r="AC279" i="1"/>
  <c r="AD278" i="1"/>
  <c r="AC278" i="1"/>
  <c r="AD277" i="1"/>
  <c r="AC277" i="1"/>
  <c r="AD276" i="1"/>
  <c r="AC276" i="1"/>
  <c r="AD275" i="1"/>
  <c r="AC275" i="1"/>
  <c r="AD274" i="1"/>
  <c r="AC274" i="1"/>
  <c r="AD273" i="1"/>
  <c r="AC273" i="1"/>
  <c r="AD272" i="1"/>
  <c r="AC272" i="1"/>
  <c r="AD271" i="1"/>
  <c r="AC271" i="1"/>
  <c r="AD270" i="1"/>
  <c r="AC270" i="1"/>
  <c r="AD269" i="1"/>
  <c r="AC269" i="1"/>
  <c r="AD268" i="1"/>
  <c r="AC268" i="1"/>
  <c r="AD267" i="1"/>
  <c r="AC267" i="1"/>
  <c r="AD266" i="1"/>
  <c r="AC266" i="1"/>
  <c r="AD265" i="1"/>
  <c r="AC265" i="1"/>
  <c r="AD264" i="1"/>
  <c r="AC264" i="1"/>
  <c r="AD263" i="1"/>
  <c r="AC263" i="1"/>
  <c r="AD262" i="1"/>
  <c r="AC262" i="1"/>
  <c r="AD261" i="1"/>
  <c r="AC261" i="1"/>
  <c r="AD260" i="1"/>
  <c r="AC260" i="1"/>
  <c r="AD259" i="1"/>
  <c r="AC259" i="1"/>
  <c r="AD258" i="1"/>
  <c r="AC258" i="1"/>
  <c r="AD257" i="1"/>
  <c r="AC257" i="1"/>
  <c r="AD256" i="1"/>
  <c r="AC256" i="1"/>
  <c r="AD255" i="1"/>
  <c r="AC255" i="1"/>
  <c r="AD254" i="1"/>
  <c r="AC254" i="1"/>
  <c r="AD253" i="1"/>
  <c r="AC253" i="1"/>
  <c r="AD251" i="1"/>
  <c r="AC251" i="1"/>
  <c r="AD250" i="1"/>
  <c r="AC250" i="1"/>
  <c r="AD249" i="1"/>
  <c r="AC249" i="1"/>
  <c r="AD248" i="1"/>
  <c r="AC248" i="1"/>
  <c r="AD247" i="1"/>
  <c r="AC247" i="1"/>
  <c r="AD246" i="1"/>
  <c r="AC246" i="1"/>
  <c r="AD245" i="1"/>
  <c r="AC245" i="1"/>
  <c r="AD244" i="1"/>
  <c r="AC244" i="1"/>
  <c r="AD243" i="1"/>
  <c r="AC243" i="1"/>
  <c r="AD242" i="1"/>
  <c r="AC242" i="1"/>
  <c r="AD241" i="1"/>
  <c r="AC241" i="1"/>
  <c r="AD240" i="1"/>
  <c r="AC240" i="1"/>
  <c r="AD239" i="1"/>
  <c r="AC239" i="1"/>
  <c r="AD238" i="1"/>
  <c r="AC238" i="1"/>
  <c r="AD237" i="1"/>
  <c r="AC237" i="1"/>
  <c r="AD236" i="1"/>
  <c r="AC236" i="1"/>
  <c r="AD235" i="1"/>
  <c r="AC235" i="1"/>
  <c r="AD234" i="1"/>
  <c r="AC234" i="1"/>
  <c r="AD233" i="1"/>
  <c r="AC233" i="1"/>
  <c r="AD232" i="1"/>
  <c r="AC232" i="1"/>
  <c r="AD231" i="1"/>
  <c r="AC231" i="1"/>
  <c r="AD230" i="1"/>
  <c r="AC230" i="1"/>
  <c r="AD229" i="1"/>
  <c r="AC229" i="1"/>
  <c r="AD228" i="1"/>
  <c r="AC228" i="1"/>
  <c r="AD227" i="1"/>
  <c r="AC227" i="1"/>
  <c r="AD226" i="1"/>
  <c r="AC226" i="1"/>
  <c r="AD225" i="1"/>
  <c r="AC225" i="1"/>
  <c r="AD224" i="1"/>
  <c r="AC224" i="1"/>
  <c r="AD223" i="1"/>
  <c r="AC223" i="1"/>
  <c r="AD222" i="1"/>
  <c r="AC222" i="1"/>
  <c r="AD221" i="1"/>
  <c r="AC221" i="1"/>
  <c r="AD220" i="1"/>
  <c r="AC220" i="1"/>
  <c r="AD219" i="1"/>
  <c r="AC219" i="1"/>
  <c r="AD218" i="1"/>
  <c r="AC218" i="1"/>
  <c r="AD217" i="1"/>
  <c r="AC217" i="1"/>
  <c r="AD216" i="1"/>
  <c r="AC216" i="1"/>
  <c r="AD215" i="1"/>
  <c r="AC215" i="1"/>
  <c r="AD214" i="1"/>
  <c r="AC214" i="1"/>
  <c r="AD213" i="1"/>
  <c r="AC213" i="1"/>
  <c r="AD212" i="1"/>
  <c r="AC212" i="1"/>
  <c r="AD211" i="1"/>
  <c r="AC211" i="1"/>
  <c r="AD210" i="1"/>
  <c r="AC210" i="1"/>
  <c r="AD209" i="1"/>
  <c r="AC209" i="1"/>
  <c r="AD208" i="1"/>
  <c r="AC208" i="1"/>
  <c r="AD207" i="1"/>
  <c r="AC207" i="1"/>
  <c r="AD206" i="1"/>
  <c r="AC206" i="1"/>
  <c r="AD205" i="1"/>
  <c r="AC205" i="1"/>
  <c r="AD204" i="1"/>
  <c r="AC204" i="1"/>
  <c r="AD203" i="1"/>
  <c r="AC203" i="1"/>
  <c r="AD202" i="1"/>
  <c r="AC202" i="1"/>
  <c r="AD201" i="1"/>
  <c r="AC201" i="1"/>
  <c r="AD200" i="1"/>
  <c r="AC200" i="1"/>
  <c r="AD199" i="1"/>
  <c r="AC199" i="1"/>
  <c r="AD198" i="1"/>
  <c r="AC198" i="1"/>
  <c r="AD197" i="1"/>
  <c r="AC197" i="1"/>
  <c r="AD196" i="1"/>
  <c r="AC196" i="1"/>
  <c r="AD195" i="1"/>
  <c r="AC195" i="1"/>
  <c r="AD194" i="1"/>
  <c r="AC194" i="1"/>
  <c r="AD193" i="1"/>
  <c r="AC193" i="1"/>
  <c r="AD192" i="1"/>
  <c r="AC192" i="1"/>
  <c r="AD191" i="1"/>
  <c r="AC191" i="1"/>
  <c r="AD190" i="1"/>
  <c r="AC190" i="1"/>
  <c r="AD189" i="1"/>
  <c r="AC189" i="1"/>
  <c r="AD188" i="1"/>
  <c r="AC188" i="1"/>
  <c r="AD187" i="1"/>
  <c r="AC187" i="1"/>
  <c r="AD186" i="1"/>
  <c r="AC186" i="1"/>
  <c r="AD185" i="1"/>
  <c r="AC185" i="1"/>
  <c r="AD184" i="1"/>
  <c r="AC184" i="1"/>
  <c r="AD183" i="1"/>
  <c r="AC183" i="1"/>
  <c r="AD182" i="1"/>
  <c r="AC182" i="1"/>
  <c r="AD181" i="1"/>
  <c r="AC181" i="1"/>
  <c r="AD180" i="1"/>
  <c r="AC180" i="1"/>
  <c r="AD179" i="1"/>
  <c r="AC179" i="1"/>
  <c r="AD178" i="1"/>
  <c r="AC178" i="1"/>
  <c r="AD177" i="1"/>
  <c r="AC177" i="1"/>
  <c r="AD176" i="1"/>
  <c r="AC176" i="1"/>
  <c r="AD175" i="1"/>
  <c r="AC175" i="1"/>
  <c r="AD174" i="1"/>
  <c r="AC174" i="1"/>
  <c r="AD173" i="1"/>
  <c r="AC173" i="1"/>
  <c r="AD172" i="1"/>
  <c r="AC172" i="1"/>
  <c r="AD171" i="1"/>
  <c r="AC171" i="1"/>
  <c r="AD170" i="1"/>
  <c r="AC170" i="1"/>
  <c r="AD169" i="1"/>
  <c r="AC169" i="1"/>
  <c r="AD168" i="1"/>
  <c r="AC168" i="1"/>
  <c r="AD167" i="1"/>
  <c r="AC167" i="1"/>
  <c r="AD166" i="1"/>
  <c r="AC166" i="1"/>
  <c r="AD165" i="1"/>
  <c r="AC165" i="1"/>
  <c r="AD164" i="1"/>
  <c r="AC164" i="1"/>
  <c r="AD163" i="1"/>
  <c r="AC163" i="1"/>
  <c r="AD162" i="1"/>
  <c r="AC162" i="1"/>
  <c r="AD161" i="1"/>
  <c r="AC161" i="1"/>
  <c r="AD160" i="1"/>
  <c r="AC160" i="1"/>
  <c r="AD159" i="1"/>
  <c r="AC159" i="1"/>
  <c r="AD158" i="1"/>
  <c r="AC158" i="1"/>
  <c r="AD157" i="1"/>
  <c r="AC157" i="1"/>
  <c r="AD156" i="1"/>
  <c r="AC156" i="1"/>
  <c r="AD155" i="1"/>
  <c r="AC155" i="1"/>
  <c r="AD154" i="1"/>
  <c r="AC154" i="1"/>
  <c r="AD153" i="1"/>
  <c r="AC153" i="1"/>
  <c r="AD152" i="1"/>
  <c r="AC152" i="1"/>
  <c r="X294" i="1"/>
  <c r="X273" i="1" s="1"/>
  <c r="S294" i="1"/>
  <c r="N294" i="1"/>
  <c r="N267" i="1" s="1"/>
  <c r="I294" i="1"/>
  <c r="S277" i="1" l="1"/>
  <c r="S274" i="1"/>
  <c r="S272" i="1"/>
  <c r="S270" i="1"/>
  <c r="S268" i="1"/>
  <c r="S280" i="1"/>
  <c r="S276" i="1"/>
  <c r="S273" i="1"/>
  <c r="S271" i="1"/>
  <c r="S269" i="1"/>
  <c r="S266" i="1"/>
  <c r="V294" i="1"/>
  <c r="K275" i="1"/>
  <c r="K250" i="1"/>
  <c r="K248" i="1"/>
  <c r="K246" i="1"/>
  <c r="K244" i="1"/>
  <c r="K242" i="1"/>
  <c r="K240" i="1"/>
  <c r="K238" i="1"/>
  <c r="K236" i="1"/>
  <c r="K234" i="1"/>
  <c r="K232" i="1"/>
  <c r="K230" i="1"/>
  <c r="K228" i="1"/>
  <c r="K226" i="1"/>
  <c r="K224" i="1"/>
  <c r="K222" i="1"/>
  <c r="K220" i="1"/>
  <c r="K218" i="1"/>
  <c r="K216" i="1"/>
  <c r="K214" i="1"/>
  <c r="K212" i="1"/>
  <c r="K210" i="1"/>
  <c r="K208" i="1"/>
  <c r="K206" i="1"/>
  <c r="K204" i="1"/>
  <c r="K202" i="1"/>
  <c r="K200" i="1"/>
  <c r="K198" i="1"/>
  <c r="K196" i="1"/>
  <c r="K194" i="1"/>
  <c r="K192" i="1"/>
  <c r="K190" i="1"/>
  <c r="K188" i="1"/>
  <c r="K186" i="1"/>
  <c r="K184" i="1"/>
  <c r="K182" i="1"/>
  <c r="K180" i="1"/>
  <c r="K178" i="1"/>
  <c r="K176" i="1"/>
  <c r="K174" i="1"/>
  <c r="K172" i="1"/>
  <c r="K170" i="1"/>
  <c r="K168" i="1"/>
  <c r="K166" i="1"/>
  <c r="K164" i="1"/>
  <c r="K162" i="1"/>
  <c r="K160" i="1"/>
  <c r="K158" i="1"/>
  <c r="K156" i="1"/>
  <c r="K154" i="1"/>
  <c r="K152" i="1"/>
  <c r="AA150" i="1"/>
  <c r="V150" i="1"/>
  <c r="T150" i="1"/>
  <c r="V267" i="1" l="1"/>
  <c r="V274" i="1"/>
  <c r="V153" i="1"/>
  <c r="V166" i="1"/>
  <c r="V170" i="1"/>
  <c r="V175" i="1"/>
  <c r="V180" i="1"/>
  <c r="V184" i="1"/>
  <c r="V187" i="1"/>
  <c r="V191" i="1"/>
  <c r="V193" i="1"/>
  <c r="V196" i="1"/>
  <c r="V198" i="1"/>
  <c r="V201" i="1"/>
  <c r="V206" i="1"/>
  <c r="V210" i="1"/>
  <c r="V213" i="1"/>
  <c r="V215" i="1"/>
  <c r="V217" i="1"/>
  <c r="V221" i="1"/>
  <c r="V223" i="1"/>
  <c r="V229" i="1"/>
  <c r="V231" i="1"/>
  <c r="V234" i="1"/>
  <c r="V236" i="1"/>
  <c r="V238" i="1"/>
  <c r="V241" i="1"/>
  <c r="V243" i="1"/>
  <c r="V245" i="1"/>
  <c r="V247" i="1"/>
  <c r="V249" i="1"/>
  <c r="V219" i="1"/>
  <c r="V161" i="1"/>
  <c r="V169" i="1"/>
  <c r="V173" i="1"/>
  <c r="V177" i="1"/>
  <c r="V181" i="1"/>
  <c r="V186" i="1"/>
  <c r="V189" i="1"/>
  <c r="V192" i="1"/>
  <c r="V194" i="1"/>
  <c r="V197" i="1"/>
  <c r="V200" i="1"/>
  <c r="V204" i="1"/>
  <c r="V207" i="1"/>
  <c r="V212" i="1"/>
  <c r="V214" i="1"/>
  <c r="V216" i="1"/>
  <c r="V220" i="1"/>
  <c r="V222" i="1"/>
  <c r="V225" i="1"/>
  <c r="V230" i="1"/>
  <c r="V232" i="1"/>
  <c r="V235" i="1"/>
  <c r="V237" i="1"/>
  <c r="V240" i="1"/>
  <c r="V242" i="1"/>
  <c r="V244" i="1"/>
  <c r="V246" i="1"/>
  <c r="V248" i="1"/>
  <c r="V250" i="1"/>
  <c r="X150" i="1"/>
  <c r="S150" i="1"/>
  <c r="B127" i="1"/>
  <c r="W279" i="1" l="1"/>
  <c r="W271" i="1"/>
  <c r="W275" i="1"/>
  <c r="W267" i="1"/>
  <c r="G146" i="1"/>
  <c r="G140" i="1"/>
  <c r="W263" i="1"/>
  <c r="W255" i="1"/>
  <c r="W246" i="1"/>
  <c r="W238" i="1"/>
  <c r="W230" i="1"/>
  <c r="W222" i="1"/>
  <c r="W214" i="1"/>
  <c r="W206" i="1"/>
  <c r="W198" i="1"/>
  <c r="W190" i="1"/>
  <c r="W182" i="1"/>
  <c r="W174" i="1"/>
  <c r="W166" i="1"/>
  <c r="W158" i="1"/>
  <c r="W148" i="1"/>
  <c r="W135" i="1"/>
  <c r="AE132" i="1"/>
  <c r="G142" i="1"/>
  <c r="G136" i="1"/>
  <c r="W259" i="1"/>
  <c r="W250" i="1"/>
  <c r="W242" i="1"/>
  <c r="W234" i="1"/>
  <c r="W226" i="1"/>
  <c r="W218" i="1"/>
  <c r="W210" i="1"/>
  <c r="W202" i="1"/>
  <c r="W194" i="1"/>
  <c r="W186" i="1"/>
  <c r="W178" i="1"/>
  <c r="W170" i="1"/>
  <c r="W162" i="1"/>
  <c r="W154" i="1"/>
  <c r="W145" i="1"/>
  <c r="W132" i="1"/>
  <c r="AE262" i="1"/>
  <c r="AE258" i="1"/>
  <c r="AE264" i="1"/>
  <c r="AE260" i="1"/>
  <c r="AG282" i="1"/>
  <c r="AG280" i="1"/>
  <c r="AG278" i="1"/>
  <c r="AG276" i="1"/>
  <c r="AG274" i="1"/>
  <c r="AG272" i="1"/>
  <c r="AG270" i="1"/>
  <c r="AG268" i="1"/>
  <c r="AG266" i="1"/>
  <c r="AG264" i="1"/>
  <c r="AG262" i="1"/>
  <c r="AG260" i="1"/>
  <c r="AG258" i="1"/>
  <c r="AG256" i="1"/>
  <c r="AG254" i="1"/>
  <c r="AG251" i="1"/>
  <c r="AG249" i="1"/>
  <c r="AG247" i="1"/>
  <c r="AG245" i="1"/>
  <c r="AG243" i="1"/>
  <c r="AG241" i="1"/>
  <c r="AG239" i="1"/>
  <c r="AG237" i="1"/>
  <c r="AG235" i="1"/>
  <c r="AG233" i="1"/>
  <c r="AG231" i="1"/>
  <c r="AG229" i="1"/>
  <c r="AG227" i="1"/>
  <c r="AG225" i="1"/>
  <c r="AG223" i="1"/>
  <c r="AG221" i="1"/>
  <c r="AG219" i="1"/>
  <c r="AG217" i="1"/>
  <c r="AG215" i="1"/>
  <c r="AG213" i="1"/>
  <c r="AG211" i="1"/>
  <c r="AG209" i="1"/>
  <c r="AG207" i="1"/>
  <c r="AG205" i="1"/>
  <c r="AG203" i="1"/>
  <c r="AG201" i="1"/>
  <c r="AG199" i="1"/>
  <c r="AG197" i="1"/>
  <c r="AG195" i="1"/>
  <c r="AG193" i="1"/>
  <c r="AG191" i="1"/>
  <c r="AG189" i="1"/>
  <c r="AG187" i="1"/>
  <c r="AG185" i="1"/>
  <c r="AG183" i="1"/>
  <c r="AG181" i="1"/>
  <c r="AG179" i="1"/>
  <c r="AG177" i="1"/>
  <c r="AG175" i="1"/>
  <c r="AG173" i="1"/>
  <c r="AG171" i="1"/>
  <c r="AG169" i="1"/>
  <c r="AG167" i="1"/>
  <c r="AG165" i="1"/>
  <c r="AG163" i="1"/>
  <c r="AG161" i="1"/>
  <c r="AG159" i="1"/>
  <c r="AG157" i="1"/>
  <c r="AG155" i="1"/>
  <c r="AG153" i="1"/>
  <c r="AG149" i="1"/>
  <c r="AG147" i="1"/>
  <c r="AG145" i="1"/>
  <c r="AG143" i="1"/>
  <c r="AG141" i="1"/>
  <c r="AG139" i="1"/>
  <c r="AG137" i="1"/>
  <c r="AG135" i="1"/>
  <c r="AG133" i="1"/>
  <c r="AD149" i="1"/>
  <c r="AD148" i="1"/>
  <c r="AD147" i="1"/>
  <c r="AD146" i="1"/>
  <c r="AD145" i="1"/>
  <c r="AD144" i="1"/>
  <c r="AD143" i="1"/>
  <c r="AD142" i="1"/>
  <c r="AD141" i="1"/>
  <c r="AD140" i="1"/>
  <c r="AG281" i="1"/>
  <c r="AG279" i="1"/>
  <c r="AG277" i="1"/>
  <c r="AG275" i="1"/>
  <c r="AG273" i="1"/>
  <c r="AG271" i="1"/>
  <c r="AG269" i="1"/>
  <c r="AG267" i="1"/>
  <c r="AG265" i="1"/>
  <c r="AG263" i="1"/>
  <c r="AG261" i="1"/>
  <c r="AG259" i="1"/>
  <c r="AG257" i="1"/>
  <c r="AG255" i="1"/>
  <c r="AG253" i="1"/>
  <c r="AG250" i="1"/>
  <c r="AG248" i="1"/>
  <c r="AG246" i="1"/>
  <c r="AG244" i="1"/>
  <c r="AG242" i="1"/>
  <c r="AG240" i="1"/>
  <c r="AG238" i="1"/>
  <c r="AG236" i="1"/>
  <c r="AG234" i="1"/>
  <c r="AG232" i="1"/>
  <c r="AG230" i="1"/>
  <c r="AG228" i="1"/>
  <c r="AG226" i="1"/>
  <c r="AG224" i="1"/>
  <c r="AG222" i="1"/>
  <c r="AG220" i="1"/>
  <c r="AG218" i="1"/>
  <c r="AG216" i="1"/>
  <c r="AG214" i="1"/>
  <c r="AG212" i="1"/>
  <c r="AG210" i="1"/>
  <c r="AG208" i="1"/>
  <c r="AG206" i="1"/>
  <c r="AG204" i="1"/>
  <c r="AG202" i="1"/>
  <c r="AG200" i="1"/>
  <c r="AG198" i="1"/>
  <c r="AG196" i="1"/>
  <c r="AG194" i="1"/>
  <c r="AG192" i="1"/>
  <c r="AG190" i="1"/>
  <c r="AG188" i="1"/>
  <c r="AG186" i="1"/>
  <c r="AG184" i="1"/>
  <c r="AG182" i="1"/>
  <c r="AG180" i="1"/>
  <c r="AG178" i="1"/>
  <c r="AG176" i="1"/>
  <c r="AG174" i="1"/>
  <c r="AG172" i="1"/>
  <c r="AG170" i="1"/>
  <c r="AG168" i="1"/>
  <c r="AG166" i="1"/>
  <c r="AG164" i="1"/>
  <c r="AG162" i="1"/>
  <c r="AG160" i="1"/>
  <c r="AG158" i="1"/>
  <c r="AG156" i="1"/>
  <c r="AG154" i="1"/>
  <c r="AG152" i="1"/>
  <c r="AG148" i="1"/>
  <c r="AG146" i="1"/>
  <c r="AG144" i="1"/>
  <c r="AG142" i="1"/>
  <c r="AG140" i="1"/>
  <c r="AG138" i="1"/>
  <c r="AG136" i="1"/>
  <c r="AG134" i="1"/>
  <c r="AG132" i="1"/>
  <c r="AC149" i="1"/>
  <c r="AC148" i="1"/>
  <c r="AC147" i="1"/>
  <c r="AC146" i="1"/>
  <c r="AC145" i="1"/>
  <c r="AC144" i="1"/>
  <c r="AC143" i="1"/>
  <c r="AC142" i="1"/>
  <c r="AC141" i="1"/>
  <c r="AC140" i="1"/>
  <c r="AC139" i="1"/>
  <c r="AC138" i="1"/>
  <c r="AC137" i="1"/>
  <c r="AC136" i="1"/>
  <c r="AC135" i="1"/>
  <c r="AC134" i="1"/>
  <c r="AC133" i="1"/>
  <c r="AC132" i="1"/>
  <c r="AF282" i="1"/>
  <c r="AF280" i="1"/>
  <c r="AF278" i="1"/>
  <c r="AF276" i="1"/>
  <c r="AF274" i="1"/>
  <c r="AF272" i="1"/>
  <c r="AF270" i="1"/>
  <c r="AF268" i="1"/>
  <c r="AF266" i="1"/>
  <c r="AF264" i="1"/>
  <c r="AF262" i="1"/>
  <c r="AF260" i="1"/>
  <c r="AF258" i="1"/>
  <c r="AF256" i="1"/>
  <c r="AF254" i="1"/>
  <c r="AF251" i="1"/>
  <c r="AF249" i="1"/>
  <c r="AF247" i="1"/>
  <c r="AF245" i="1"/>
  <c r="AF243" i="1"/>
  <c r="AF241" i="1"/>
  <c r="AF239" i="1"/>
  <c r="AF237" i="1"/>
  <c r="AF235" i="1"/>
  <c r="AF233" i="1"/>
  <c r="AF231" i="1"/>
  <c r="AF229" i="1"/>
  <c r="AF227" i="1"/>
  <c r="AF225" i="1"/>
  <c r="AF223" i="1"/>
  <c r="AF221" i="1"/>
  <c r="AF219" i="1"/>
  <c r="AF217" i="1"/>
  <c r="AF215" i="1"/>
  <c r="AF213" i="1"/>
  <c r="AF211" i="1"/>
  <c r="AF209" i="1"/>
  <c r="AF207" i="1"/>
  <c r="AF205" i="1"/>
  <c r="AF203" i="1"/>
  <c r="AF201" i="1"/>
  <c r="AF199" i="1"/>
  <c r="AF197" i="1"/>
  <c r="AF195" i="1"/>
  <c r="AF193" i="1"/>
  <c r="AF191" i="1"/>
  <c r="AF189" i="1"/>
  <c r="AF187" i="1"/>
  <c r="AF185" i="1"/>
  <c r="AF183" i="1"/>
  <c r="AF181" i="1"/>
  <c r="AF179" i="1"/>
  <c r="AF177" i="1"/>
  <c r="AF175" i="1"/>
  <c r="AF173" i="1"/>
  <c r="AF171" i="1"/>
  <c r="AF169" i="1"/>
  <c r="AF167" i="1"/>
  <c r="AF165" i="1"/>
  <c r="AF163" i="1"/>
  <c r="AF161" i="1"/>
  <c r="AF159" i="1"/>
  <c r="AF157" i="1"/>
  <c r="AF155" i="1"/>
  <c r="AF153" i="1"/>
  <c r="AF149" i="1"/>
  <c r="AF147" i="1"/>
  <c r="AF145" i="1"/>
  <c r="AF141" i="1"/>
  <c r="AF137" i="1"/>
  <c r="AF133" i="1"/>
  <c r="AD139" i="1"/>
  <c r="AD138" i="1"/>
  <c r="AD137" i="1"/>
  <c r="AD136" i="1"/>
  <c r="AD135" i="1"/>
  <c r="AD134" i="1"/>
  <c r="AD133" i="1"/>
  <c r="AD132" i="1"/>
  <c r="AF281" i="1"/>
  <c r="AF279" i="1"/>
  <c r="AF277" i="1"/>
  <c r="AF275" i="1"/>
  <c r="AF273" i="1"/>
  <c r="AF271" i="1"/>
  <c r="AF269" i="1"/>
  <c r="AF267" i="1"/>
  <c r="AF265" i="1"/>
  <c r="AF263" i="1"/>
  <c r="AF261" i="1"/>
  <c r="AF259" i="1"/>
  <c r="AF257" i="1"/>
  <c r="AF255" i="1"/>
  <c r="AF253" i="1"/>
  <c r="AF250" i="1"/>
  <c r="AF248" i="1"/>
  <c r="AF246" i="1"/>
  <c r="AF244" i="1"/>
  <c r="AF242" i="1"/>
  <c r="AF240" i="1"/>
  <c r="AF238" i="1"/>
  <c r="AF236" i="1"/>
  <c r="AF234" i="1"/>
  <c r="AF232" i="1"/>
  <c r="AF230" i="1"/>
  <c r="AF228" i="1"/>
  <c r="AF226" i="1"/>
  <c r="AF224" i="1"/>
  <c r="AF222" i="1"/>
  <c r="AF220" i="1"/>
  <c r="AF218" i="1"/>
  <c r="AF216" i="1"/>
  <c r="AF214" i="1"/>
  <c r="AF212" i="1"/>
  <c r="AF210" i="1"/>
  <c r="AF208" i="1"/>
  <c r="AF206" i="1"/>
  <c r="AF204" i="1"/>
  <c r="AF202" i="1"/>
  <c r="AF200" i="1"/>
  <c r="AF198" i="1"/>
  <c r="AF196" i="1"/>
  <c r="AF194" i="1"/>
  <c r="AF192" i="1"/>
  <c r="AF190" i="1"/>
  <c r="AF188" i="1"/>
  <c r="AF186" i="1"/>
  <c r="AF184" i="1"/>
  <c r="AF182" i="1"/>
  <c r="AF180" i="1"/>
  <c r="AF178" i="1"/>
  <c r="AF176" i="1"/>
  <c r="AF174" i="1"/>
  <c r="AF172" i="1"/>
  <c r="AF170" i="1"/>
  <c r="AF168" i="1"/>
  <c r="AF166" i="1"/>
  <c r="AF164" i="1"/>
  <c r="AF162" i="1"/>
  <c r="AF160" i="1"/>
  <c r="AF158" i="1"/>
  <c r="AF156" i="1"/>
  <c r="AF154" i="1"/>
  <c r="AF152" i="1"/>
  <c r="AF148" i="1"/>
  <c r="AF146" i="1"/>
  <c r="AF144" i="1"/>
  <c r="AF142" i="1"/>
  <c r="AF140" i="1"/>
  <c r="AF138" i="1"/>
  <c r="AF136" i="1"/>
  <c r="AF134" i="1"/>
  <c r="AF132" i="1"/>
  <c r="AF143" i="1"/>
  <c r="AF139" i="1"/>
  <c r="AF135" i="1"/>
  <c r="K146" i="1"/>
  <c r="K142" i="1"/>
  <c r="K138" i="1"/>
  <c r="K134" i="1"/>
  <c r="K148" i="1"/>
  <c r="K144" i="1"/>
  <c r="K140" i="1"/>
  <c r="K136" i="1"/>
  <c r="K133" i="1"/>
  <c r="AE263" i="1"/>
  <c r="AE261" i="1"/>
  <c r="AE259" i="1"/>
  <c r="AE257" i="1"/>
  <c r="AE255" i="1"/>
  <c r="AE253" i="1"/>
  <c r="AE250" i="1"/>
  <c r="AE248" i="1"/>
  <c r="AE246" i="1"/>
  <c r="AE244" i="1"/>
  <c r="AE242" i="1"/>
  <c r="AE240" i="1"/>
  <c r="AE238" i="1"/>
  <c r="AE236" i="1"/>
  <c r="AE234" i="1"/>
  <c r="AE232" i="1"/>
  <c r="AE230" i="1"/>
  <c r="AE228" i="1"/>
  <c r="AE226" i="1"/>
  <c r="AE224" i="1"/>
  <c r="AE222" i="1"/>
  <c r="AE220" i="1"/>
  <c r="AE218" i="1"/>
  <c r="AE216" i="1"/>
  <c r="AE214" i="1"/>
  <c r="AE212" i="1"/>
  <c r="AE210" i="1"/>
  <c r="AE208" i="1"/>
  <c r="AE206" i="1"/>
  <c r="AE204" i="1"/>
  <c r="AE202" i="1"/>
  <c r="AE200" i="1"/>
  <c r="AE198" i="1"/>
  <c r="AE196" i="1"/>
  <c r="AE194" i="1"/>
  <c r="AE192" i="1"/>
  <c r="AE190" i="1"/>
  <c r="AE188" i="1"/>
  <c r="AE186" i="1"/>
  <c r="AE184" i="1"/>
  <c r="AE182" i="1"/>
  <c r="AE180" i="1"/>
  <c r="AE178" i="1"/>
  <c r="AE176" i="1"/>
  <c r="AE174" i="1"/>
  <c r="AE172" i="1"/>
  <c r="AE170" i="1"/>
  <c r="AE168" i="1"/>
  <c r="AE166" i="1"/>
  <c r="AE164" i="1"/>
  <c r="AE162" i="1"/>
  <c r="AE160" i="1"/>
  <c r="AE158" i="1"/>
  <c r="AE156" i="1"/>
  <c r="AE154" i="1"/>
  <c r="AE152" i="1"/>
  <c r="AE148" i="1"/>
  <c r="AE146" i="1"/>
  <c r="AE144" i="1"/>
  <c r="AE142" i="1"/>
  <c r="AE140" i="1"/>
  <c r="AE138" i="1"/>
  <c r="AE136" i="1"/>
  <c r="AE134" i="1"/>
  <c r="AE281" i="1"/>
  <c r="AE279" i="1"/>
  <c r="AE277" i="1"/>
  <c r="AE275" i="1"/>
  <c r="AE273" i="1"/>
  <c r="AE271" i="1"/>
  <c r="AE269" i="1"/>
  <c r="AE267" i="1"/>
  <c r="AE265" i="1"/>
  <c r="V146" i="1"/>
  <c r="V142" i="1"/>
  <c r="V136" i="1"/>
  <c r="V132" i="1"/>
  <c r="V145" i="1"/>
  <c r="V141" i="1"/>
  <c r="V135" i="1"/>
  <c r="AE256" i="1"/>
  <c r="AE254" i="1"/>
  <c r="AE251" i="1"/>
  <c r="AE249" i="1"/>
  <c r="AE247" i="1"/>
  <c r="AE245" i="1"/>
  <c r="AE243" i="1"/>
  <c r="AE241" i="1"/>
  <c r="AE239" i="1"/>
  <c r="AE237" i="1"/>
  <c r="AE235" i="1"/>
  <c r="AE233" i="1"/>
  <c r="AE231" i="1"/>
  <c r="AE229" i="1"/>
  <c r="AE227" i="1"/>
  <c r="AE225" i="1"/>
  <c r="AE223" i="1"/>
  <c r="AE221" i="1"/>
  <c r="AE219" i="1"/>
  <c r="AE217" i="1"/>
  <c r="AE215" i="1"/>
  <c r="AE213" i="1"/>
  <c r="AE211" i="1"/>
  <c r="AE209" i="1"/>
  <c r="AE207" i="1"/>
  <c r="AE205" i="1"/>
  <c r="AE203" i="1"/>
  <c r="AE201" i="1"/>
  <c r="AE199" i="1"/>
  <c r="AE197" i="1"/>
  <c r="AE195" i="1"/>
  <c r="AE193" i="1"/>
  <c r="AE191" i="1"/>
  <c r="AE189" i="1"/>
  <c r="AE187" i="1"/>
  <c r="AE185" i="1"/>
  <c r="AE183" i="1"/>
  <c r="AE181" i="1"/>
  <c r="AE179" i="1"/>
  <c r="AE177" i="1"/>
  <c r="AE175" i="1"/>
  <c r="AE173" i="1"/>
  <c r="AE171" i="1"/>
  <c r="AE169" i="1"/>
  <c r="AE167" i="1"/>
  <c r="AE165" i="1"/>
  <c r="AE163" i="1"/>
  <c r="AE161" i="1"/>
  <c r="AE159" i="1"/>
  <c r="AE157" i="1"/>
  <c r="AE155" i="1"/>
  <c r="AE153" i="1"/>
  <c r="AE149" i="1"/>
  <c r="AE147" i="1"/>
  <c r="AE145" i="1"/>
  <c r="AE143" i="1"/>
  <c r="AE141" i="1"/>
  <c r="AE139" i="1"/>
  <c r="AE137" i="1"/>
  <c r="AE135" i="1"/>
  <c r="AE133" i="1"/>
  <c r="AE282" i="1"/>
  <c r="AE280" i="1"/>
  <c r="AE278" i="1"/>
  <c r="AE276" i="1"/>
  <c r="AE274" i="1"/>
  <c r="AE272" i="1"/>
  <c r="AE270" i="1"/>
  <c r="AE268" i="1"/>
  <c r="AE266" i="1"/>
  <c r="V144" i="1"/>
  <c r="V140" i="1"/>
  <c r="V134" i="1"/>
  <c r="V143" i="1"/>
  <c r="V137" i="1"/>
  <c r="V133" i="1"/>
  <c r="AA294" i="1"/>
  <c r="U294" i="1"/>
  <c r="Q294" i="1"/>
  <c r="P294" i="1" s="1"/>
  <c r="F294" i="1"/>
  <c r="C134" i="1"/>
  <c r="C294" i="1" s="1"/>
  <c r="U282" i="1" l="1"/>
  <c r="U281" i="1"/>
  <c r="U279" i="1"/>
  <c r="U277" i="1"/>
  <c r="U275" i="1"/>
  <c r="U273" i="1"/>
  <c r="U270" i="1"/>
  <c r="U267" i="1"/>
  <c r="U280" i="1"/>
  <c r="U278" i="1"/>
  <c r="U276" i="1"/>
  <c r="U274" i="1"/>
  <c r="U272" i="1"/>
  <c r="U269" i="1"/>
  <c r="Z294" i="1"/>
  <c r="AA136" i="1"/>
  <c r="AA134" i="1"/>
  <c r="AA132" i="1"/>
  <c r="AA143" i="1"/>
  <c r="AA141" i="1"/>
  <c r="AA156" i="1"/>
  <c r="AA166" i="1"/>
  <c r="AA174" i="1"/>
  <c r="AA178" i="1"/>
  <c r="AA183" i="1"/>
  <c r="AA181" i="1"/>
  <c r="AA187" i="1"/>
  <c r="AA195" i="1"/>
  <c r="AA203" i="1"/>
  <c r="AA206" i="1"/>
  <c r="AA210" i="1"/>
  <c r="AA222" i="1"/>
  <c r="AA226" i="1"/>
  <c r="AA224" i="1"/>
  <c r="AA233" i="1"/>
  <c r="AA231" i="1"/>
  <c r="AA240" i="1"/>
  <c r="AA246" i="1"/>
  <c r="AA249" i="1"/>
  <c r="AA135" i="1"/>
  <c r="AA133" i="1"/>
  <c r="AA144" i="1"/>
  <c r="AA142" i="1"/>
  <c r="AA145" i="1"/>
  <c r="AA159" i="1"/>
  <c r="AA169" i="1"/>
  <c r="AA179" i="1"/>
  <c r="AA177" i="1"/>
  <c r="AA182" i="1"/>
  <c r="AA188" i="1"/>
  <c r="AA192" i="1"/>
  <c r="AA199" i="1"/>
  <c r="AA202" i="1"/>
  <c r="AA211" i="1"/>
  <c r="AA218" i="1"/>
  <c r="AA221" i="1"/>
  <c r="AA225" i="1"/>
  <c r="AA234" i="1"/>
  <c r="AA232" i="1"/>
  <c r="AA230" i="1"/>
  <c r="AA239" i="1"/>
  <c r="AA245" i="1"/>
  <c r="AA250" i="1"/>
  <c r="E294" i="1"/>
  <c r="F166" i="1"/>
  <c r="F188" i="1"/>
  <c r="F184" i="1"/>
  <c r="F200" i="1"/>
  <c r="F196" i="1"/>
  <c r="F192" i="1"/>
  <c r="F210" i="1"/>
  <c r="F226" i="1"/>
  <c r="F222" i="1"/>
  <c r="F218" i="1"/>
  <c r="F214" i="1"/>
  <c r="F238" i="1"/>
  <c r="F242" i="1"/>
  <c r="F246" i="1"/>
  <c r="F250" i="1"/>
  <c r="F170" i="1"/>
  <c r="F186" i="1"/>
  <c r="F202" i="1"/>
  <c r="F198" i="1"/>
  <c r="F194" i="1"/>
  <c r="F206" i="1"/>
  <c r="F228" i="1"/>
  <c r="F224" i="1"/>
  <c r="F220" i="1"/>
  <c r="F216" i="1"/>
  <c r="F236" i="1"/>
  <c r="F240" i="1"/>
  <c r="F244" i="1"/>
  <c r="F248" i="1"/>
  <c r="U251" i="1"/>
  <c r="U249" i="1"/>
  <c r="U247" i="1"/>
  <c r="U245" i="1"/>
  <c r="U243" i="1"/>
  <c r="U241" i="1"/>
  <c r="U239" i="1"/>
  <c r="U237" i="1"/>
  <c r="U235" i="1"/>
  <c r="U233" i="1"/>
  <c r="U231" i="1"/>
  <c r="U229" i="1"/>
  <c r="U227" i="1"/>
  <c r="U225" i="1"/>
  <c r="U223" i="1"/>
  <c r="U221" i="1"/>
  <c r="U219" i="1"/>
  <c r="U217" i="1"/>
  <c r="U215" i="1"/>
  <c r="U213" i="1"/>
  <c r="U211" i="1"/>
  <c r="U209" i="1"/>
  <c r="U207" i="1"/>
  <c r="U205" i="1"/>
  <c r="U203" i="1"/>
  <c r="U201" i="1"/>
  <c r="U199" i="1"/>
  <c r="U197" i="1"/>
  <c r="U195" i="1"/>
  <c r="U193" i="1"/>
  <c r="U191" i="1"/>
  <c r="U189" i="1"/>
  <c r="U187" i="1"/>
  <c r="U185" i="1"/>
  <c r="U183" i="1"/>
  <c r="U181" i="1"/>
  <c r="U179" i="1"/>
  <c r="U177" i="1"/>
  <c r="U175" i="1"/>
  <c r="U173" i="1"/>
  <c r="U171" i="1"/>
  <c r="U169" i="1"/>
  <c r="U167" i="1"/>
  <c r="U165" i="1"/>
  <c r="U163" i="1"/>
  <c r="U161" i="1"/>
  <c r="U159" i="1"/>
  <c r="U157" i="1"/>
  <c r="U155" i="1"/>
  <c r="U153" i="1"/>
  <c r="U150" i="1"/>
  <c r="U148" i="1"/>
  <c r="U146" i="1"/>
  <c r="U144" i="1"/>
  <c r="U142" i="1"/>
  <c r="U140" i="1"/>
  <c r="U138" i="1"/>
  <c r="U136" i="1"/>
  <c r="U134" i="1"/>
  <c r="U259" i="1"/>
  <c r="U250" i="1"/>
  <c r="U248" i="1"/>
  <c r="U246" i="1"/>
  <c r="U244" i="1"/>
  <c r="U242" i="1"/>
  <c r="U240" i="1"/>
  <c r="U238" i="1"/>
  <c r="U236" i="1"/>
  <c r="U234" i="1"/>
  <c r="U232" i="1"/>
  <c r="U230" i="1"/>
  <c r="U228" i="1"/>
  <c r="U226" i="1"/>
  <c r="U224" i="1"/>
  <c r="U222" i="1"/>
  <c r="U220" i="1"/>
  <c r="U218" i="1"/>
  <c r="U216" i="1"/>
  <c r="U214" i="1"/>
  <c r="U212" i="1"/>
  <c r="U210" i="1"/>
  <c r="U208" i="1"/>
  <c r="U206" i="1"/>
  <c r="U204" i="1"/>
  <c r="U202" i="1"/>
  <c r="U200" i="1"/>
  <c r="U198" i="1"/>
  <c r="U196" i="1"/>
  <c r="U194" i="1"/>
  <c r="U192" i="1"/>
  <c r="U190" i="1"/>
  <c r="U188" i="1"/>
  <c r="U186" i="1"/>
  <c r="U184" i="1"/>
  <c r="U182" i="1"/>
  <c r="U180" i="1"/>
  <c r="U178" i="1"/>
  <c r="U176" i="1"/>
  <c r="U174" i="1"/>
  <c r="U172" i="1"/>
  <c r="U170" i="1"/>
  <c r="U168" i="1"/>
  <c r="U166" i="1"/>
  <c r="U164" i="1"/>
  <c r="U162" i="1"/>
  <c r="U160" i="1"/>
  <c r="U158" i="1"/>
  <c r="U156" i="1"/>
  <c r="U154" i="1"/>
  <c r="U132" i="1"/>
  <c r="U149" i="1"/>
  <c r="U147" i="1"/>
  <c r="U145" i="1"/>
  <c r="U143" i="1"/>
  <c r="U141" i="1"/>
  <c r="U139" i="1"/>
  <c r="U137" i="1"/>
  <c r="U135" i="1"/>
  <c r="U133" i="1"/>
  <c r="P280" i="1"/>
  <c r="P250" i="1"/>
  <c r="P242" i="1"/>
  <c r="P234" i="1"/>
  <c r="P226" i="1"/>
  <c r="P218" i="1"/>
  <c r="P210" i="1"/>
  <c r="P202" i="1"/>
  <c r="P194" i="1"/>
  <c r="P186" i="1"/>
  <c r="P178" i="1"/>
  <c r="P170" i="1"/>
  <c r="P162" i="1"/>
  <c r="P154" i="1"/>
  <c r="P144" i="1"/>
  <c r="P139" i="1"/>
  <c r="P246" i="1"/>
  <c r="P238" i="1"/>
  <c r="P230" i="1"/>
  <c r="P222" i="1"/>
  <c r="P214" i="1"/>
  <c r="P206" i="1"/>
  <c r="P198" i="1"/>
  <c r="P190" i="1"/>
  <c r="P182" i="1"/>
  <c r="P174" i="1"/>
  <c r="P166" i="1"/>
  <c r="P156" i="1"/>
  <c r="P148" i="1"/>
  <c r="P142" i="1"/>
  <c r="S196" i="1"/>
  <c r="S192" i="1"/>
  <c r="S184" i="1"/>
  <c r="S179" i="1"/>
  <c r="S178" i="1"/>
  <c r="S244" i="1"/>
  <c r="E279" i="1" l="1"/>
  <c r="E275" i="1"/>
  <c r="E271" i="1"/>
  <c r="E265" i="1"/>
  <c r="E248" i="1"/>
  <c r="E244" i="1"/>
  <c r="E240" i="1"/>
  <c r="E236" i="1"/>
  <c r="E232" i="1"/>
  <c r="E228" i="1"/>
  <c r="E224" i="1"/>
  <c r="E220" i="1"/>
  <c r="E216" i="1"/>
  <c r="E212" i="1"/>
  <c r="E208" i="1"/>
  <c r="E204" i="1"/>
  <c r="E200" i="1"/>
  <c r="E196" i="1"/>
  <c r="E192" i="1"/>
  <c r="E188" i="1"/>
  <c r="E184" i="1"/>
  <c r="E180" i="1"/>
  <c r="E176" i="1"/>
  <c r="E172" i="1"/>
  <c r="E168" i="1"/>
  <c r="E164" i="1"/>
  <c r="E160" i="1"/>
  <c r="E156" i="1"/>
  <c r="E152" i="1"/>
  <c r="E146" i="1"/>
  <c r="E142" i="1"/>
  <c r="E140" i="1"/>
  <c r="E138" i="1"/>
  <c r="E134" i="1"/>
  <c r="E281" i="1"/>
  <c r="E277" i="1"/>
  <c r="E273" i="1"/>
  <c r="E269" i="1"/>
  <c r="E250" i="1"/>
  <c r="E246" i="1"/>
  <c r="E242" i="1"/>
  <c r="E238" i="1"/>
  <c r="E234" i="1"/>
  <c r="E230" i="1"/>
  <c r="E226" i="1"/>
  <c r="E222" i="1"/>
  <c r="E218" i="1"/>
  <c r="E214" i="1"/>
  <c r="E210" i="1"/>
  <c r="E206" i="1"/>
  <c r="E202" i="1"/>
  <c r="E198" i="1"/>
  <c r="E194" i="1"/>
  <c r="E190" i="1"/>
  <c r="E186" i="1"/>
  <c r="E182" i="1"/>
  <c r="E178" i="1"/>
  <c r="E174" i="1"/>
  <c r="E170" i="1"/>
  <c r="E166" i="1"/>
  <c r="E162" i="1"/>
  <c r="E158" i="1"/>
  <c r="E154" i="1"/>
  <c r="E148" i="1"/>
  <c r="E144" i="1"/>
  <c r="E141" i="1"/>
  <c r="E139" i="1"/>
  <c r="E136" i="1"/>
  <c r="E133" i="1"/>
  <c r="Z250" i="1"/>
  <c r="Z150" i="1"/>
  <c r="Z148" i="1"/>
  <c r="Z146" i="1"/>
  <c r="Z144" i="1"/>
  <c r="Z142" i="1"/>
  <c r="Z140" i="1"/>
  <c r="Z138" i="1"/>
  <c r="Z136" i="1"/>
  <c r="Z134" i="1"/>
  <c r="Z132" i="1"/>
  <c r="Z248" i="1"/>
  <c r="Z246" i="1"/>
  <c r="Z244" i="1"/>
  <c r="Z242" i="1"/>
  <c r="Z240" i="1"/>
  <c r="Z238" i="1"/>
  <c r="Z236" i="1"/>
  <c r="Z234" i="1"/>
  <c r="Z232" i="1"/>
  <c r="Z230" i="1"/>
  <c r="Z228" i="1"/>
  <c r="Z226" i="1"/>
  <c r="Z224" i="1"/>
  <c r="Z222" i="1"/>
  <c r="Z149" i="1"/>
  <c r="Z147" i="1"/>
  <c r="Z145" i="1"/>
  <c r="Z143" i="1"/>
  <c r="Z141" i="1"/>
  <c r="Z139" i="1"/>
  <c r="Z137" i="1"/>
  <c r="Z135" i="1"/>
  <c r="Z133" i="1"/>
  <c r="Z249" i="1"/>
  <c r="Z247" i="1"/>
  <c r="Z245" i="1"/>
  <c r="Z243" i="1"/>
  <c r="Z241" i="1"/>
  <c r="Z239" i="1"/>
  <c r="Z237" i="1"/>
  <c r="Z235" i="1"/>
  <c r="Z233" i="1"/>
  <c r="Z231" i="1"/>
  <c r="Z229" i="1"/>
  <c r="Z227" i="1"/>
  <c r="Z225" i="1"/>
  <c r="Z223" i="1"/>
  <c r="Z221" i="1"/>
  <c r="Z220" i="1"/>
  <c r="Z218" i="1"/>
  <c r="Z216" i="1"/>
  <c r="Z214" i="1"/>
  <c r="Z212" i="1"/>
  <c r="Z210" i="1"/>
  <c r="Z208" i="1"/>
  <c r="Z206" i="1"/>
  <c r="Z204" i="1"/>
  <c r="Z202" i="1"/>
  <c r="Z200" i="1"/>
  <c r="Z198" i="1"/>
  <c r="Z196" i="1"/>
  <c r="Z194" i="1"/>
  <c r="Z192" i="1"/>
  <c r="Z190" i="1"/>
  <c r="Z188" i="1"/>
  <c r="Z186" i="1"/>
  <c r="Z184" i="1"/>
  <c r="Z182" i="1"/>
  <c r="Z180" i="1"/>
  <c r="Z178" i="1"/>
  <c r="Z176" i="1"/>
  <c r="Z174" i="1"/>
  <c r="Z172" i="1"/>
  <c r="Z170" i="1"/>
  <c r="Z168" i="1"/>
  <c r="Z166" i="1"/>
  <c r="Z164" i="1"/>
  <c r="Z162" i="1"/>
  <c r="Z160" i="1"/>
  <c r="Z158" i="1"/>
  <c r="Z156" i="1"/>
  <c r="Z154" i="1"/>
  <c r="Z251" i="1"/>
  <c r="Z219" i="1"/>
  <c r="Z217" i="1"/>
  <c r="Z215" i="1"/>
  <c r="Z213" i="1"/>
  <c r="Z211" i="1"/>
  <c r="Z209" i="1"/>
  <c r="Z207" i="1"/>
  <c r="Z205" i="1"/>
  <c r="Z203" i="1"/>
  <c r="Z201" i="1"/>
  <c r="Z199" i="1"/>
  <c r="Z197" i="1"/>
  <c r="Z195" i="1"/>
  <c r="Z193" i="1"/>
  <c r="Z191" i="1"/>
  <c r="Z189" i="1"/>
  <c r="Z187" i="1"/>
  <c r="Z185" i="1"/>
  <c r="Z183" i="1"/>
  <c r="Z181" i="1"/>
  <c r="Z179" i="1"/>
  <c r="Z177" i="1"/>
  <c r="Z175" i="1"/>
  <c r="Z173" i="1"/>
  <c r="Z171" i="1"/>
  <c r="Z169" i="1"/>
  <c r="Z167" i="1"/>
  <c r="Z165" i="1"/>
  <c r="Z163" i="1"/>
  <c r="Z161" i="1"/>
  <c r="Z159" i="1"/>
  <c r="Z157" i="1"/>
  <c r="Z155" i="1"/>
  <c r="Z153" i="1"/>
  <c r="I281" i="1"/>
  <c r="C281" i="1"/>
  <c r="I277" i="1"/>
  <c r="C277" i="1"/>
  <c r="I275" i="1"/>
  <c r="F275" i="1"/>
  <c r="I273" i="1"/>
  <c r="C273" i="1"/>
  <c r="I271" i="1"/>
  <c r="C271" i="1"/>
  <c r="I269" i="1"/>
  <c r="F269" i="1"/>
  <c r="C269" i="1"/>
  <c r="I267" i="1"/>
  <c r="C267" i="1"/>
  <c r="C265" i="1"/>
  <c r="S264" i="1"/>
  <c r="I263" i="1"/>
  <c r="C263" i="1"/>
  <c r="S261" i="1"/>
  <c r="I261" i="1"/>
  <c r="C261" i="1"/>
  <c r="I259" i="1"/>
  <c r="C259" i="1"/>
  <c r="S258" i="1"/>
  <c r="X257" i="1"/>
  <c r="S257" i="1"/>
  <c r="I257" i="1"/>
  <c r="C257" i="1"/>
  <c r="X256" i="1"/>
  <c r="S256" i="1"/>
  <c r="X255" i="1"/>
  <c r="S255" i="1"/>
  <c r="N255" i="1"/>
  <c r="I255" i="1"/>
  <c r="C255" i="1"/>
  <c r="X254" i="1"/>
  <c r="S254" i="1"/>
  <c r="X253" i="1"/>
  <c r="S253" i="1"/>
  <c r="C250" i="1"/>
  <c r="S248" i="1"/>
  <c r="C248" i="1"/>
  <c r="C244" i="1"/>
  <c r="S243" i="1"/>
  <c r="AA242" i="1"/>
  <c r="S240" i="1"/>
  <c r="C240" i="1"/>
  <c r="C238" i="1"/>
  <c r="S236" i="1"/>
  <c r="C236" i="1"/>
  <c r="C234" i="1"/>
  <c r="S232" i="1"/>
  <c r="C232" i="1"/>
  <c r="C228" i="1"/>
  <c r="I226" i="1"/>
  <c r="S224" i="1"/>
  <c r="I224" i="1"/>
  <c r="C224" i="1"/>
  <c r="N222" i="1"/>
  <c r="I222" i="1"/>
  <c r="S220" i="1"/>
  <c r="I220" i="1"/>
  <c r="C220" i="1"/>
  <c r="X219" i="1"/>
  <c r="I218" i="1"/>
  <c r="C218" i="1"/>
  <c r="I216" i="1"/>
  <c r="C216" i="1"/>
  <c r="N214" i="1"/>
  <c r="I214" i="1"/>
  <c r="C214" i="1"/>
  <c r="I212" i="1"/>
  <c r="C212" i="1"/>
  <c r="N210" i="1"/>
  <c r="I210" i="1"/>
  <c r="C210" i="1"/>
  <c r="I208" i="1"/>
  <c r="N206" i="1"/>
  <c r="I206" i="1"/>
  <c r="C206" i="1"/>
  <c r="I204" i="1"/>
  <c r="C204" i="1"/>
  <c r="Q202" i="1"/>
  <c r="I202" i="1"/>
  <c r="C202" i="1"/>
  <c r="I200" i="1"/>
  <c r="C200" i="1"/>
  <c r="I198" i="1"/>
  <c r="C198" i="1"/>
  <c r="I196" i="1"/>
  <c r="C196" i="1"/>
  <c r="N194" i="1"/>
  <c r="I194" i="1"/>
  <c r="C194" i="1"/>
  <c r="I192" i="1"/>
  <c r="C192" i="1"/>
  <c r="N190" i="1"/>
  <c r="I190" i="1"/>
  <c r="I188" i="1"/>
  <c r="C184" i="1"/>
  <c r="N182" i="1"/>
  <c r="X179" i="1"/>
  <c r="X178" i="1"/>
  <c r="N178" i="1"/>
  <c r="I178" i="1"/>
  <c r="C178" i="1"/>
  <c r="X177" i="1"/>
  <c r="X176" i="1"/>
  <c r="S176" i="1"/>
  <c r="I176" i="1"/>
  <c r="C176" i="1"/>
  <c r="X175" i="1"/>
  <c r="X174" i="1"/>
  <c r="N174" i="1"/>
  <c r="F174" i="1"/>
  <c r="C174" i="1"/>
  <c r="X172" i="1"/>
  <c r="S172" i="1"/>
  <c r="I172" i="1"/>
  <c r="C172" i="1"/>
  <c r="X171" i="1"/>
  <c r="N170" i="1"/>
  <c r="C170" i="1"/>
  <c r="X169" i="1"/>
  <c r="S169" i="1"/>
  <c r="X168" i="1"/>
  <c r="S168" i="1"/>
  <c r="I168" i="1"/>
  <c r="C168" i="1"/>
  <c r="X167" i="1"/>
  <c r="S167" i="1"/>
  <c r="X166" i="1"/>
  <c r="S166" i="1"/>
  <c r="N166" i="1"/>
  <c r="I166" i="1"/>
  <c r="C166" i="1"/>
  <c r="X165" i="1"/>
  <c r="S165" i="1"/>
  <c r="X164" i="1"/>
  <c r="S164" i="1"/>
  <c r="I164" i="1"/>
  <c r="C164" i="1"/>
  <c r="X163" i="1"/>
  <c r="S163" i="1"/>
  <c r="C162" i="1"/>
  <c r="X160" i="1"/>
  <c r="S160" i="1"/>
  <c r="I160" i="1"/>
  <c r="X159" i="1"/>
  <c r="S159" i="1"/>
  <c r="X158" i="1"/>
  <c r="S158" i="1"/>
  <c r="C158" i="1"/>
  <c r="S156" i="1"/>
  <c r="N156" i="1"/>
  <c r="N154" i="1"/>
  <c r="C154" i="1"/>
  <c r="S153" i="1"/>
  <c r="S149" i="1"/>
  <c r="N148" i="1"/>
  <c r="C148" i="1"/>
  <c r="S147" i="1"/>
  <c r="X146" i="1"/>
  <c r="C146" i="1"/>
  <c r="X145" i="1"/>
  <c r="S145" i="1"/>
  <c r="X144" i="1"/>
  <c r="S144" i="1"/>
  <c r="X143" i="1"/>
  <c r="S143" i="1"/>
  <c r="X142" i="1"/>
  <c r="S142" i="1"/>
  <c r="X141" i="1"/>
  <c r="S141" i="1"/>
  <c r="X140" i="1"/>
  <c r="S140" i="1"/>
  <c r="X139" i="1"/>
  <c r="S139" i="1"/>
  <c r="S138" i="1"/>
  <c r="I138" i="1"/>
  <c r="C138" i="1"/>
  <c r="X137" i="1"/>
  <c r="S137" i="1"/>
  <c r="X136" i="1"/>
  <c r="S136" i="1"/>
  <c r="X135" i="1"/>
  <c r="S135" i="1"/>
  <c r="X134" i="1"/>
  <c r="S134" i="1"/>
  <c r="X133" i="1"/>
  <c r="S133" i="1"/>
  <c r="X132" i="1"/>
  <c r="S132" i="1"/>
  <c r="V159" i="1" l="1"/>
  <c r="V158" i="1"/>
  <c r="V157" i="1"/>
  <c r="V156" i="1"/>
  <c r="V155" i="1"/>
  <c r="V154" i="1"/>
  <c r="V149" i="1"/>
  <c r="V148" i="1"/>
  <c r="V147" i="1"/>
  <c r="V139" i="1"/>
  <c r="V138" i="1"/>
  <c r="U297" i="1"/>
  <c r="U295" i="1" s="1"/>
  <c r="Z297" i="1"/>
  <c r="Z295" i="1" s="1"/>
  <c r="W298" i="1"/>
  <c r="P297" i="1"/>
  <c r="P295" i="1" s="1"/>
  <c r="K297" i="1"/>
  <c r="K295" i="1" s="1"/>
  <c r="C156" i="1"/>
  <c r="C152" i="1"/>
  <c r="C139" i="1"/>
  <c r="C140" i="1"/>
  <c r="C141" i="1"/>
  <c r="C142" i="1"/>
  <c r="C144" i="1"/>
  <c r="D134" i="1"/>
  <c r="D136" i="1"/>
  <c r="D138" i="1"/>
  <c r="D139" i="1"/>
  <c r="D140" i="1"/>
  <c r="D141" i="1"/>
  <c r="D142" i="1"/>
  <c r="D144" i="1"/>
  <c r="D146" i="1"/>
  <c r="D148" i="1"/>
  <c r="D152" i="1"/>
  <c r="D154" i="1"/>
  <c r="D156" i="1"/>
  <c r="D158" i="1"/>
  <c r="D133" i="1"/>
  <c r="F134" i="1"/>
  <c r="F136" i="1"/>
  <c r="F138" i="1"/>
  <c r="F139" i="1"/>
  <c r="F140" i="1"/>
  <c r="F141" i="1"/>
  <c r="F142" i="1"/>
  <c r="F144" i="1"/>
  <c r="F146" i="1"/>
  <c r="F148" i="1"/>
  <c r="F152" i="1"/>
  <c r="F154" i="1"/>
  <c r="F156" i="1"/>
  <c r="F158" i="1"/>
  <c r="I134" i="1"/>
  <c r="I136" i="1"/>
  <c r="I140" i="1"/>
  <c r="I142" i="1"/>
  <c r="I144" i="1"/>
  <c r="I146" i="1"/>
  <c r="I148" i="1"/>
  <c r="I152" i="1"/>
  <c r="I154" i="1"/>
  <c r="I156" i="1"/>
  <c r="I158" i="1"/>
  <c r="I133" i="1"/>
  <c r="J134" i="1"/>
  <c r="J136" i="1"/>
  <c r="J138" i="1"/>
  <c r="J140" i="1"/>
  <c r="J142" i="1"/>
  <c r="J144" i="1"/>
  <c r="J146" i="1"/>
  <c r="J148" i="1"/>
  <c r="J152" i="1"/>
  <c r="J154" i="1"/>
  <c r="J156" i="1"/>
  <c r="J158" i="1"/>
  <c r="J133" i="1"/>
  <c r="L134" i="1"/>
  <c r="L136" i="1"/>
  <c r="L138" i="1"/>
  <c r="L140" i="1"/>
  <c r="L142" i="1"/>
  <c r="L144" i="1"/>
  <c r="L146" i="1"/>
  <c r="L148" i="1"/>
  <c r="L152" i="1"/>
  <c r="L154" i="1"/>
  <c r="L156" i="1"/>
  <c r="L158" i="1"/>
  <c r="L133" i="1"/>
  <c r="N139" i="1"/>
  <c r="N142" i="1"/>
  <c r="N144" i="1"/>
  <c r="O139" i="1"/>
  <c r="O142" i="1"/>
  <c r="O144" i="1"/>
  <c r="O148" i="1"/>
  <c r="O154" i="1"/>
  <c r="O156" i="1"/>
  <c r="Q139" i="1"/>
  <c r="Q142" i="1"/>
  <c r="Q144" i="1"/>
  <c r="Q148" i="1"/>
  <c r="Q154" i="1"/>
  <c r="Q156" i="1"/>
  <c r="S146" i="1"/>
  <c r="S148" i="1"/>
  <c r="S154" i="1"/>
  <c r="S155" i="1"/>
  <c r="S157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3" i="1"/>
  <c r="T154" i="1"/>
  <c r="T155" i="1"/>
  <c r="T156" i="1"/>
  <c r="T157" i="1"/>
  <c r="T158" i="1"/>
  <c r="T159" i="1"/>
  <c r="T133" i="1"/>
  <c r="T132" i="1"/>
  <c r="X138" i="1"/>
  <c r="X147" i="1"/>
  <c r="X148" i="1"/>
  <c r="X149" i="1"/>
  <c r="X153" i="1"/>
  <c r="X154" i="1"/>
  <c r="X155" i="1"/>
  <c r="X156" i="1"/>
  <c r="X157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3" i="1"/>
  <c r="Y154" i="1"/>
  <c r="Y155" i="1"/>
  <c r="Y156" i="1"/>
  <c r="Y157" i="1"/>
  <c r="Y158" i="1"/>
  <c r="Y159" i="1"/>
  <c r="Y133" i="1"/>
  <c r="Y132" i="1"/>
  <c r="AA137" i="1"/>
  <c r="AA138" i="1"/>
  <c r="AA139" i="1"/>
  <c r="AA140" i="1"/>
  <c r="AA146" i="1"/>
  <c r="AA147" i="1"/>
  <c r="AA148" i="1"/>
  <c r="AA149" i="1"/>
  <c r="AA153" i="1"/>
  <c r="AA154" i="1"/>
  <c r="AA155" i="1"/>
  <c r="AA157" i="1"/>
  <c r="AA158" i="1"/>
  <c r="U298" i="1"/>
  <c r="W297" i="1"/>
  <c r="W293" i="1"/>
  <c r="C136" i="1"/>
  <c r="F133" i="1"/>
  <c r="C133" i="1"/>
  <c r="G297" i="1"/>
  <c r="G295" i="1" s="1"/>
  <c r="W296" i="1" l="1"/>
  <c r="T297" i="1"/>
  <c r="T295" i="1" s="1"/>
  <c r="Y297" i="1"/>
  <c r="W295" i="1"/>
  <c r="N298" i="1"/>
  <c r="J293" i="1"/>
  <c r="Y293" i="1"/>
  <c r="X298" i="1"/>
  <c r="T293" i="1"/>
  <c r="V297" i="1"/>
  <c r="V295" i="1" s="1"/>
  <c r="O293" i="1"/>
  <c r="L297" i="1"/>
  <c r="L295" i="1" s="1"/>
  <c r="I298" i="1"/>
  <c r="Y298" i="1"/>
  <c r="N297" i="1"/>
  <c r="N295" i="1" s="1"/>
  <c r="D297" i="1"/>
  <c r="D295" i="1" s="1"/>
  <c r="AA298" i="1"/>
  <c r="D298" i="1"/>
  <c r="D296" i="1" s="1"/>
  <c r="AA293" i="1"/>
  <c r="Q293" i="1"/>
  <c r="N293" i="1"/>
  <c r="D293" i="1"/>
  <c r="F298" i="1"/>
  <c r="O298" i="1"/>
  <c r="L298" i="1"/>
  <c r="J298" i="1"/>
  <c r="I293" i="1"/>
  <c r="C293" i="1"/>
  <c r="S298" i="1"/>
  <c r="V293" i="1"/>
  <c r="L293" i="1"/>
  <c r="P298" i="1"/>
  <c r="P296" i="1" s="1"/>
  <c r="K298" i="1"/>
  <c r="U296" i="1"/>
  <c r="K296" i="1"/>
  <c r="C297" i="1"/>
  <c r="C295" i="1" s="1"/>
  <c r="Z293" i="1"/>
  <c r="U293" i="1"/>
  <c r="S293" i="1"/>
  <c r="P293" i="1"/>
  <c r="K293" i="1"/>
  <c r="Z298" i="1"/>
  <c r="Z296" i="1" s="1"/>
  <c r="V298" i="1"/>
  <c r="X293" i="1"/>
  <c r="O297" i="1"/>
  <c r="O295" i="1" s="1"/>
  <c r="G293" i="1"/>
  <c r="E297" i="1"/>
  <c r="E295" i="1" s="1"/>
  <c r="F293" i="1"/>
  <c r="AA297" i="1"/>
  <c r="AA295" i="1" s="1"/>
  <c r="Q297" i="1"/>
  <c r="Q295" i="1" s="1"/>
  <c r="Y295" i="1"/>
  <c r="G298" i="1"/>
  <c r="G296" i="1" s="1"/>
  <c r="S297" i="1"/>
  <c r="J297" i="1"/>
  <c r="J295" i="1" s="1"/>
  <c r="C298" i="1"/>
  <c r="E298" i="1"/>
  <c r="T298" i="1"/>
  <c r="Q298" i="1"/>
  <c r="X297" i="1"/>
  <c r="I297" i="1"/>
  <c r="F297" i="1"/>
  <c r="F295" i="1" s="1"/>
  <c r="E293" i="1"/>
  <c r="Y296" i="1" l="1"/>
  <c r="L296" i="1"/>
  <c r="S296" i="1"/>
  <c r="X296" i="1"/>
  <c r="T296" i="1"/>
  <c r="V296" i="1"/>
  <c r="I296" i="1"/>
  <c r="N296" i="1"/>
  <c r="C296" i="1"/>
  <c r="I295" i="1"/>
  <c r="AA296" i="1"/>
  <c r="J296" i="1"/>
  <c r="O296" i="1"/>
  <c r="S295" i="1"/>
  <c r="Q296" i="1"/>
  <c r="E296" i="1"/>
  <c r="X295" i="1"/>
  <c r="F296" i="1"/>
</calcChain>
</file>

<file path=xl/sharedStrings.xml><?xml version="1.0" encoding="utf-8"?>
<sst xmlns="http://schemas.openxmlformats.org/spreadsheetml/2006/main" count="297" uniqueCount="114">
  <si>
    <t>海底土</t>
  </si>
  <si>
    <t>宮城県</t>
  </si>
  <si>
    <t>東北電力</t>
  </si>
  <si>
    <t>試料名</t>
  </si>
  <si>
    <t>海底土（表層土）</t>
  </si>
  <si>
    <t>採取場所</t>
  </si>
  <si>
    <t>放水口付近</t>
  </si>
  <si>
    <t>鮫浦湾</t>
  </si>
  <si>
    <t>気仙沼湾p2</t>
  </si>
  <si>
    <t>取水口付近</t>
  </si>
  <si>
    <t>核種名</t>
  </si>
  <si>
    <t>Be-7</t>
  </si>
  <si>
    <t>K-40</t>
  </si>
  <si>
    <t>Cs-137</t>
  </si>
  <si>
    <t>Sr-90</t>
  </si>
  <si>
    <t>採取年月日</t>
  </si>
  <si>
    <t>Bq/kg乾土</t>
  </si>
  <si>
    <t>pCi/kg乾土</t>
  </si>
  <si>
    <t>pCi/kg乾</t>
  </si>
  <si>
    <t>-</t>
  </si>
  <si>
    <t>最大値</t>
  </si>
  <si>
    <t>平均</t>
  </si>
  <si>
    <t>-</t>
    <phoneticPr fontId="1"/>
  </si>
  <si>
    <t>出典：女川原子力発電所環境放射能及び温排水調査結果（各年度四半期ごと1～4号）､女川原子力発電所環境放射能調査結果（各年度5号）</t>
    <rPh sb="0" eb="2">
      <t>シュッテン</t>
    </rPh>
    <rPh sb="3" eb="5">
      <t>オナガワ</t>
    </rPh>
    <rPh sb="5" eb="11">
      <t>ゲンシリョクハツデンショ</t>
    </rPh>
    <rPh sb="11" eb="13">
      <t>カンキョウ</t>
    </rPh>
    <rPh sb="13" eb="16">
      <t>ホウシャノウ</t>
    </rPh>
    <rPh sb="16" eb="17">
      <t>オヨ</t>
    </rPh>
    <rPh sb="18" eb="21">
      <t>オンハイスイ</t>
    </rPh>
    <rPh sb="21" eb="23">
      <t>チョウサ</t>
    </rPh>
    <rPh sb="23" eb="25">
      <t>ケッカ</t>
    </rPh>
    <rPh sb="26" eb="29">
      <t>カクネンド</t>
    </rPh>
    <rPh sb="29" eb="30">
      <t>シ</t>
    </rPh>
    <rPh sb="30" eb="32">
      <t>ハンキ</t>
    </rPh>
    <rPh sb="37" eb="38">
      <t>ゴウ</t>
    </rPh>
    <rPh sb="40" eb="42">
      <t>オナガワ</t>
    </rPh>
    <rPh sb="42" eb="45">
      <t>ゲンシリョク</t>
    </rPh>
    <rPh sb="45" eb="47">
      <t>ハツデン</t>
    </rPh>
    <rPh sb="47" eb="48">
      <t>ショ</t>
    </rPh>
    <rPh sb="48" eb="50">
      <t>カンキョウ</t>
    </rPh>
    <rPh sb="50" eb="53">
      <t>ホウシャノウ</t>
    </rPh>
    <rPh sb="53" eb="55">
      <t>チョウサ</t>
    </rPh>
    <rPh sb="55" eb="57">
      <t>ケッカ</t>
    </rPh>
    <rPh sb="58" eb="61">
      <t>カクネンド</t>
    </rPh>
    <rPh sb="62" eb="63">
      <t>ゴウ</t>
    </rPh>
    <phoneticPr fontId="8"/>
  </si>
  <si>
    <t>旧単位(pCi/kg生)の元データ表</t>
    <rPh sb="0" eb="1">
      <t>キュウ</t>
    </rPh>
    <rPh sb="1" eb="3">
      <t>タンイ</t>
    </rPh>
    <rPh sb="13" eb="14">
      <t>モト</t>
    </rPh>
    <rPh sb="17" eb="18">
      <t>ヒョウ</t>
    </rPh>
    <phoneticPr fontId="1"/>
  </si>
  <si>
    <t>Cs-134</t>
    <phoneticPr fontId="1"/>
  </si>
  <si>
    <t>真の最小値</t>
    <rPh sb="0" eb="1">
      <t>シン</t>
    </rPh>
    <phoneticPr fontId="1"/>
  </si>
  <si>
    <t>個数</t>
    <rPh sb="0" eb="2">
      <t>コスウ</t>
    </rPh>
    <phoneticPr fontId="1"/>
  </si>
  <si>
    <t>環境放射線監視センター</t>
    <rPh sb="0" eb="2">
      <t>カンキョウ</t>
    </rPh>
    <rPh sb="2" eb="5">
      <t>ホウシャセン</t>
    </rPh>
    <rPh sb="5" eb="7">
      <t>カンシ</t>
    </rPh>
    <phoneticPr fontId="1"/>
  </si>
  <si>
    <t>原子力安全対策課</t>
    <rPh sb="0" eb="3">
      <t>ゲンシリョク</t>
    </rPh>
    <rPh sb="3" eb="5">
      <t>アンゼン</t>
    </rPh>
    <rPh sb="5" eb="7">
      <t>タイサク</t>
    </rPh>
    <rPh sb="7" eb="8">
      <t>カ</t>
    </rPh>
    <phoneticPr fontId="1"/>
  </si>
  <si>
    <t>放射能情報サイトみやぎ</t>
    <rPh sb="0" eb="3">
      <t>ホウシャノウ</t>
    </rPh>
    <rPh sb="3" eb="5">
      <t>ジョウホウ</t>
    </rPh>
    <phoneticPr fontId="1"/>
  </si>
  <si>
    <t>kmdみやぎ</t>
    <phoneticPr fontId="8"/>
  </si>
  <si>
    <t>ND代替値</t>
    <phoneticPr fontId="1"/>
  </si>
  <si>
    <t>ND代替値の個数</t>
    <rPh sb="6" eb="8">
      <t>コスウ</t>
    </rPh>
    <phoneticPr fontId="1"/>
  </si>
  <si>
    <t>2011/5/18：(取水口付近)Ag-110m:1.4/Te-129:74/Te-129m:140</t>
    <phoneticPr fontId="1"/>
  </si>
  <si>
    <t>04宮城県</t>
  </si>
  <si>
    <t>放射能測定調査</t>
  </si>
  <si>
    <t>堆積物</t>
  </si>
  <si>
    <t>女川湾</t>
  </si>
  <si>
    <t>都道府県名</t>
    <phoneticPr fontId="14"/>
  </si>
  <si>
    <t>調査名</t>
  </si>
  <si>
    <t>試料名(大分類)</t>
  </si>
  <si>
    <t>試料名(中分類)</t>
  </si>
  <si>
    <t>試料採取開始日</t>
  </si>
  <si>
    <t>試料採取年度</t>
  </si>
  <si>
    <t>試料採取地点</t>
    <phoneticPr fontId="14"/>
  </si>
  <si>
    <t>核種名</t>
    <phoneticPr fontId="14"/>
  </si>
  <si>
    <t>放射能濃度</t>
    <phoneticPr fontId="14"/>
  </si>
  <si>
    <t>放射能濃度誤差</t>
    <phoneticPr fontId="14"/>
  </si>
  <si>
    <t>放射能濃度単位</t>
    <phoneticPr fontId="14"/>
  </si>
  <si>
    <t>分析機関</t>
    <rPh sb="0" eb="2">
      <t>ブンセキ</t>
    </rPh>
    <rPh sb="2" eb="4">
      <t>キカン</t>
    </rPh>
    <phoneticPr fontId="14"/>
  </si>
  <si>
    <t>連番</t>
    <rPh sb="0" eb="2">
      <t>レンバン</t>
    </rPh>
    <phoneticPr fontId="14"/>
  </si>
  <si>
    <t>市町村</t>
    <phoneticPr fontId="14"/>
  </si>
  <si>
    <t>旧市町村</t>
    <rPh sb="0" eb="1">
      <t>キュウ</t>
    </rPh>
    <rPh sb="1" eb="4">
      <t>シチョウソン</t>
    </rPh>
    <phoneticPr fontId="14"/>
  </si>
  <si>
    <t>地点/水系/緯度経度など</t>
    <rPh sb="3" eb="5">
      <t>スイケイ</t>
    </rPh>
    <rPh sb="6" eb="8">
      <t>イド</t>
    </rPh>
    <rPh sb="8" eb="10">
      <t>ケイド</t>
    </rPh>
    <phoneticPr fontId="14"/>
  </si>
  <si>
    <t>Bq/kg-乾土</t>
    <rPh sb="6" eb="7">
      <t>カン</t>
    </rPh>
    <rPh sb="7" eb="8">
      <t>ド</t>
    </rPh>
    <phoneticPr fontId="14"/>
  </si>
  <si>
    <t>女川町</t>
    <rPh sb="0" eb="3">
      <t>オナガワチョウ</t>
    </rPh>
    <phoneticPr fontId="14"/>
  </si>
  <si>
    <t>注)　女川湾でのSr-90の検出例を日本分析センターの堆積物のデータベースから拾うと、下記のとおり</t>
    <rPh sb="0" eb="1">
      <t>チュウ</t>
    </rPh>
    <rPh sb="3" eb="5">
      <t>オナガワ</t>
    </rPh>
    <rPh sb="5" eb="6">
      <t>ワン</t>
    </rPh>
    <rPh sb="14" eb="16">
      <t>ケンシュツ</t>
    </rPh>
    <rPh sb="16" eb="17">
      <t>レイ</t>
    </rPh>
    <rPh sb="18" eb="20">
      <t>ニホン</t>
    </rPh>
    <rPh sb="20" eb="22">
      <t>ブンセキ</t>
    </rPh>
    <rPh sb="27" eb="29">
      <t>タイセキ</t>
    </rPh>
    <rPh sb="29" eb="30">
      <t>ブツ</t>
    </rPh>
    <rPh sb="39" eb="40">
      <t>ヒロ</t>
    </rPh>
    <rPh sb="43" eb="45">
      <t>カキ</t>
    </rPh>
    <phoneticPr fontId="1"/>
  </si>
  <si>
    <t>原子力センター開所以降は全検体､"ND"(検出されず)だから､ND代替値は0.078/2=0.039とする｡</t>
    <rPh sb="0" eb="3">
      <t>ゲンシリョク</t>
    </rPh>
    <rPh sb="7" eb="9">
      <t>カイショ</t>
    </rPh>
    <rPh sb="9" eb="11">
      <t>イコウ</t>
    </rPh>
    <rPh sb="12" eb="13">
      <t>ゼン</t>
    </rPh>
    <rPh sb="13" eb="15">
      <t>ケンタイ</t>
    </rPh>
    <rPh sb="21" eb="23">
      <t>ケンシュツ</t>
    </rPh>
    <rPh sb="33" eb="35">
      <t>ダイガ</t>
    </rPh>
    <rPh sb="35" eb="36">
      <t>チ</t>
    </rPh>
    <phoneticPr fontId="1"/>
  </si>
  <si>
    <t>Cs137崩壊</t>
    <rPh sb="5" eb="7">
      <t>ホウカイ</t>
    </rPh>
    <phoneticPr fontId="1"/>
  </si>
  <si>
    <t>Cs134崩壊</t>
    <rPh sb="5" eb="7">
      <t>ホウカイ</t>
    </rPh>
    <phoneticPr fontId="1"/>
  </si>
  <si>
    <t>Be7崩壊</t>
    <rPh sb="3" eb="5">
      <t>ホウカイ</t>
    </rPh>
    <phoneticPr fontId="1"/>
  </si>
  <si>
    <t>K40崩壊</t>
    <rPh sb="3" eb="5">
      <t>ホウカイ</t>
    </rPh>
    <phoneticPr fontId="1"/>
  </si>
  <si>
    <t>Sr90崩壊</t>
    <rPh sb="4" eb="6">
      <t>ホウカイ</t>
    </rPh>
    <phoneticPr fontId="1"/>
  </si>
  <si>
    <t>注1)</t>
  </si>
  <si>
    <t>S62以前は1pCi/kg生=1/27Bq/kg生で換算｡チェルノブイリ事故(S61.4.26)によりS61.5～6はNb-95､Ru-103､Ru-106､Sb-125､Te-129m､Ce-141､Ce-144を検出｡</t>
  </si>
  <si>
    <t>注2)</t>
  </si>
  <si>
    <t>Be-7､K-40は天然核種､H-3は人工・天然核種､Cs-134､Cs-137､Sr-90は人工核種</t>
  </si>
  <si>
    <t>注3)</t>
  </si>
  <si>
    <r>
      <t>半減期はH-3/12.33年､Be-7/0.1459年､K-40/1.277x10</t>
    </r>
    <r>
      <rPr>
        <vertAlign val="superscript"/>
        <sz val="8.5"/>
        <color indexed="8"/>
        <rFont val="Meiryo UI"/>
        <family val="3"/>
        <charset val="128"/>
      </rPr>
      <t>9</t>
    </r>
    <r>
      <rPr>
        <sz val="8.5"/>
        <color indexed="8"/>
        <rFont val="Meiryo UI"/>
        <family val="3"/>
        <charset val="128"/>
      </rPr>
      <t>年､Sr-90/28.79年､I-131/0.02218年､Cs-134/2.062年､Cs-137/30.07年</t>
    </r>
    <rPh sb="26" eb="27">
      <t>ネン</t>
    </rPh>
    <rPh sb="70" eb="71">
      <t>ネン</t>
    </rPh>
    <phoneticPr fontId="1"/>
  </si>
  <si>
    <t>注4)</t>
  </si>
  <si>
    <t>(　)は検出限界値未満だがスペクトルに光電ピークあり､NDは"(核種分析行ったが光電ピークなく)検出下限値未満"つまり"検出されず"､"不検出"を意味する｡</t>
    <rPh sb="32" eb="34">
      <t>カクシュ</t>
    </rPh>
    <rPh sb="34" eb="36">
      <t>ブンセキ</t>
    </rPh>
    <rPh sb="36" eb="37">
      <t>オコナ</t>
    </rPh>
    <rPh sb="48" eb="50">
      <t>ケンシュツ</t>
    </rPh>
    <rPh sb="50" eb="52">
      <t>カゲン</t>
    </rPh>
    <rPh sb="52" eb="53">
      <t>チ</t>
    </rPh>
    <rPh sb="53" eb="55">
      <t>ミマン</t>
    </rPh>
    <rPh sb="60" eb="62">
      <t>ケンシュツ</t>
    </rPh>
    <rPh sb="68" eb="69">
      <t>フ</t>
    </rPh>
    <rPh sb="69" eb="71">
      <t>ケンシュツ</t>
    </rPh>
    <rPh sb="73" eb="75">
      <t>イミ</t>
    </rPh>
    <phoneticPr fontId="1"/>
  </si>
  <si>
    <t>注5)</t>
  </si>
  <si>
    <t>NDをグラフ表示する場合､"ND代替値"行に記入された当該列の数値に置き換える｡"ND代替値"の計算法は注6)参照｡</t>
    <rPh sb="6" eb="8">
      <t>ヒョウジ</t>
    </rPh>
    <rPh sb="10" eb="12">
      <t>バアイ</t>
    </rPh>
    <rPh sb="16" eb="18">
      <t>ダイガ</t>
    </rPh>
    <rPh sb="18" eb="19">
      <t>チ</t>
    </rPh>
    <rPh sb="20" eb="21">
      <t>ギョウ</t>
    </rPh>
    <rPh sb="22" eb="24">
      <t>キニュウ</t>
    </rPh>
    <rPh sb="27" eb="29">
      <t>トウガイ</t>
    </rPh>
    <rPh sb="29" eb="30">
      <t>レツ</t>
    </rPh>
    <rPh sb="31" eb="33">
      <t>スウチ</t>
    </rPh>
    <rPh sb="34" eb="35">
      <t>オ</t>
    </rPh>
    <rPh sb="36" eb="37">
      <t>カ</t>
    </rPh>
    <rPh sb="48" eb="51">
      <t>ケイサンホウ</t>
    </rPh>
    <rPh sb="52" eb="53">
      <t>チュウ</t>
    </rPh>
    <rPh sb="55" eb="57">
      <t>サンショウ</t>
    </rPh>
    <phoneticPr fontId="1"/>
  </si>
  <si>
    <t>注6-1)</t>
  </si>
  <si>
    <t>NDのセルは表中で斜線記入し､グラフ表示の都合上､次のルールで作業した｡有意な数値だけの列､即ちNDと記入ない列は ｢ND代替値｣を／(スラッシュでなく斜線)とする</t>
    <rPh sb="6" eb="8">
      <t>ヒョウチュウ</t>
    </rPh>
    <rPh sb="18" eb="20">
      <t>ヒョウジ</t>
    </rPh>
    <rPh sb="21" eb="24">
      <t>ツゴウジョウ</t>
    </rPh>
    <phoneticPr fontId="1"/>
  </si>
  <si>
    <t>注6-2)</t>
  </si>
  <si>
    <t>NDセル以外の最小値を目視で採取し､その1/2をND代替値と定義｡データ追加するたびに更新｡検出例数が稀なCs-134は､当面Cs-137のND代替値とする。</t>
    <rPh sb="0" eb="2">
      <t>イガイ</t>
    </rPh>
    <rPh sb="3" eb="6">
      <t>サイショウチ</t>
    </rPh>
    <rPh sb="7" eb="9">
      <t>モクシ</t>
    </rPh>
    <rPh sb="10" eb="12">
      <t>サイシュ</t>
    </rPh>
    <rPh sb="32" eb="34">
      <t>ツイカ</t>
    </rPh>
    <rPh sb="39" eb="41">
      <t>コウシン</t>
    </rPh>
    <phoneticPr fontId="1"/>
  </si>
  <si>
    <t>注6-3)</t>
  </si>
  <si>
    <t>｢真の最小値｣とは､ND代替値を除いた最小値で計算式は=IF(R[-1]C&lt;&gt;"",SMALL(R[-45]C:R[-3]C,R[2]C+1),MIN(R[-45]C:R[-3]C))</t>
    <rPh sb="0" eb="2">
      <t>サイショウチ</t>
    </rPh>
    <rPh sb="15" eb="18">
      <t>サイショウチ</t>
    </rPh>
    <rPh sb="19" eb="21">
      <t>ケイサン</t>
    </rPh>
    <rPh sb="21" eb="22">
      <t>シキ</t>
    </rPh>
    <phoneticPr fontId="1"/>
  </si>
  <si>
    <t>注6-4)</t>
  </si>
  <si>
    <t>人工核種Cs-134､Cs-137､H-3､I-131は地点ごとND代替値から物理減衰させ､事故後はリセットする(ND代替値に戻って減衰させる)｡</t>
    <rPh sb="0" eb="2">
      <t>ジンコウ</t>
    </rPh>
    <rPh sb="2" eb="4">
      <t>カクシュ</t>
    </rPh>
    <rPh sb="28" eb="30">
      <t>チテン</t>
    </rPh>
    <rPh sb="39" eb="41">
      <t>ブツリ</t>
    </rPh>
    <rPh sb="41" eb="43">
      <t>ゲンスイ</t>
    </rPh>
    <rPh sb="46" eb="49">
      <t>ジコゴ</t>
    </rPh>
    <rPh sb="63" eb="64">
      <t>モド</t>
    </rPh>
    <rPh sb="66" eb="68">
      <t>ゲンスイ</t>
    </rPh>
    <phoneticPr fontId="1"/>
  </si>
  <si>
    <t>注6-5)</t>
  </si>
  <si>
    <t>K-40は超長半減期､Be-7は常時生成供給により一定放射能濃度レベルが保持されるので､減衰させない</t>
    <rPh sb="5" eb="6">
      <t>チョウ</t>
    </rPh>
    <rPh sb="6" eb="7">
      <t>チョウ</t>
    </rPh>
    <rPh sb="7" eb="10">
      <t>ハンゲンキ</t>
    </rPh>
    <rPh sb="16" eb="18">
      <t>ジョウジ</t>
    </rPh>
    <rPh sb="18" eb="20">
      <t>セイセイ</t>
    </rPh>
    <rPh sb="20" eb="22">
      <t>キョウキュウ</t>
    </rPh>
    <rPh sb="25" eb="27">
      <t>イッテイ</t>
    </rPh>
    <rPh sb="27" eb="30">
      <t>ホウシャノウ</t>
    </rPh>
    <rPh sb="30" eb="32">
      <t>ノウド</t>
    </rPh>
    <rPh sb="36" eb="38">
      <t>ホジ</t>
    </rPh>
    <rPh sb="44" eb="46">
      <t>ゲンスイ</t>
    </rPh>
    <phoneticPr fontId="1"/>
  </si>
  <si>
    <t>注6-6)</t>
  </si>
  <si>
    <t>Sr-90は核実験由来と見なし､調査開始日から一貫して減衰させる</t>
    <rPh sb="6" eb="7">
      <t>カク</t>
    </rPh>
    <rPh sb="7" eb="9">
      <t>ジッケン</t>
    </rPh>
    <rPh sb="9" eb="11">
      <t>ユライ</t>
    </rPh>
    <rPh sb="12" eb="13">
      <t>ミ</t>
    </rPh>
    <rPh sb="16" eb="18">
      <t>チョウサ</t>
    </rPh>
    <rPh sb="18" eb="20">
      <t>カイシ</t>
    </rPh>
    <rPh sb="20" eb="21">
      <t>ビ</t>
    </rPh>
    <rPh sb="23" eb="25">
      <t>イッカン</t>
    </rPh>
    <rPh sb="27" eb="29">
      <t>ゲンスイ</t>
    </rPh>
    <phoneticPr fontId="1"/>
  </si>
  <si>
    <t>注7)</t>
  </si>
  <si>
    <t>Ge半導体検出器で分析する核種のうち､K-40とI-131は迅速法､それ以外は共沈法(あらめと海水)</t>
    <rPh sb="1" eb="4">
      <t>ハンドウタイ</t>
    </rPh>
    <rPh sb="4" eb="7">
      <t>ケンシュツキ</t>
    </rPh>
    <rPh sb="8" eb="10">
      <t>ブンセキ</t>
    </rPh>
    <rPh sb="12" eb="14">
      <t>カクシュ</t>
    </rPh>
    <rPh sb="29" eb="31">
      <t>ジンソク</t>
    </rPh>
    <rPh sb="31" eb="32">
      <t>ホウ</t>
    </rPh>
    <rPh sb="35" eb="37">
      <t>イガイ</t>
    </rPh>
    <rPh sb="38" eb="39">
      <t>キョウ</t>
    </rPh>
    <rPh sb="39" eb="40">
      <t>チン</t>
    </rPh>
    <rPh sb="40" eb="41">
      <t>ホウ</t>
    </rPh>
    <rPh sb="46" eb="48">
      <t>カイスイ</t>
    </rPh>
    <phoneticPr fontId="1"/>
  </si>
  <si>
    <t>注8)</t>
  </si>
  <si>
    <t>h24.2.14以降､K-40･I-131が検出･未検出に拘らず測定した検体は迅速法､／(未測定)の場合は共沈法(あらめと海水)</t>
    <rPh sb="7" eb="9">
      <t>イコウ</t>
    </rPh>
    <phoneticPr fontId="1"/>
  </si>
  <si>
    <t>注9)</t>
  </si>
  <si>
    <t>Cs以外の対象核種(Mn-54､Co-58､Fe-59､Co-60)は原発事故直後以外､検出されなかったので作図しない｡</t>
    <rPh sb="34" eb="36">
      <t>ゲンパツ</t>
    </rPh>
    <rPh sb="36" eb="38">
      <t>ジコ</t>
    </rPh>
    <rPh sb="38" eb="40">
      <t>チョクゴ</t>
    </rPh>
    <rPh sb="40" eb="42">
      <t>イガイ</t>
    </rPh>
    <rPh sb="53" eb="55">
      <t>サクズ</t>
    </rPh>
    <phoneticPr fontId="1"/>
  </si>
  <si>
    <t>放水口付近/県</t>
    <rPh sb="6" eb="7">
      <t>ケン</t>
    </rPh>
    <phoneticPr fontId="1"/>
  </si>
  <si>
    <t>放水口付近/電力</t>
    <rPh sb="6" eb="8">
      <t>デンリョク</t>
    </rPh>
    <phoneticPr fontId="1"/>
  </si>
  <si>
    <t>(注1) Be-7とK-40は天然､Cs-134とCs-137は主に原発事故､I-131は原発事故と医療､Sr-90は核実験 由来</t>
    <rPh sb="1" eb="2">
      <t>チュウ</t>
    </rPh>
    <rPh sb="15" eb="17">
      <t>テンネン</t>
    </rPh>
    <rPh sb="32" eb="33">
      <t>オモ</t>
    </rPh>
    <rPh sb="34" eb="36">
      <t>ゲンパツ</t>
    </rPh>
    <rPh sb="36" eb="38">
      <t>ジコ</t>
    </rPh>
    <rPh sb="50" eb="52">
      <t>イリョウ</t>
    </rPh>
    <rPh sb="59" eb="60">
      <t>カク</t>
    </rPh>
    <rPh sb="60" eb="62">
      <t>ジッケン</t>
    </rPh>
    <rPh sb="63" eb="65">
      <t>ユライ</t>
    </rPh>
    <phoneticPr fontId="1"/>
  </si>
  <si>
    <t>(注2) ND(検出されず)は､核種別･地点別の仮想値(過去最小値の1/2で求める"ND代替値")を設定｡Cs-137･Cs-134･H-3･I-131は次の重大事故まで物理減衰し､事故の都度リセットされ"ND代替値"に戻ると仮定</t>
    <rPh sb="1" eb="2">
      <t>チュウ</t>
    </rPh>
    <rPh sb="8" eb="10">
      <t>ケンシュツ</t>
    </rPh>
    <rPh sb="16" eb="18">
      <t>カクシュ</t>
    </rPh>
    <rPh sb="18" eb="19">
      <t>ベツ</t>
    </rPh>
    <rPh sb="20" eb="22">
      <t>チテン</t>
    </rPh>
    <rPh sb="22" eb="23">
      <t>ベツ</t>
    </rPh>
    <rPh sb="24" eb="26">
      <t>カソウ</t>
    </rPh>
    <rPh sb="26" eb="27">
      <t>チ</t>
    </rPh>
    <rPh sb="50" eb="52">
      <t>セッテイ</t>
    </rPh>
    <phoneticPr fontId="1"/>
  </si>
  <si>
    <t>(注3) K-40･Sr-90は全期間物理減衰し事故の都度リセットされない､Be-7は短半減期だが常時新生供給され全期間一定レベル保持</t>
    <rPh sb="1" eb="2">
      <t>チュウ</t>
    </rPh>
    <rPh sb="16" eb="19">
      <t>ゼンキカン</t>
    </rPh>
    <rPh sb="19" eb="21">
      <t>ブツリ</t>
    </rPh>
    <rPh sb="21" eb="23">
      <t>ゲンスイ</t>
    </rPh>
    <rPh sb="24" eb="26">
      <t>ジコ</t>
    </rPh>
    <rPh sb="27" eb="29">
      <t>ツド</t>
    </rPh>
    <rPh sb="43" eb="44">
      <t>タン</t>
    </rPh>
    <rPh sb="44" eb="47">
      <t>ハンゲンキ</t>
    </rPh>
    <rPh sb="49" eb="51">
      <t>ジョウジ</t>
    </rPh>
    <rPh sb="51" eb="53">
      <t>シンセイ</t>
    </rPh>
    <rPh sb="53" eb="55">
      <t>キョウキュウ</t>
    </rPh>
    <rPh sb="57" eb="60">
      <t>ゼンキカン</t>
    </rPh>
    <rPh sb="60" eb="62">
      <t>イッテイ</t>
    </rPh>
    <rPh sb="65" eb="67">
      <t>ホジ</t>
    </rPh>
    <phoneticPr fontId="1"/>
  </si>
  <si>
    <t>Cs-137･Cs-134･H-3･I-131は次の重大事故まで物理減衰し､事故の都度リセットされ"ND代替値"に戻ると仮定</t>
  </si>
  <si>
    <t xml:space="preserve"> S38／大気･地下同数に､以降地下が主流に(仏･中は大気圏内を10年超継続)</t>
    <rPh sb="5" eb="7">
      <t>タイキ</t>
    </rPh>
    <rPh sb="8" eb="10">
      <t>チカ</t>
    </rPh>
    <rPh sb="10" eb="12">
      <t>ドウスウ</t>
    </rPh>
    <rPh sb="14" eb="16">
      <t>イコウ</t>
    </rPh>
    <rPh sb="16" eb="18">
      <t>チカ</t>
    </rPh>
    <rPh sb="19" eb="21">
      <t>シュリュウ</t>
    </rPh>
    <rPh sb="34" eb="35">
      <t>ネン</t>
    </rPh>
    <rPh sb="35" eb="36">
      <t>チョウ</t>
    </rPh>
    <phoneticPr fontId="1"/>
  </si>
  <si>
    <t xml:space="preserve"> S48.7.5／中国15回核実験6/28､全国最高値(蔵王町)</t>
    <phoneticPr fontId="1"/>
  </si>
  <si>
    <t xml:space="preserve"> S54.3.28／スリーマイル島事故(アメリカ)</t>
  </si>
  <si>
    <t xml:space="preserve"> S55.10／最後の大気圏内核実験(中国)</t>
  </si>
  <si>
    <t xml:space="preserve"> S56.10／測定開始(県原子力センター)</t>
  </si>
  <si>
    <t xml:space="preserve"> S59.6.1／１号機営業運転(女川)</t>
  </si>
  <si>
    <t xml:space="preserve"> S61.4.26／チェルノブイリ事故(旧ソ連)</t>
  </si>
  <si>
    <t xml:space="preserve"> H7.7.28／２号機営業運転(女川)</t>
  </si>
  <si>
    <t xml:space="preserve"> H7.12.8／もんじゅNa漏洩事故(敦賀市)</t>
  </si>
  <si>
    <t xml:space="preserve"> H11.9.30／JCO臨界事故(東海村)</t>
  </si>
  <si>
    <t xml:space="preserve"> H14.1.30／３号機営業運転(女川)</t>
  </si>
  <si>
    <t xml:space="preserve"> H19.7.16／中越沖地震(柏崎刈羽原発事故)</t>
  </si>
  <si>
    <t xml:space="preserve"> H23.3.11~14／東日本大震災･東京電力福島第1原発事故</t>
  </si>
  <si>
    <t>：チェルノ事故日(事故日Cb)s61.4.26</t>
    <rPh sb="5" eb="7">
      <t>ジコ</t>
    </rPh>
    <rPh sb="7" eb="8">
      <t>ビ</t>
    </rPh>
    <rPh sb="9" eb="11">
      <t>ジコ</t>
    </rPh>
    <rPh sb="11" eb="12">
      <t>ビ</t>
    </rPh>
    <phoneticPr fontId="23"/>
  </si>
  <si>
    <t>：福一事故日(事故日Fk)h23.3.11</t>
    <rPh sb="1" eb="2">
      <t>フク</t>
    </rPh>
    <rPh sb="2" eb="3">
      <t>イチ</t>
    </rPh>
    <rPh sb="3" eb="5">
      <t>ジコ</t>
    </rPh>
    <rPh sb="5" eb="6">
      <t>ビ</t>
    </rPh>
    <phoneticPr fontId="23"/>
  </si>
  <si>
    <t>：調査開始日s56.10.12</t>
    <rPh sb="1" eb="3">
      <t>チョウサ</t>
    </rPh>
    <rPh sb="3" eb="5">
      <t>カイシ</t>
    </rPh>
    <rPh sb="5" eb="6">
      <t>ビ</t>
    </rPh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</si>
</sst>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76" formatCode="yy/mm/dd"/>
    <numFmt numFmtId="177" formatCode="0.0"/>
    <numFmt numFmtId="178" formatCode="[$-411]ge\.m"/>
    <numFmt numFmtId="179" formatCode="0.00_);[Red]\(0.00\)"/>
    <numFmt numFmtId="180" formatCode="0.0_);[Red]\(0.0\)"/>
    <numFmt numFmtId="181" formatCode="0_);[Red]\(0\)"/>
    <numFmt numFmtId="182" formatCode="0.00_ "/>
    <numFmt numFmtId="183" formatCode="[$-411]ge"/>
    <numFmt numFmtId="184" formatCode="&quot;(&quot;0&quot;)&quot;"/>
    <numFmt numFmtId="185" formatCode="&quot;(&quot;0.00&quot;)&quot;"/>
    <numFmt numFmtId="186" formatCode="&quot;(&quot;0.0&quot;)&quot;"/>
    <numFmt numFmtId="187" formatCode="0.0;&quot;△ &quot;0.0"/>
    <numFmt numFmtId="188" formatCode="0.0;[Red]0.0"/>
    <numFmt numFmtId="189" formatCode=".000"/>
    <numFmt numFmtId="190" formatCode="0.000"/>
    <numFmt numFmtId="191" formatCode="yyyy/m/d;@"/>
    <numFmt numFmtId="192" formatCode="[$-411]ge\.m\.d;@"/>
    <numFmt numFmtId="193" formatCode=".0000"/>
    <numFmt numFmtId="194" formatCode="0.E+00"/>
    <numFmt numFmtId="195" formatCode="0.000_);[Red]\(0.000\)"/>
  </numFmts>
  <fonts count="24" x14ac:knownFonts="1">
    <font>
      <sz val="14"/>
      <name val="ＭＳ 明朝"/>
      <family val="1"/>
      <charset val="128"/>
    </font>
    <font>
      <sz val="7"/>
      <name val="ＭＳ 明朝"/>
      <family val="1"/>
      <charset val="128"/>
    </font>
    <font>
      <u/>
      <sz val="14"/>
      <color indexed="12"/>
      <name val="ＭＳ 明朝"/>
      <family val="1"/>
      <charset val="128"/>
    </font>
    <font>
      <b/>
      <sz val="11"/>
      <name val="Meiryo UI"/>
      <family val="3"/>
      <charset val="128"/>
    </font>
    <font>
      <sz val="9"/>
      <name val="Meiryo UI"/>
      <family val="3"/>
      <charset val="128"/>
    </font>
    <font>
      <b/>
      <sz val="10"/>
      <name val="Meiryo UI"/>
      <family val="3"/>
      <charset val="128"/>
    </font>
    <font>
      <b/>
      <sz val="9"/>
      <name val="Meiryo UI"/>
      <family val="3"/>
      <charset val="128"/>
    </font>
    <font>
      <sz val="10"/>
      <name val="Meiryo UI"/>
      <family val="3"/>
      <charset val="128"/>
    </font>
    <font>
      <sz val="7"/>
      <name val="Terminal"/>
      <charset val="128"/>
    </font>
    <font>
      <sz val="14"/>
      <name val="Meiryo UI"/>
      <family val="3"/>
      <charset val="128"/>
    </font>
    <font>
      <sz val="7"/>
      <name val="Meiryo UI"/>
      <family val="3"/>
      <charset val="128"/>
    </font>
    <font>
      <u val="singleAccounting"/>
      <sz val="9"/>
      <name val="Meiryo UI"/>
      <family val="3"/>
      <charset val="128"/>
    </font>
    <font>
      <u/>
      <sz val="10"/>
      <name val="Meiryo UI"/>
      <family val="3"/>
      <charset val="128"/>
    </font>
    <font>
      <sz val="8.5"/>
      <name val="Meiryo UI"/>
      <family val="3"/>
      <charset val="128"/>
    </font>
    <font>
      <sz val="6"/>
      <name val="ＭＳ Ｐゴシック"/>
      <family val="3"/>
      <charset val="128"/>
    </font>
    <font>
      <b/>
      <sz val="9"/>
      <color rgb="FF0070C0"/>
      <name val="Meiryo UI"/>
      <family val="3"/>
      <charset val="128"/>
    </font>
    <font>
      <vertAlign val="superscript"/>
      <sz val="8.5"/>
      <color indexed="8"/>
      <name val="Meiryo UI"/>
      <family val="3"/>
      <charset val="128"/>
    </font>
    <font>
      <sz val="8.5"/>
      <color indexed="8"/>
      <name val="Meiryo UI"/>
      <family val="3"/>
      <charset val="128"/>
    </font>
    <font>
      <u val="singleAccounting"/>
      <sz val="8"/>
      <name val="Meiryo UI"/>
      <family val="3"/>
      <charset val="128"/>
    </font>
    <font>
      <sz val="8"/>
      <name val="Meiryo UI"/>
      <family val="3"/>
      <charset val="128"/>
    </font>
    <font>
      <u/>
      <sz val="8"/>
      <name val="Meiryo UI"/>
      <family val="3"/>
      <charset val="128"/>
    </font>
    <font>
      <u/>
      <sz val="8"/>
      <color indexed="12"/>
      <name val="Meiryo UI"/>
      <family val="3"/>
      <charset val="128"/>
    </font>
    <font>
      <sz val="14"/>
      <color rgb="FF0070C0"/>
      <name val="ＭＳ 明朝"/>
      <family val="1"/>
      <charset val="128"/>
    </font>
    <font>
      <sz val="7"/>
      <name val="ＭＳ Ｐ明朝"/>
      <family val="1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</fills>
  <borders count="5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hair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slantDashDot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 diagonalUp="1">
      <left style="thin">
        <color indexed="64"/>
      </left>
      <right style="hair">
        <color indexed="64"/>
      </right>
      <top/>
      <bottom style="hair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slantDashDot">
        <color auto="1"/>
      </bottom>
      <diagonal/>
    </border>
    <border>
      <left/>
      <right style="hair">
        <color indexed="64"/>
      </right>
      <top style="hair">
        <color indexed="64"/>
      </top>
      <bottom style="slantDashDot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slantDashDot">
        <color auto="1"/>
      </bottom>
      <diagonal/>
    </border>
    <border>
      <left/>
      <right style="thin">
        <color indexed="64"/>
      </right>
      <top style="hair">
        <color indexed="64"/>
      </top>
      <bottom style="slantDashDot">
        <color auto="1"/>
      </bottom>
      <diagonal/>
    </border>
    <border diagonalUp="1">
      <left style="thin">
        <color indexed="64"/>
      </left>
      <right style="hair">
        <color indexed="64"/>
      </right>
      <top style="hair">
        <color indexed="64"/>
      </top>
      <bottom style="slantDashDot">
        <color auto="1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slantDashDot">
        <color auto="1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slantDashDot">
        <color auto="1"/>
      </bottom>
      <diagonal/>
    </border>
    <border diagonalUp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387">
    <xf numFmtId="0" fontId="0" fillId="0" borderId="0" xfId="0"/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>
      <alignment vertical="center"/>
    </xf>
    <xf numFmtId="179" fontId="4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horizontal="left" vertical="center"/>
    </xf>
    <xf numFmtId="186" fontId="4" fillId="0" borderId="0" xfId="0" applyNumberFormat="1" applyFont="1" applyAlignment="1">
      <alignment vertical="center"/>
    </xf>
    <xf numFmtId="0" fontId="4" fillId="0" borderId="0" xfId="0" applyFont="1" applyFill="1" applyAlignment="1">
      <alignment vertical="center"/>
    </xf>
    <xf numFmtId="176" fontId="4" fillId="0" borderId="0" xfId="0" applyNumberFormat="1" applyFont="1" applyAlignment="1" applyProtection="1">
      <alignment vertical="center"/>
    </xf>
    <xf numFmtId="182" fontId="4" fillId="0" borderId="0" xfId="0" applyNumberFormat="1" applyFont="1" applyAlignment="1">
      <alignment vertical="center"/>
    </xf>
    <xf numFmtId="178" fontId="4" fillId="0" borderId="0" xfId="0" applyNumberFormat="1" applyFont="1" applyAlignment="1">
      <alignment vertical="center"/>
    </xf>
    <xf numFmtId="2" fontId="4" fillId="0" borderId="0" xfId="0" applyNumberFormat="1" applyFont="1" applyAlignment="1" applyProtection="1">
      <alignment vertical="center"/>
    </xf>
    <xf numFmtId="180" fontId="4" fillId="0" borderId="0" xfId="0" applyNumberFormat="1" applyFont="1" applyAlignment="1" applyProtection="1">
      <alignment vertical="center"/>
    </xf>
    <xf numFmtId="179" fontId="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80" fontId="4" fillId="0" borderId="0" xfId="0" applyNumberFormat="1" applyFont="1" applyAlignment="1">
      <alignment vertical="center"/>
    </xf>
    <xf numFmtId="177" fontId="4" fillId="0" borderId="0" xfId="0" applyNumberFormat="1" applyFont="1" applyAlignment="1" applyProtection="1">
      <alignment vertical="center"/>
    </xf>
    <xf numFmtId="181" fontId="4" fillId="0" borderId="0" xfId="0" applyNumberFormat="1" applyFont="1" applyAlignment="1" applyProtection="1">
      <alignment vertical="center"/>
    </xf>
    <xf numFmtId="181" fontId="4" fillId="0" borderId="0" xfId="0" applyNumberFormat="1" applyFont="1" applyFill="1" applyAlignment="1">
      <alignment vertical="center"/>
    </xf>
    <xf numFmtId="1" fontId="4" fillId="0" borderId="0" xfId="0" applyNumberFormat="1" applyFont="1" applyAlignment="1" applyProtection="1">
      <alignment vertical="center"/>
    </xf>
    <xf numFmtId="0" fontId="4" fillId="2" borderId="4" xfId="0" applyFont="1" applyFill="1" applyBorder="1" applyAlignment="1" applyProtection="1">
      <alignment horizontal="left" vertical="center" shrinkToFit="1"/>
    </xf>
    <xf numFmtId="0" fontId="4" fillId="2" borderId="5" xfId="0" applyFont="1" applyFill="1" applyBorder="1" applyAlignment="1" applyProtection="1">
      <alignment horizontal="left" vertical="center" shrinkToFit="1"/>
    </xf>
    <xf numFmtId="179" fontId="4" fillId="2" borderId="5" xfId="0" applyNumberFormat="1" applyFont="1" applyFill="1" applyBorder="1" applyAlignment="1" applyProtection="1">
      <alignment horizontal="left" vertical="center" shrinkToFit="1"/>
    </xf>
    <xf numFmtId="179" fontId="4" fillId="0" borderId="5" xfId="0" applyNumberFormat="1" applyFont="1" applyFill="1" applyBorder="1" applyAlignment="1" applyProtection="1">
      <alignment vertical="center" shrinkToFit="1"/>
    </xf>
    <xf numFmtId="177" fontId="4" fillId="0" borderId="5" xfId="0" applyNumberFormat="1" applyFont="1" applyFill="1" applyBorder="1" applyAlignment="1" applyProtection="1">
      <alignment vertical="center" shrinkToFit="1"/>
    </xf>
    <xf numFmtId="179" fontId="4" fillId="0" borderId="5" xfId="0" applyNumberFormat="1" applyFont="1" applyFill="1" applyBorder="1" applyAlignment="1" applyProtection="1">
      <alignment horizontal="center" vertical="center" shrinkToFit="1"/>
    </xf>
    <xf numFmtId="57" fontId="4" fillId="2" borderId="4" xfId="0" applyNumberFormat="1" applyFont="1" applyFill="1" applyBorder="1" applyAlignment="1">
      <alignment horizontal="left" vertical="center" shrinkToFit="1"/>
    </xf>
    <xf numFmtId="0" fontId="4" fillId="4" borderId="5" xfId="0" applyFont="1" applyFill="1" applyBorder="1" applyAlignment="1" applyProtection="1">
      <alignment horizontal="center" vertical="center" shrinkToFit="1"/>
    </xf>
    <xf numFmtId="0" fontId="4" fillId="0" borderId="5" xfId="0" applyFont="1" applyFill="1" applyBorder="1" applyAlignment="1" applyProtection="1">
      <alignment vertical="center" shrinkToFit="1"/>
    </xf>
    <xf numFmtId="0" fontId="4" fillId="0" borderId="5" xfId="0" applyFont="1" applyFill="1" applyBorder="1" applyAlignment="1">
      <alignment vertical="center" shrinkToFit="1"/>
    </xf>
    <xf numFmtId="0" fontId="7" fillId="0" borderId="0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9" fillId="0" borderId="0" xfId="0" applyFont="1" applyAlignment="1" applyProtection="1">
      <alignment horizontal="left" vertical="center"/>
    </xf>
    <xf numFmtId="0" fontId="7" fillId="2" borderId="6" xfId="0" applyFont="1" applyFill="1" applyBorder="1" applyAlignment="1" applyProtection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7" fillId="2" borderId="1" xfId="0" applyFont="1" applyFill="1" applyBorder="1" applyAlignment="1" applyProtection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179" fontId="7" fillId="2" borderId="1" xfId="0" applyNumberFormat="1" applyFont="1" applyFill="1" applyBorder="1" applyAlignment="1">
      <alignment horizontal="left" vertical="center"/>
    </xf>
    <xf numFmtId="0" fontId="7" fillId="2" borderId="4" xfId="0" applyFont="1" applyFill="1" applyBorder="1" applyAlignment="1" applyProtection="1">
      <alignment horizontal="left" vertical="center"/>
    </xf>
    <xf numFmtId="0" fontId="7" fillId="2" borderId="5" xfId="0" applyFont="1" applyFill="1" applyBorder="1" applyAlignment="1" applyProtection="1">
      <alignment horizontal="left" vertical="center"/>
    </xf>
    <xf numFmtId="0" fontId="7" fillId="2" borderId="7" xfId="0" applyFont="1" applyFill="1" applyBorder="1" applyAlignment="1" applyProtection="1">
      <alignment horizontal="left" vertical="center"/>
    </xf>
    <xf numFmtId="0" fontId="7" fillId="2" borderId="7" xfId="0" applyFont="1" applyFill="1" applyBorder="1" applyAlignment="1">
      <alignment vertical="center"/>
    </xf>
    <xf numFmtId="179" fontId="7" fillId="2" borderId="7" xfId="0" applyNumberFormat="1" applyFont="1" applyFill="1" applyBorder="1" applyAlignment="1" applyProtection="1">
      <alignment horizontal="left" vertical="center"/>
    </xf>
    <xf numFmtId="0" fontId="4" fillId="2" borderId="5" xfId="0" applyFont="1" applyFill="1" applyBorder="1" applyAlignment="1" applyProtection="1">
      <alignment horizontal="left" vertical="center"/>
    </xf>
    <xf numFmtId="179" fontId="4" fillId="2" borderId="5" xfId="0" applyNumberFormat="1" applyFont="1" applyFill="1" applyBorder="1" applyAlignment="1" applyProtection="1">
      <alignment horizontal="left" vertical="center"/>
    </xf>
    <xf numFmtId="0" fontId="4" fillId="2" borderId="4" xfId="0" applyFont="1" applyFill="1" applyBorder="1" applyAlignment="1" applyProtection="1">
      <alignment horizontal="left" vertical="center"/>
    </xf>
    <xf numFmtId="1" fontId="4" fillId="0" borderId="8" xfId="0" applyNumberFormat="1" applyFont="1" applyBorder="1" applyAlignment="1">
      <alignment horizontal="right" vertical="center" shrinkToFit="1"/>
    </xf>
    <xf numFmtId="180" fontId="4" fillId="0" borderId="8" xfId="0" applyNumberFormat="1" applyFont="1" applyBorder="1" applyAlignment="1">
      <alignment horizontal="right" vertical="center" shrinkToFit="1"/>
    </xf>
    <xf numFmtId="2" fontId="4" fillId="0" borderId="8" xfId="0" applyNumberFormat="1" applyFont="1" applyBorder="1" applyAlignment="1">
      <alignment horizontal="right" vertical="center" shrinkToFit="1"/>
    </xf>
    <xf numFmtId="0" fontId="4" fillId="0" borderId="0" xfId="0" applyNumberFormat="1" applyFont="1" applyAlignment="1">
      <alignment vertical="center"/>
    </xf>
    <xf numFmtId="189" fontId="4" fillId="0" borderId="8" xfId="0" applyNumberFormat="1" applyFont="1" applyBorder="1" applyAlignment="1">
      <alignment horizontal="right" vertical="center" shrinkToFit="1"/>
    </xf>
    <xf numFmtId="0" fontId="11" fillId="0" borderId="0" xfId="0" applyFont="1" applyAlignment="1">
      <alignment vertical="center"/>
    </xf>
    <xf numFmtId="0" fontId="4" fillId="3" borderId="5" xfId="0" applyNumberFormat="1" applyFont="1" applyFill="1" applyBorder="1" applyAlignment="1" applyProtection="1">
      <alignment horizontal="right" vertical="center" shrinkToFit="1"/>
    </xf>
    <xf numFmtId="0" fontId="4" fillId="6" borderId="9" xfId="0" applyFont="1" applyFill="1" applyBorder="1" applyAlignment="1" applyProtection="1">
      <alignment horizontal="center" vertical="center" shrinkToFit="1"/>
    </xf>
    <xf numFmtId="0" fontId="4" fillId="0" borderId="12" xfId="0" applyFont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left" vertical="center"/>
    </xf>
    <xf numFmtId="0" fontId="4" fillId="0" borderId="12" xfId="0" applyFont="1" applyFill="1" applyBorder="1" applyAlignment="1" applyProtection="1">
      <alignment horizontal="right" vertical="center" shrinkToFit="1"/>
    </xf>
    <xf numFmtId="0" fontId="4" fillId="0" borderId="13" xfId="0" applyFont="1" applyFill="1" applyBorder="1" applyAlignment="1" applyProtection="1">
      <alignment vertical="center" shrinkToFit="1"/>
    </xf>
    <xf numFmtId="0" fontId="4" fillId="0" borderId="12" xfId="0" applyFont="1" applyFill="1" applyBorder="1" applyAlignment="1" applyProtection="1">
      <alignment vertical="center" shrinkToFit="1"/>
    </xf>
    <xf numFmtId="0" fontId="4" fillId="0" borderId="13" xfId="0" quotePrefix="1" applyFont="1" applyBorder="1" applyAlignment="1" applyProtection="1">
      <alignment horizontal="left" vertical="center"/>
    </xf>
    <xf numFmtId="0" fontId="4" fillId="0" borderId="12" xfId="0" applyFont="1" applyFill="1" applyBorder="1" applyAlignment="1">
      <alignment vertical="center" shrinkToFit="1"/>
    </xf>
    <xf numFmtId="0" fontId="4" fillId="0" borderId="13" xfId="0" applyFont="1" applyFill="1" applyBorder="1" applyAlignment="1">
      <alignment vertical="center" shrinkToFit="1"/>
    </xf>
    <xf numFmtId="0" fontId="4" fillId="6" borderId="14" xfId="0" applyFont="1" applyFill="1" applyBorder="1" applyAlignment="1" applyProtection="1">
      <alignment horizontal="center" vertical="center" shrinkToFit="1"/>
    </xf>
    <xf numFmtId="0" fontId="4" fillId="2" borderId="16" xfId="0" applyFont="1" applyFill="1" applyBorder="1" applyAlignment="1" applyProtection="1">
      <alignment horizontal="left" vertical="center"/>
    </xf>
    <xf numFmtId="0" fontId="4" fillId="2" borderId="13" xfId="0" applyFont="1" applyFill="1" applyBorder="1" applyAlignment="1" applyProtection="1">
      <alignment horizontal="left" vertical="center"/>
    </xf>
    <xf numFmtId="179" fontId="4" fillId="2" borderId="13" xfId="0" applyNumberFormat="1" applyFont="1" applyFill="1" applyBorder="1" applyAlignment="1" applyProtection="1">
      <alignment horizontal="left" vertical="center"/>
    </xf>
    <xf numFmtId="177" fontId="4" fillId="0" borderId="16" xfId="0" applyNumberFormat="1" applyFont="1" applyFill="1" applyBorder="1" applyAlignment="1" applyProtection="1">
      <alignment vertical="center" shrinkToFit="1"/>
    </xf>
    <xf numFmtId="181" fontId="4" fillId="0" borderId="13" xfId="0" applyNumberFormat="1" applyFont="1" applyFill="1" applyBorder="1" applyAlignment="1" applyProtection="1">
      <alignment vertical="center" shrinkToFit="1"/>
    </xf>
    <xf numFmtId="177" fontId="4" fillId="0" borderId="16" xfId="0" applyNumberFormat="1" applyFont="1" applyFill="1" applyBorder="1" applyAlignment="1" applyProtection="1">
      <alignment horizontal="center" vertical="center" shrinkToFit="1"/>
    </xf>
    <xf numFmtId="179" fontId="4" fillId="0" borderId="13" xfId="0" applyNumberFormat="1" applyFont="1" applyFill="1" applyBorder="1" applyAlignment="1" applyProtection="1">
      <alignment horizontal="center" vertical="center" shrinkToFit="1"/>
    </xf>
    <xf numFmtId="185" fontId="4" fillId="0" borderId="13" xfId="0" applyNumberFormat="1" applyFont="1" applyFill="1" applyBorder="1" applyAlignment="1" applyProtection="1">
      <alignment horizontal="center" vertical="center" shrinkToFit="1"/>
    </xf>
    <xf numFmtId="0" fontId="4" fillId="3" borderId="16" xfId="0" applyNumberFormat="1" applyFont="1" applyFill="1" applyBorder="1" applyAlignment="1" applyProtection="1">
      <alignment horizontal="right" vertical="center" shrinkToFit="1"/>
    </xf>
    <xf numFmtId="0" fontId="4" fillId="3" borderId="13" xfId="0" applyNumberFormat="1" applyFont="1" applyFill="1" applyBorder="1" applyAlignment="1" applyProtection="1">
      <alignment horizontal="right" vertical="center" shrinkToFit="1"/>
    </xf>
    <xf numFmtId="181" fontId="4" fillId="0" borderId="13" xfId="0" applyNumberFormat="1" applyFont="1" applyFill="1" applyBorder="1" applyAlignment="1" applyProtection="1">
      <alignment horizontal="right" vertical="center" shrinkToFit="1"/>
    </xf>
    <xf numFmtId="179" fontId="4" fillId="0" borderId="16" xfId="0" applyNumberFormat="1" applyFont="1" applyFill="1" applyBorder="1" applyAlignment="1" applyProtection="1">
      <alignment horizontal="center" vertical="center" shrinkToFit="1"/>
    </xf>
    <xf numFmtId="0" fontId="4" fillId="2" borderId="16" xfId="0" applyFont="1" applyFill="1" applyBorder="1" applyAlignment="1" applyProtection="1">
      <alignment horizontal="left" vertical="center" shrinkToFit="1"/>
    </xf>
    <xf numFmtId="0" fontId="4" fillId="2" borderId="13" xfId="0" applyFont="1" applyFill="1" applyBorder="1" applyAlignment="1" applyProtection="1">
      <alignment horizontal="left" vertical="center" shrinkToFit="1"/>
    </xf>
    <xf numFmtId="1" fontId="4" fillId="0" borderId="13" xfId="0" applyNumberFormat="1" applyFont="1" applyFill="1" applyBorder="1" applyAlignment="1" applyProtection="1">
      <alignment vertical="center" shrinkToFit="1"/>
    </xf>
    <xf numFmtId="180" fontId="4" fillId="0" borderId="16" xfId="0" applyNumberFormat="1" applyFont="1" applyFill="1" applyBorder="1" applyAlignment="1" applyProtection="1">
      <alignment vertical="center" shrinkToFit="1"/>
    </xf>
    <xf numFmtId="179" fontId="4" fillId="2" borderId="13" xfId="0" applyNumberFormat="1" applyFont="1" applyFill="1" applyBorder="1" applyAlignment="1" applyProtection="1">
      <alignment horizontal="left" vertical="center" shrinkToFit="1"/>
    </xf>
    <xf numFmtId="0" fontId="7" fillId="2" borderId="2" xfId="0" applyFont="1" applyFill="1" applyBorder="1" applyAlignment="1" applyProtection="1">
      <alignment horizontal="left" vertical="center"/>
    </xf>
    <xf numFmtId="0" fontId="7" fillId="2" borderId="1" xfId="0" applyFont="1" applyFill="1" applyBorder="1" applyAlignment="1">
      <alignment vertical="center"/>
    </xf>
    <xf numFmtId="183" fontId="4" fillId="3" borderId="4" xfId="0" applyNumberFormat="1" applyFont="1" applyFill="1" applyBorder="1" applyAlignment="1">
      <alignment horizontal="right" vertical="center"/>
    </xf>
    <xf numFmtId="0" fontId="4" fillId="3" borderId="4" xfId="0" applyNumberFormat="1" applyFont="1" applyFill="1" applyBorder="1" applyAlignment="1" applyProtection="1">
      <alignment horizontal="right" vertical="center" shrinkToFit="1"/>
    </xf>
    <xf numFmtId="183" fontId="4" fillId="3" borderId="17" xfId="0" applyNumberFormat="1" applyFont="1" applyFill="1" applyBorder="1" applyAlignment="1">
      <alignment horizontal="right" vertical="center"/>
    </xf>
    <xf numFmtId="187" fontId="4" fillId="3" borderId="18" xfId="0" applyNumberFormat="1" applyFont="1" applyFill="1" applyBorder="1" applyAlignment="1" applyProtection="1">
      <alignment horizontal="right" vertical="center" shrinkToFit="1"/>
    </xf>
    <xf numFmtId="1" fontId="4" fillId="3" borderId="19" xfId="0" applyNumberFormat="1" applyFont="1" applyFill="1" applyBorder="1" applyAlignment="1" applyProtection="1">
      <alignment horizontal="right" vertical="center" shrinkToFit="1"/>
    </xf>
    <xf numFmtId="2" fontId="4" fillId="3" borderId="19" xfId="0" applyNumberFormat="1" applyFont="1" applyFill="1" applyBorder="1" applyAlignment="1" applyProtection="1">
      <alignment horizontal="right" vertical="center" shrinkToFit="1"/>
    </xf>
    <xf numFmtId="187" fontId="4" fillId="3" borderId="17" xfId="0" applyNumberFormat="1" applyFont="1" applyFill="1" applyBorder="1" applyAlignment="1" applyProtection="1">
      <alignment horizontal="right" vertical="center" shrinkToFit="1"/>
    </xf>
    <xf numFmtId="187" fontId="4" fillId="3" borderId="19" xfId="0" applyNumberFormat="1" applyFont="1" applyFill="1" applyBorder="1" applyAlignment="1" applyProtection="1">
      <alignment horizontal="right" vertical="center" shrinkToFit="1"/>
    </xf>
    <xf numFmtId="1" fontId="4" fillId="3" borderId="20" xfId="0" applyNumberFormat="1" applyFont="1" applyFill="1" applyBorder="1" applyAlignment="1" applyProtection="1">
      <alignment horizontal="right" vertical="center" shrinkToFit="1"/>
    </xf>
    <xf numFmtId="183" fontId="4" fillId="5" borderId="21" xfId="0" applyNumberFormat="1" applyFont="1" applyFill="1" applyBorder="1" applyAlignment="1">
      <alignment horizontal="right" vertical="center"/>
    </xf>
    <xf numFmtId="2" fontId="4" fillId="5" borderId="22" xfId="0" applyNumberFormat="1" applyFont="1" applyFill="1" applyBorder="1" applyAlignment="1" applyProtection="1">
      <alignment horizontal="right" vertical="center" shrinkToFit="1"/>
    </xf>
    <xf numFmtId="1" fontId="4" fillId="5" borderId="8" xfId="0" applyNumberFormat="1" applyFont="1" applyFill="1" applyBorder="1" applyAlignment="1" applyProtection="1">
      <alignment horizontal="right" vertical="center" shrinkToFit="1"/>
    </xf>
    <xf numFmtId="2" fontId="4" fillId="5" borderId="8" xfId="0" applyNumberFormat="1" applyFont="1" applyFill="1" applyBorder="1" applyAlignment="1" applyProtection="1">
      <alignment horizontal="right" vertical="center" shrinkToFit="1"/>
    </xf>
    <xf numFmtId="2" fontId="4" fillId="5" borderId="23" xfId="0" applyNumberFormat="1" applyFont="1" applyFill="1" applyBorder="1" applyAlignment="1" applyProtection="1">
      <alignment horizontal="right" vertical="center" shrinkToFit="1"/>
    </xf>
    <xf numFmtId="2" fontId="4" fillId="5" borderId="21" xfId="0" applyNumberFormat="1" applyFont="1" applyFill="1" applyBorder="1" applyAlignment="1" applyProtection="1">
      <alignment horizontal="right" vertical="center" shrinkToFit="1"/>
    </xf>
    <xf numFmtId="183" fontId="4" fillId="3" borderId="21" xfId="0" applyNumberFormat="1" applyFont="1" applyFill="1" applyBorder="1" applyAlignment="1">
      <alignment horizontal="right" vertical="center"/>
    </xf>
    <xf numFmtId="2" fontId="4" fillId="3" borderId="22" xfId="0" applyNumberFormat="1" applyFont="1" applyFill="1" applyBorder="1" applyAlignment="1" applyProtection="1">
      <alignment horizontal="right" vertical="center" shrinkToFit="1"/>
    </xf>
    <xf numFmtId="1" fontId="4" fillId="3" borderId="8" xfId="0" applyNumberFormat="1" applyFont="1" applyFill="1" applyBorder="1" applyAlignment="1" applyProtection="1">
      <alignment horizontal="right" vertical="center" shrinkToFit="1"/>
    </xf>
    <xf numFmtId="2" fontId="4" fillId="3" borderId="8" xfId="0" applyNumberFormat="1" applyFont="1" applyFill="1" applyBorder="1" applyAlignment="1" applyProtection="1">
      <alignment horizontal="right" vertical="center" shrinkToFit="1"/>
    </xf>
    <xf numFmtId="2" fontId="4" fillId="3" borderId="23" xfId="0" applyNumberFormat="1" applyFont="1" applyFill="1" applyBorder="1" applyAlignment="1" applyProtection="1">
      <alignment horizontal="right" vertical="center" shrinkToFit="1"/>
    </xf>
    <xf numFmtId="187" fontId="4" fillId="3" borderId="21" xfId="0" applyNumberFormat="1" applyFont="1" applyFill="1" applyBorder="1" applyAlignment="1" applyProtection="1">
      <alignment horizontal="right" vertical="center" shrinkToFit="1"/>
    </xf>
    <xf numFmtId="187" fontId="4" fillId="3" borderId="8" xfId="0" applyNumberFormat="1" applyFont="1" applyFill="1" applyBorder="1" applyAlignment="1" applyProtection="1">
      <alignment horizontal="right" vertical="center" shrinkToFit="1"/>
    </xf>
    <xf numFmtId="187" fontId="4" fillId="3" borderId="22" xfId="0" applyNumberFormat="1" applyFont="1" applyFill="1" applyBorder="1" applyAlignment="1" applyProtection="1">
      <alignment horizontal="right" vertical="center" shrinkToFit="1"/>
    </xf>
    <xf numFmtId="2" fontId="4" fillId="3" borderId="22" xfId="0" quotePrefix="1" applyNumberFormat="1" applyFont="1" applyFill="1" applyBorder="1" applyAlignment="1">
      <alignment horizontal="right" vertical="center" shrinkToFit="1"/>
    </xf>
    <xf numFmtId="1" fontId="4" fillId="3" borderId="8" xfId="0" quotePrefix="1" applyNumberFormat="1" applyFont="1" applyFill="1" applyBorder="1" applyAlignment="1">
      <alignment horizontal="right" vertical="center" shrinkToFit="1"/>
    </xf>
    <xf numFmtId="2" fontId="4" fillId="3" borderId="8" xfId="0" quotePrefix="1" applyNumberFormat="1" applyFont="1" applyFill="1" applyBorder="1" applyAlignment="1">
      <alignment horizontal="right" vertical="center" shrinkToFit="1"/>
    </xf>
    <xf numFmtId="2" fontId="4" fillId="3" borderId="23" xfId="0" quotePrefix="1" applyNumberFormat="1" applyFont="1" applyFill="1" applyBorder="1" applyAlignment="1">
      <alignment horizontal="right" vertical="center" shrinkToFit="1"/>
    </xf>
    <xf numFmtId="187" fontId="4" fillId="3" borderId="21" xfId="0" quotePrefix="1" applyNumberFormat="1" applyFont="1" applyFill="1" applyBorder="1" applyAlignment="1">
      <alignment horizontal="right" vertical="center" shrinkToFit="1"/>
    </xf>
    <xf numFmtId="187" fontId="4" fillId="3" borderId="22" xfId="0" quotePrefix="1" applyNumberFormat="1" applyFont="1" applyFill="1" applyBorder="1" applyAlignment="1">
      <alignment horizontal="right" vertical="center" shrinkToFit="1"/>
    </xf>
    <xf numFmtId="187" fontId="4" fillId="3" borderId="8" xfId="0" quotePrefix="1" applyNumberFormat="1" applyFont="1" applyFill="1" applyBorder="1" applyAlignment="1">
      <alignment horizontal="right" vertical="center" shrinkToFit="1"/>
    </xf>
    <xf numFmtId="187" fontId="4" fillId="3" borderId="23" xfId="0" quotePrefix="1" applyNumberFormat="1" applyFont="1" applyFill="1" applyBorder="1" applyAlignment="1">
      <alignment horizontal="right" vertical="center" shrinkToFit="1"/>
    </xf>
    <xf numFmtId="0" fontId="4" fillId="3" borderId="22" xfId="0" quotePrefix="1" applyNumberFormat="1" applyFont="1" applyFill="1" applyBorder="1" applyAlignment="1">
      <alignment horizontal="right" vertical="center" shrinkToFit="1"/>
    </xf>
    <xf numFmtId="0" fontId="4" fillId="3" borderId="8" xfId="0" quotePrefix="1" applyNumberFormat="1" applyFont="1" applyFill="1" applyBorder="1" applyAlignment="1">
      <alignment horizontal="right" vertical="center" shrinkToFit="1"/>
    </xf>
    <xf numFmtId="0" fontId="4" fillId="3" borderId="23" xfId="0" quotePrefix="1" applyNumberFormat="1" applyFont="1" applyFill="1" applyBorder="1" applyAlignment="1">
      <alignment horizontal="right" vertical="center" shrinkToFit="1"/>
    </xf>
    <xf numFmtId="0" fontId="4" fillId="3" borderId="21" xfId="0" quotePrefix="1" applyNumberFormat="1" applyFont="1" applyFill="1" applyBorder="1" applyAlignment="1">
      <alignment horizontal="right" vertical="center" shrinkToFit="1"/>
    </xf>
    <xf numFmtId="57" fontId="4" fillId="2" borderId="24" xfId="0" applyNumberFormat="1" applyFont="1" applyFill="1" applyBorder="1" applyAlignment="1" applyProtection="1">
      <alignment horizontal="left" vertical="center" shrinkToFit="1"/>
    </xf>
    <xf numFmtId="177" fontId="4" fillId="0" borderId="26" xfId="0" applyNumberFormat="1" applyFont="1" applyFill="1" applyBorder="1" applyAlignment="1" applyProtection="1">
      <alignment vertical="center" shrinkToFit="1"/>
    </xf>
    <xf numFmtId="181" fontId="4" fillId="0" borderId="27" xfId="0" applyNumberFormat="1" applyFont="1" applyFill="1" applyBorder="1" applyAlignment="1" applyProtection="1">
      <alignment vertical="center" shrinkToFit="1"/>
    </xf>
    <xf numFmtId="179" fontId="4" fillId="0" borderId="27" xfId="0" applyNumberFormat="1" applyFont="1" applyFill="1" applyBorder="1" applyAlignment="1" applyProtection="1">
      <alignment vertical="center" shrinkToFit="1"/>
    </xf>
    <xf numFmtId="177" fontId="4" fillId="0" borderId="25" xfId="0" applyNumberFormat="1" applyFont="1" applyFill="1" applyBorder="1" applyAlignment="1" applyProtection="1">
      <alignment vertical="center" shrinkToFit="1"/>
    </xf>
    <xf numFmtId="181" fontId="4" fillId="0" borderId="27" xfId="0" applyNumberFormat="1" applyFont="1" applyFill="1" applyBorder="1" applyAlignment="1" applyProtection="1">
      <alignment horizontal="right" vertical="center" shrinkToFit="1"/>
    </xf>
    <xf numFmtId="179" fontId="4" fillId="0" borderId="25" xfId="0" applyNumberFormat="1" applyFont="1" applyFill="1" applyBorder="1" applyAlignment="1" applyProtection="1">
      <alignment vertical="center" shrinkToFit="1"/>
    </xf>
    <xf numFmtId="0" fontId="4" fillId="0" borderId="26" xfId="0" applyFont="1" applyFill="1" applyBorder="1" applyAlignment="1">
      <alignment vertical="center" shrinkToFit="1"/>
    </xf>
    <xf numFmtId="181" fontId="4" fillId="0" borderId="27" xfId="0" applyNumberFormat="1" applyFont="1" applyFill="1" applyBorder="1" applyAlignment="1">
      <alignment horizontal="right" vertical="center" shrinkToFit="1"/>
    </xf>
    <xf numFmtId="179" fontId="4" fillId="0" borderId="25" xfId="0" applyNumberFormat="1" applyFont="1" applyFill="1" applyBorder="1" applyAlignment="1">
      <alignment vertical="center" shrinkToFit="1"/>
    </xf>
    <xf numFmtId="1" fontId="4" fillId="0" borderId="27" xfId="0" applyNumberFormat="1" applyFont="1" applyFill="1" applyBorder="1" applyAlignment="1" applyProtection="1">
      <alignment vertical="center" shrinkToFit="1"/>
    </xf>
    <xf numFmtId="181" fontId="4" fillId="0" borderId="27" xfId="0" applyNumberFormat="1" applyFont="1" applyFill="1" applyBorder="1" applyAlignment="1">
      <alignment vertical="center" shrinkToFit="1"/>
    </xf>
    <xf numFmtId="57" fontId="4" fillId="2" borderId="21" xfId="0" applyNumberFormat="1" applyFont="1" applyFill="1" applyBorder="1" applyAlignment="1" applyProtection="1">
      <alignment horizontal="left" vertical="center" shrinkToFit="1"/>
    </xf>
    <xf numFmtId="177" fontId="4" fillId="0" borderId="22" xfId="0" applyNumberFormat="1" applyFont="1" applyFill="1" applyBorder="1" applyAlignment="1" applyProtection="1">
      <alignment vertical="center" shrinkToFit="1"/>
    </xf>
    <xf numFmtId="181" fontId="4" fillId="0" borderId="8" xfId="0" applyNumberFormat="1" applyFont="1" applyFill="1" applyBorder="1" applyAlignment="1" applyProtection="1">
      <alignment vertical="center" shrinkToFit="1"/>
    </xf>
    <xf numFmtId="179" fontId="4" fillId="0" borderId="8" xfId="0" applyNumberFormat="1" applyFont="1" applyFill="1" applyBorder="1" applyAlignment="1" applyProtection="1">
      <alignment vertical="center" shrinkToFit="1"/>
    </xf>
    <xf numFmtId="177" fontId="4" fillId="0" borderId="23" xfId="0" applyNumberFormat="1" applyFont="1" applyFill="1" applyBorder="1" applyAlignment="1" applyProtection="1">
      <alignment vertical="center" shrinkToFit="1"/>
    </xf>
    <xf numFmtId="181" fontId="4" fillId="0" borderId="8" xfId="0" applyNumberFormat="1" applyFont="1" applyFill="1" applyBorder="1" applyAlignment="1" applyProtection="1">
      <alignment horizontal="right" vertical="center" shrinkToFit="1"/>
    </xf>
    <xf numFmtId="179" fontId="4" fillId="0" borderId="23" xfId="0" applyNumberFormat="1" applyFont="1" applyFill="1" applyBorder="1" applyAlignment="1" applyProtection="1">
      <alignment vertical="center" shrinkToFit="1"/>
    </xf>
    <xf numFmtId="0" fontId="4" fillId="0" borderId="22" xfId="0" applyFont="1" applyFill="1" applyBorder="1" applyAlignment="1">
      <alignment vertical="center" shrinkToFit="1"/>
    </xf>
    <xf numFmtId="181" fontId="4" fillId="0" borderId="8" xfId="0" applyNumberFormat="1" applyFont="1" applyFill="1" applyBorder="1" applyAlignment="1">
      <alignment horizontal="right" vertical="center" shrinkToFit="1"/>
    </xf>
    <xf numFmtId="179" fontId="4" fillId="0" borderId="23" xfId="0" applyNumberFormat="1" applyFont="1" applyFill="1" applyBorder="1" applyAlignment="1">
      <alignment vertical="center" shrinkToFit="1"/>
    </xf>
    <xf numFmtId="1" fontId="4" fillId="0" borderId="8" xfId="0" applyNumberFormat="1" applyFont="1" applyFill="1" applyBorder="1" applyAlignment="1" applyProtection="1">
      <alignment vertical="center" shrinkToFit="1"/>
    </xf>
    <xf numFmtId="181" fontId="4" fillId="0" borderId="8" xfId="0" applyNumberFormat="1" applyFont="1" applyFill="1" applyBorder="1" applyAlignment="1">
      <alignment vertical="center" shrinkToFit="1"/>
    </xf>
    <xf numFmtId="177" fontId="4" fillId="0" borderId="22" xfId="0" applyNumberFormat="1" applyFont="1" applyFill="1" applyBorder="1" applyAlignment="1" applyProtection="1">
      <alignment horizontal="right" vertical="center" shrinkToFit="1"/>
    </xf>
    <xf numFmtId="177" fontId="4" fillId="0" borderId="8" xfId="0" applyNumberFormat="1" applyFont="1" applyFill="1" applyBorder="1" applyAlignment="1" applyProtection="1">
      <alignment vertical="center" shrinkToFit="1"/>
    </xf>
    <xf numFmtId="182" fontId="4" fillId="0" borderId="23" xfId="0" applyNumberFormat="1" applyFont="1" applyFill="1" applyBorder="1" applyAlignment="1">
      <alignment vertical="center" shrinkToFit="1"/>
    </xf>
    <xf numFmtId="180" fontId="4" fillId="0" borderId="22" xfId="0" applyNumberFormat="1" applyFont="1" applyFill="1" applyBorder="1" applyAlignment="1">
      <alignment vertical="center" shrinkToFit="1"/>
    </xf>
    <xf numFmtId="177" fontId="4" fillId="0" borderId="22" xfId="0" applyNumberFormat="1" applyFont="1" applyFill="1" applyBorder="1" applyAlignment="1" applyProtection="1">
      <alignment horizontal="center" vertical="center" shrinkToFit="1"/>
    </xf>
    <xf numFmtId="0" fontId="4" fillId="0" borderId="23" xfId="0" applyFont="1" applyFill="1" applyBorder="1" applyAlignment="1" applyProtection="1">
      <alignment horizontal="center" vertical="center" shrinkToFit="1"/>
    </xf>
    <xf numFmtId="179" fontId="4" fillId="0" borderId="23" xfId="0" applyNumberFormat="1" applyFont="1" applyFill="1" applyBorder="1" applyAlignment="1" applyProtection="1">
      <alignment horizontal="center" vertical="center" shrinkToFit="1"/>
    </xf>
    <xf numFmtId="0" fontId="4" fillId="0" borderId="22" xfId="0" applyFont="1" applyFill="1" applyBorder="1" applyAlignment="1" applyProtection="1">
      <alignment horizontal="center" vertical="center" shrinkToFit="1"/>
    </xf>
    <xf numFmtId="186" fontId="4" fillId="0" borderId="22" xfId="0" applyNumberFormat="1" applyFont="1" applyFill="1" applyBorder="1" applyAlignment="1" applyProtection="1">
      <alignment horizontal="center" vertical="center" shrinkToFit="1"/>
    </xf>
    <xf numFmtId="0" fontId="4" fillId="0" borderId="8" xfId="0" applyFont="1" applyFill="1" applyBorder="1" applyAlignment="1" applyProtection="1">
      <alignment horizontal="center" vertical="center" shrinkToFit="1"/>
    </xf>
    <xf numFmtId="180" fontId="4" fillId="0" borderId="22" xfId="0" applyNumberFormat="1" applyFont="1" applyFill="1" applyBorder="1" applyAlignment="1" applyProtection="1">
      <alignment horizontal="center" vertical="center" shrinkToFit="1"/>
    </xf>
    <xf numFmtId="179" fontId="4" fillId="0" borderId="8" xfId="0" applyNumberFormat="1" applyFont="1" applyFill="1" applyBorder="1" applyAlignment="1" applyProtection="1">
      <alignment horizontal="right" vertical="center" shrinkToFit="1"/>
    </xf>
    <xf numFmtId="185" fontId="4" fillId="0" borderId="22" xfId="0" applyNumberFormat="1" applyFont="1" applyFill="1" applyBorder="1" applyAlignment="1" applyProtection="1">
      <alignment horizontal="right" vertical="center" shrinkToFit="1"/>
    </xf>
    <xf numFmtId="179" fontId="4" fillId="0" borderId="23" xfId="0" applyNumberFormat="1" applyFont="1" applyFill="1" applyBorder="1" applyAlignment="1" applyProtection="1">
      <alignment horizontal="right" vertical="center" shrinkToFit="1"/>
    </xf>
    <xf numFmtId="177" fontId="4" fillId="0" borderId="8" xfId="0" applyNumberFormat="1" applyFont="1" applyFill="1" applyBorder="1" applyAlignment="1" applyProtection="1">
      <alignment horizontal="center" vertical="center" shrinkToFit="1"/>
    </xf>
    <xf numFmtId="57" fontId="4" fillId="2" borderId="21" xfId="0" applyNumberFormat="1" applyFont="1" applyFill="1" applyBorder="1" applyAlignment="1">
      <alignment horizontal="left" vertical="center" shrinkToFit="1"/>
    </xf>
    <xf numFmtId="179" fontId="4" fillId="0" borderId="8" xfId="0" applyNumberFormat="1" applyFont="1" applyFill="1" applyBorder="1" applyAlignment="1" applyProtection="1">
      <alignment horizontal="center" vertical="center" shrinkToFit="1"/>
    </xf>
    <xf numFmtId="181" fontId="4" fillId="0" borderId="22" xfId="0" applyNumberFormat="1" applyFont="1" applyFill="1" applyBorder="1" applyAlignment="1" applyProtection="1">
      <alignment vertical="center" shrinkToFit="1"/>
    </xf>
    <xf numFmtId="179" fontId="4" fillId="0" borderId="22" xfId="0" applyNumberFormat="1" applyFont="1" applyFill="1" applyBorder="1" applyAlignment="1" applyProtection="1">
      <alignment horizontal="center" vertical="center" shrinkToFit="1"/>
    </xf>
    <xf numFmtId="180" fontId="4" fillId="0" borderId="22" xfId="0" applyNumberFormat="1" applyFont="1" applyFill="1" applyBorder="1" applyAlignment="1" applyProtection="1">
      <alignment vertical="center" shrinkToFit="1"/>
    </xf>
    <xf numFmtId="185" fontId="4" fillId="0" borderId="23" xfId="0" applyNumberFormat="1" applyFont="1" applyFill="1" applyBorder="1" applyAlignment="1" applyProtection="1">
      <alignment vertical="center" shrinkToFit="1"/>
    </xf>
    <xf numFmtId="181" fontId="4" fillId="0" borderId="22" xfId="0" applyNumberFormat="1" applyFont="1" applyFill="1" applyBorder="1" applyAlignment="1" applyProtection="1">
      <alignment horizontal="right" vertical="center" shrinkToFit="1"/>
    </xf>
    <xf numFmtId="1" fontId="4" fillId="0" borderId="23" xfId="0" applyNumberFormat="1" applyFont="1" applyFill="1" applyBorder="1" applyAlignment="1" applyProtection="1">
      <alignment vertical="center" shrinkToFit="1"/>
    </xf>
    <xf numFmtId="181" fontId="4" fillId="0" borderId="23" xfId="0" applyNumberFormat="1" applyFont="1" applyFill="1" applyBorder="1" applyAlignment="1" applyProtection="1">
      <alignment horizontal="right" vertical="center" shrinkToFit="1"/>
    </xf>
    <xf numFmtId="177" fontId="4" fillId="0" borderId="23" xfId="0" applyNumberFormat="1" applyFont="1" applyFill="1" applyBorder="1" applyAlignment="1" applyProtection="1">
      <alignment horizontal="center" vertical="center" shrinkToFit="1"/>
    </xf>
    <xf numFmtId="177" fontId="4" fillId="0" borderId="29" xfId="0" applyNumberFormat="1" applyFont="1" applyFill="1" applyBorder="1" applyAlignment="1" applyProtection="1">
      <alignment horizontal="center" vertical="center" shrinkToFit="1"/>
    </xf>
    <xf numFmtId="0" fontId="4" fillId="0" borderId="29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177" fontId="4" fillId="0" borderId="23" xfId="0" applyNumberFormat="1" applyFont="1" applyBorder="1" applyAlignment="1">
      <alignment vertical="center"/>
    </xf>
    <xf numFmtId="177" fontId="4" fillId="0" borderId="8" xfId="0" applyNumberFormat="1" applyFont="1" applyBorder="1" applyAlignment="1">
      <alignment vertical="center"/>
    </xf>
    <xf numFmtId="181" fontId="4" fillId="0" borderId="29" xfId="0" applyNumberFormat="1" applyFont="1" applyFill="1" applyBorder="1" applyAlignment="1" applyProtection="1">
      <alignment horizontal="right" vertical="center" shrinkToFit="1"/>
    </xf>
    <xf numFmtId="179" fontId="4" fillId="0" borderId="29" xfId="0" applyNumberFormat="1" applyFont="1" applyFill="1" applyBorder="1" applyAlignment="1" applyProtection="1">
      <alignment horizontal="center" vertical="center" shrinkToFit="1"/>
    </xf>
    <xf numFmtId="0" fontId="4" fillId="0" borderId="28" xfId="0" applyFont="1" applyBorder="1" applyAlignment="1" applyProtection="1">
      <alignment vertical="center" shrinkToFit="1"/>
    </xf>
    <xf numFmtId="0" fontId="4" fillId="0" borderId="27" xfId="0" applyFont="1" applyBorder="1" applyAlignment="1" applyProtection="1">
      <alignment vertical="center" shrinkToFit="1"/>
    </xf>
    <xf numFmtId="0" fontId="4" fillId="0" borderId="25" xfId="0" applyFont="1" applyBorder="1" applyAlignment="1" applyProtection="1">
      <alignment vertical="center" shrinkToFit="1"/>
    </xf>
    <xf numFmtId="0" fontId="4" fillId="0" borderId="28" xfId="0" applyFont="1" applyBorder="1" applyAlignment="1">
      <alignment vertical="center" shrinkToFit="1"/>
    </xf>
    <xf numFmtId="0" fontId="4" fillId="0" borderId="27" xfId="0" applyFont="1" applyBorder="1" applyAlignment="1">
      <alignment vertical="center" shrinkToFit="1"/>
    </xf>
    <xf numFmtId="0" fontId="4" fillId="0" borderId="25" xfId="0" applyFont="1" applyBorder="1" applyAlignment="1">
      <alignment vertical="center" shrinkToFit="1"/>
    </xf>
    <xf numFmtId="0" fontId="4" fillId="6" borderId="30" xfId="0" applyFont="1" applyFill="1" applyBorder="1" applyAlignment="1" applyProtection="1">
      <alignment horizontal="center" vertical="center" shrinkToFit="1"/>
    </xf>
    <xf numFmtId="0" fontId="4" fillId="6" borderId="31" xfId="0" applyFont="1" applyFill="1" applyBorder="1" applyAlignment="1" applyProtection="1">
      <alignment horizontal="center" vertical="center" shrinkToFit="1"/>
    </xf>
    <xf numFmtId="0" fontId="4" fillId="0" borderId="29" xfId="0" applyFont="1" applyBorder="1" applyAlignment="1" applyProtection="1">
      <alignment vertical="center" shrinkToFit="1"/>
    </xf>
    <xf numFmtId="0" fontId="4" fillId="0" borderId="8" xfId="0" applyFont="1" applyBorder="1" applyAlignment="1" applyProtection="1">
      <alignment vertical="center" shrinkToFit="1"/>
    </xf>
    <xf numFmtId="0" fontId="4" fillId="0" borderId="23" xfId="0" applyFont="1" applyBorder="1" applyAlignment="1" applyProtection="1">
      <alignment vertical="center" shrinkToFit="1"/>
    </xf>
    <xf numFmtId="0" fontId="4" fillId="0" borderId="29" xfId="0" applyFont="1" applyBorder="1" applyAlignment="1">
      <alignment vertical="center" shrinkToFit="1"/>
    </xf>
    <xf numFmtId="0" fontId="4" fillId="0" borderId="8" xfId="0" applyFont="1" applyBorder="1" applyAlignment="1">
      <alignment vertical="center" shrinkToFit="1"/>
    </xf>
    <xf numFmtId="0" fontId="4" fillId="0" borderId="23" xfId="0" applyFont="1" applyBorder="1" applyAlignment="1">
      <alignment vertical="center" shrinkToFit="1"/>
    </xf>
    <xf numFmtId="0" fontId="4" fillId="6" borderId="32" xfId="0" applyFont="1" applyFill="1" applyBorder="1" applyAlignment="1" applyProtection="1">
      <alignment horizontal="center" vertical="center" shrinkToFit="1"/>
    </xf>
    <xf numFmtId="0" fontId="4" fillId="6" borderId="33" xfId="0" applyFont="1" applyFill="1" applyBorder="1" applyAlignment="1" applyProtection="1">
      <alignment horizontal="center" vertical="center" shrinkToFit="1"/>
    </xf>
    <xf numFmtId="0" fontId="4" fillId="4" borderId="29" xfId="0" applyFont="1" applyFill="1" applyBorder="1" applyAlignment="1" applyProtection="1">
      <alignment horizontal="right" vertical="center" shrinkToFit="1"/>
    </xf>
    <xf numFmtId="0" fontId="4" fillId="0" borderId="29" xfId="0" applyFont="1" applyBorder="1" applyAlignment="1" applyProtection="1">
      <alignment horizontal="right" vertical="center" shrinkToFit="1"/>
    </xf>
    <xf numFmtId="0" fontId="4" fillId="4" borderId="23" xfId="0" applyFont="1" applyFill="1" applyBorder="1" applyAlignment="1" applyProtection="1">
      <alignment horizontal="center" vertical="center" shrinkToFit="1"/>
    </xf>
    <xf numFmtId="0" fontId="4" fillId="4" borderId="29" xfId="0" applyFont="1" applyFill="1" applyBorder="1" applyAlignment="1" applyProtection="1">
      <alignment horizontal="center" vertical="center" shrinkToFit="1"/>
    </xf>
    <xf numFmtId="0" fontId="4" fillId="0" borderId="23" xfId="0" applyFont="1" applyBorder="1" applyAlignment="1" applyProtection="1">
      <alignment horizontal="center" vertical="center" shrinkToFit="1"/>
    </xf>
    <xf numFmtId="0" fontId="4" fillId="0" borderId="29" xfId="0" applyFont="1" applyBorder="1" applyAlignment="1" applyProtection="1">
      <alignment horizontal="center" vertical="center" shrinkToFit="1"/>
    </xf>
    <xf numFmtId="0" fontId="12" fillId="0" borderId="0" xfId="1" applyFont="1" applyAlignment="1" applyProtection="1">
      <alignment horizontal="left" vertical="center"/>
    </xf>
    <xf numFmtId="0" fontId="4" fillId="0" borderId="8" xfId="0" applyNumberFormat="1" applyFont="1" applyFill="1" applyBorder="1" applyAlignment="1" applyProtection="1">
      <alignment horizontal="center" vertical="center" shrinkToFit="1"/>
    </xf>
    <xf numFmtId="0" fontId="4" fillId="0" borderId="29" xfId="0" applyNumberFormat="1" applyFont="1" applyFill="1" applyBorder="1" applyAlignment="1" applyProtection="1">
      <alignment horizontal="center" vertical="center" shrinkToFit="1"/>
    </xf>
    <xf numFmtId="0" fontId="4" fillId="0" borderId="23" xfId="0" applyNumberFormat="1" applyFont="1" applyFill="1" applyBorder="1" applyAlignment="1" applyProtection="1">
      <alignment horizontal="center" vertical="center" shrinkToFit="1"/>
    </xf>
    <xf numFmtId="183" fontId="4" fillId="0" borderId="0" xfId="0" applyNumberFormat="1" applyFont="1" applyAlignment="1">
      <alignment vertical="center"/>
    </xf>
    <xf numFmtId="188" fontId="4" fillId="0" borderId="0" xfId="0" applyNumberFormat="1" applyFont="1" applyAlignment="1">
      <alignment vertical="center"/>
    </xf>
    <xf numFmtId="0" fontId="4" fillId="0" borderId="0" xfId="0" quotePrefix="1" applyFont="1" applyAlignment="1" applyProtection="1">
      <alignment horizontal="left" vertical="center"/>
      <protection locked="0"/>
    </xf>
    <xf numFmtId="0" fontId="4" fillId="0" borderId="0" xfId="0" quotePrefix="1" applyFont="1" applyAlignment="1" applyProtection="1">
      <alignment horizontal="left"/>
      <protection locked="0"/>
    </xf>
    <xf numFmtId="179" fontId="4" fillId="0" borderId="0" xfId="0" quotePrefix="1" applyNumberFormat="1" applyFont="1" applyAlignment="1" applyProtection="1">
      <alignment horizontal="left"/>
      <protection locked="0"/>
    </xf>
    <xf numFmtId="2" fontId="4" fillId="7" borderId="34" xfId="0" applyNumberFormat="1" applyFont="1" applyFill="1" applyBorder="1" applyAlignment="1" applyProtection="1">
      <alignment horizontal="center" vertical="center" shrinkToFit="1"/>
    </xf>
    <xf numFmtId="190" fontId="4" fillId="8" borderId="35" xfId="0" applyNumberFormat="1" applyFont="1" applyFill="1" applyBorder="1" applyAlignment="1" applyProtection="1">
      <alignment horizontal="center" vertical="center" shrinkToFit="1"/>
    </xf>
    <xf numFmtId="2" fontId="4" fillId="0" borderId="8" xfId="0" applyNumberFormat="1" applyFont="1" applyFill="1" applyBorder="1" applyAlignment="1" applyProtection="1">
      <alignment vertical="center" shrinkToFit="1"/>
    </xf>
    <xf numFmtId="179" fontId="4" fillId="0" borderId="39" xfId="0" applyNumberFormat="1" applyFont="1" applyFill="1" applyBorder="1" applyAlignment="1" applyProtection="1">
      <alignment horizontal="center" vertical="center" shrinkToFit="1"/>
    </xf>
    <xf numFmtId="0" fontId="4" fillId="0" borderId="39" xfId="0" applyFont="1" applyFill="1" applyBorder="1" applyAlignment="1" applyProtection="1">
      <alignment horizontal="center" vertical="center" shrinkToFit="1"/>
    </xf>
    <xf numFmtId="177" fontId="4" fillId="0" borderId="39" xfId="0" applyNumberFormat="1" applyFont="1" applyFill="1" applyBorder="1" applyAlignment="1" applyProtection="1">
      <alignment vertical="center" shrinkToFit="1"/>
    </xf>
    <xf numFmtId="2" fontId="4" fillId="7" borderId="30" xfId="0" applyNumberFormat="1" applyFont="1" applyFill="1" applyBorder="1" applyAlignment="1" applyProtection="1">
      <alignment horizontal="center" vertical="center" shrinkToFit="1"/>
    </xf>
    <xf numFmtId="2" fontId="4" fillId="7" borderId="32" xfId="0" applyNumberFormat="1" applyFont="1" applyFill="1" applyBorder="1" applyAlignment="1" applyProtection="1">
      <alignment horizontal="center" vertical="center" shrinkToFit="1"/>
    </xf>
    <xf numFmtId="180" fontId="4" fillId="0" borderId="40" xfId="0" applyNumberFormat="1" applyFont="1" applyFill="1" applyBorder="1" applyAlignment="1" applyProtection="1">
      <alignment horizontal="center" vertical="center" shrinkToFit="1"/>
    </xf>
    <xf numFmtId="177" fontId="4" fillId="0" borderId="8" xfId="0" applyNumberFormat="1" applyFont="1" applyFill="1" applyBorder="1" applyAlignment="1" applyProtection="1">
      <alignment horizontal="right" vertical="center" shrinkToFit="1"/>
    </xf>
    <xf numFmtId="187" fontId="4" fillId="0" borderId="23" xfId="0" applyNumberFormat="1" applyFont="1" applyFill="1" applyBorder="1" applyAlignment="1" applyProtection="1">
      <alignment horizontal="center" vertical="center" shrinkToFit="1"/>
    </xf>
    <xf numFmtId="185" fontId="4" fillId="10" borderId="22" xfId="0" applyNumberFormat="1" applyFont="1" applyFill="1" applyBorder="1" applyAlignment="1" applyProtection="1">
      <alignment vertical="center" shrinkToFit="1"/>
    </xf>
    <xf numFmtId="186" fontId="4" fillId="10" borderId="22" xfId="0" applyNumberFormat="1" applyFont="1" applyFill="1" applyBorder="1" applyAlignment="1" applyProtection="1">
      <alignment vertical="center" shrinkToFit="1"/>
    </xf>
    <xf numFmtId="184" fontId="4" fillId="10" borderId="22" xfId="0" applyNumberFormat="1" applyFont="1" applyFill="1" applyBorder="1" applyAlignment="1" applyProtection="1">
      <alignment horizontal="center" vertical="center" shrinkToFit="1"/>
    </xf>
    <xf numFmtId="185" fontId="4" fillId="10" borderId="39" xfId="0" applyNumberFormat="1" applyFont="1" applyFill="1" applyBorder="1" applyAlignment="1" applyProtection="1">
      <alignment horizontal="center" vertical="center" shrinkToFit="1"/>
    </xf>
    <xf numFmtId="185" fontId="4" fillId="10" borderId="8" xfId="0" applyNumberFormat="1" applyFont="1" applyFill="1" applyBorder="1" applyAlignment="1" applyProtection="1">
      <alignment horizontal="center" vertical="center" shrinkToFit="1"/>
    </xf>
    <xf numFmtId="185" fontId="4" fillId="10" borderId="8" xfId="0" applyNumberFormat="1" applyFont="1" applyFill="1" applyBorder="1" applyAlignment="1" applyProtection="1">
      <alignment vertical="center" shrinkToFit="1"/>
    </xf>
    <xf numFmtId="185" fontId="4" fillId="10" borderId="39" xfId="0" applyNumberFormat="1" applyFont="1" applyFill="1" applyBorder="1" applyAlignment="1" applyProtection="1">
      <alignment vertical="center" shrinkToFit="1"/>
    </xf>
    <xf numFmtId="185" fontId="4" fillId="10" borderId="23" xfId="0" applyNumberFormat="1" applyFont="1" applyFill="1" applyBorder="1" applyAlignment="1">
      <alignment vertical="center" shrinkToFit="1"/>
    </xf>
    <xf numFmtId="185" fontId="4" fillId="10" borderId="23" xfId="0" applyNumberFormat="1" applyFont="1" applyFill="1" applyBorder="1" applyAlignment="1" applyProtection="1">
      <alignment horizontal="center" vertical="center" shrinkToFit="1"/>
    </xf>
    <xf numFmtId="185" fontId="4" fillId="10" borderId="8" xfId="0" applyNumberFormat="1" applyFont="1" applyFill="1" applyBorder="1" applyAlignment="1" applyProtection="1">
      <alignment horizontal="right" vertical="center" shrinkToFit="1"/>
    </xf>
    <xf numFmtId="186" fontId="4" fillId="10" borderId="22" xfId="0" applyNumberFormat="1" applyFont="1" applyFill="1" applyBorder="1" applyAlignment="1" applyProtection="1">
      <alignment horizontal="right" vertical="center" shrinkToFit="1"/>
    </xf>
    <xf numFmtId="185" fontId="4" fillId="10" borderId="23" xfId="0" applyNumberFormat="1" applyFont="1" applyFill="1" applyBorder="1" applyAlignment="1" applyProtection="1">
      <alignment vertical="center" shrinkToFit="1"/>
    </xf>
    <xf numFmtId="184" fontId="4" fillId="10" borderId="29" xfId="0" applyNumberFormat="1" applyFont="1" applyFill="1" applyBorder="1" applyAlignment="1" applyProtection="1">
      <alignment horizontal="center" vertical="center" shrinkToFit="1"/>
    </xf>
    <xf numFmtId="186" fontId="4" fillId="10" borderId="22" xfId="0" applyNumberFormat="1" applyFont="1" applyFill="1" applyBorder="1" applyAlignment="1" applyProtection="1">
      <alignment horizontal="center" vertical="center" shrinkToFit="1"/>
    </xf>
    <xf numFmtId="186" fontId="4" fillId="10" borderId="22" xfId="0" applyNumberFormat="1" applyFont="1" applyFill="1" applyBorder="1" applyAlignment="1">
      <alignment vertical="center" shrinkToFit="1"/>
    </xf>
    <xf numFmtId="186" fontId="4" fillId="10" borderId="40" xfId="0" applyNumberFormat="1" applyFont="1" applyFill="1" applyBorder="1" applyAlignment="1">
      <alignment vertical="center" shrinkToFit="1"/>
    </xf>
    <xf numFmtId="0" fontId="7" fillId="0" borderId="2" xfId="0" applyFont="1" applyBorder="1" applyAlignment="1" applyProtection="1">
      <alignment horizontal="left" vertical="center"/>
    </xf>
    <xf numFmtId="0" fontId="7" fillId="0" borderId="1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1" xfId="0" applyFont="1" applyBorder="1" applyAlignment="1" applyProtection="1">
      <alignment horizontal="left" vertical="center"/>
    </xf>
    <xf numFmtId="0" fontId="4" fillId="0" borderId="10" xfId="0" applyFont="1" applyBorder="1" applyAlignment="1" applyProtection="1">
      <alignment horizontal="left" vertical="center"/>
    </xf>
    <xf numFmtId="0" fontId="4" fillId="0" borderId="11" xfId="0" applyFont="1" applyBorder="1" applyAlignment="1" applyProtection="1">
      <alignment horizontal="left" vertical="center"/>
    </xf>
    <xf numFmtId="0" fontId="7" fillId="0" borderId="8" xfId="0" applyFont="1" applyFill="1" applyBorder="1" applyAlignment="1">
      <alignment vertical="top" wrapText="1"/>
    </xf>
    <xf numFmtId="191" fontId="7" fillId="0" borderId="8" xfId="0" applyNumberFormat="1" applyFont="1" applyFill="1" applyBorder="1" applyAlignment="1">
      <alignment vertical="top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center" vertical="top"/>
    </xf>
    <xf numFmtId="0" fontId="7" fillId="0" borderId="8" xfId="0" quotePrefix="1" applyFont="1" applyFill="1" applyBorder="1" applyAlignment="1">
      <alignment horizontal="left" vertical="top" wrapText="1"/>
    </xf>
    <xf numFmtId="0" fontId="7" fillId="0" borderId="0" xfId="0" applyFont="1" applyFill="1" applyAlignment="1">
      <alignment vertical="top" wrapText="1"/>
    </xf>
    <xf numFmtId="0" fontId="7" fillId="0" borderId="8" xfId="0" applyFont="1" applyFill="1" applyBorder="1" applyAlignment="1">
      <alignment vertical="center"/>
    </xf>
    <xf numFmtId="192" fontId="7" fillId="0" borderId="8" xfId="0" applyNumberFormat="1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0" xfId="0" applyFont="1" applyFill="1" applyAlignment="1">
      <alignment vertical="center"/>
    </xf>
    <xf numFmtId="189" fontId="7" fillId="0" borderId="8" xfId="0" applyNumberFormat="1" applyFont="1" applyFill="1" applyBorder="1" applyAlignment="1">
      <alignment vertical="center"/>
    </xf>
    <xf numFmtId="193" fontId="7" fillId="0" borderId="8" xfId="0" applyNumberFormat="1" applyFont="1" applyFill="1" applyBorder="1" applyAlignment="1">
      <alignment vertical="center" shrinkToFit="1"/>
    </xf>
    <xf numFmtId="189" fontId="4" fillId="3" borderId="20" xfId="0" applyNumberFormat="1" applyFont="1" applyFill="1" applyBorder="1" applyAlignment="1" applyProtection="1">
      <alignment horizontal="right" vertical="center" shrinkToFit="1"/>
    </xf>
    <xf numFmtId="189" fontId="4" fillId="5" borderId="23" xfId="0" applyNumberFormat="1" applyFont="1" applyFill="1" applyBorder="1" applyAlignment="1" applyProtection="1">
      <alignment horizontal="right" vertical="center" shrinkToFit="1"/>
    </xf>
    <xf numFmtId="188" fontId="10" fillId="0" borderId="0" xfId="0" applyNumberFormat="1" applyFont="1" applyAlignment="1">
      <alignment vertical="center"/>
    </xf>
    <xf numFmtId="0" fontId="15" fillId="0" borderId="0" xfId="0" applyNumberFormat="1" applyFont="1" applyAlignment="1">
      <alignment horizontal="center" vertical="center" shrinkToFit="1"/>
    </xf>
    <xf numFmtId="177" fontId="4" fillId="0" borderId="43" xfId="0" applyNumberFormat="1" applyFont="1" applyFill="1" applyBorder="1" applyAlignment="1" applyProtection="1">
      <alignment horizontal="right" vertical="center" shrinkToFit="1"/>
    </xf>
    <xf numFmtId="181" fontId="4" fillId="0" borderId="44" xfId="0" applyNumberFormat="1" applyFont="1" applyFill="1" applyBorder="1" applyAlignment="1" applyProtection="1">
      <alignment vertical="center" shrinkToFit="1"/>
    </xf>
    <xf numFmtId="179" fontId="4" fillId="0" borderId="44" xfId="0" applyNumberFormat="1" applyFont="1" applyFill="1" applyBorder="1" applyAlignment="1" applyProtection="1">
      <alignment vertical="center" shrinkToFit="1"/>
    </xf>
    <xf numFmtId="177" fontId="4" fillId="0" borderId="45" xfId="0" applyNumberFormat="1" applyFont="1" applyFill="1" applyBorder="1" applyAlignment="1" applyProtection="1">
      <alignment vertical="center" shrinkToFit="1"/>
    </xf>
    <xf numFmtId="177" fontId="4" fillId="0" borderId="43" xfId="0" applyNumberFormat="1" applyFont="1" applyFill="1" applyBorder="1" applyAlignment="1" applyProtection="1">
      <alignment vertical="center" shrinkToFit="1"/>
    </xf>
    <xf numFmtId="181" fontId="4" fillId="0" borderId="44" xfId="0" applyNumberFormat="1" applyFont="1" applyFill="1" applyBorder="1" applyAlignment="1" applyProtection="1">
      <alignment horizontal="right" vertical="center" shrinkToFit="1"/>
    </xf>
    <xf numFmtId="179" fontId="4" fillId="0" borderId="45" xfId="0" applyNumberFormat="1" applyFont="1" applyFill="1" applyBorder="1" applyAlignment="1" applyProtection="1">
      <alignment vertical="center" shrinkToFit="1"/>
    </xf>
    <xf numFmtId="182" fontId="4" fillId="0" borderId="45" xfId="0" applyNumberFormat="1" applyFont="1" applyFill="1" applyBorder="1" applyAlignment="1">
      <alignment vertical="center" shrinkToFit="1"/>
    </xf>
    <xf numFmtId="1" fontId="4" fillId="0" borderId="44" xfId="0" applyNumberFormat="1" applyFont="1" applyBorder="1" applyAlignment="1">
      <alignment horizontal="right" vertical="center" shrinkToFit="1"/>
    </xf>
    <xf numFmtId="0" fontId="4" fillId="0" borderId="46" xfId="0" applyFont="1" applyBorder="1" applyAlignment="1" applyProtection="1">
      <alignment horizontal="right" vertical="center" shrinkToFit="1"/>
    </xf>
    <xf numFmtId="0" fontId="4" fillId="0" borderId="44" xfId="0" applyFont="1" applyBorder="1" applyAlignment="1" applyProtection="1">
      <alignment vertical="center" shrinkToFit="1"/>
    </xf>
    <xf numFmtId="0" fontId="4" fillId="0" borderId="45" xfId="0" applyFont="1" applyBorder="1" applyAlignment="1" applyProtection="1">
      <alignment vertical="center" shrinkToFit="1"/>
    </xf>
    <xf numFmtId="0" fontId="4" fillId="0" borderId="46" xfId="0" applyFont="1" applyBorder="1" applyAlignment="1" applyProtection="1">
      <alignment vertical="center" shrinkToFit="1"/>
    </xf>
    <xf numFmtId="0" fontId="4" fillId="6" borderId="47" xfId="0" applyFont="1" applyFill="1" applyBorder="1" applyAlignment="1" applyProtection="1">
      <alignment horizontal="center" vertical="center" shrinkToFit="1"/>
    </xf>
    <xf numFmtId="0" fontId="4" fillId="4" borderId="45" xfId="0" applyFont="1" applyFill="1" applyBorder="1" applyAlignment="1" applyProtection="1">
      <alignment horizontal="center" vertical="center" shrinkToFit="1"/>
    </xf>
    <xf numFmtId="0" fontId="4" fillId="4" borderId="46" xfId="0" applyFont="1" applyFill="1" applyBorder="1" applyAlignment="1" applyProtection="1">
      <alignment horizontal="center" vertical="center" shrinkToFit="1"/>
    </xf>
    <xf numFmtId="0" fontId="4" fillId="0" borderId="45" xfId="0" applyFont="1" applyBorder="1" applyAlignment="1" applyProtection="1">
      <alignment horizontal="center" vertical="center" shrinkToFit="1"/>
    </xf>
    <xf numFmtId="0" fontId="4" fillId="0" borderId="41" xfId="0" applyFont="1" applyBorder="1" applyAlignment="1">
      <alignment vertical="center"/>
    </xf>
    <xf numFmtId="57" fontId="4" fillId="2" borderId="48" xfId="0" applyNumberFormat="1" applyFont="1" applyFill="1" applyBorder="1" applyAlignment="1" applyProtection="1">
      <alignment horizontal="left" vertical="center" shrinkToFit="1"/>
    </xf>
    <xf numFmtId="177" fontId="4" fillId="0" borderId="49" xfId="0" applyNumberFormat="1" applyFont="1" applyFill="1" applyBorder="1" applyAlignment="1" applyProtection="1">
      <alignment horizontal="right" vertical="center" shrinkToFit="1"/>
    </xf>
    <xf numFmtId="181" fontId="4" fillId="0" borderId="50" xfId="0" applyNumberFormat="1" applyFont="1" applyFill="1" applyBorder="1" applyAlignment="1" applyProtection="1">
      <alignment vertical="center" shrinkToFit="1"/>
    </xf>
    <xf numFmtId="179" fontId="4" fillId="0" borderId="50" xfId="0" applyNumberFormat="1" applyFont="1" applyFill="1" applyBorder="1" applyAlignment="1" applyProtection="1">
      <alignment vertical="center" shrinkToFit="1"/>
    </xf>
    <xf numFmtId="177" fontId="4" fillId="0" borderId="51" xfId="0" applyNumberFormat="1" applyFont="1" applyFill="1" applyBorder="1" applyAlignment="1" applyProtection="1">
      <alignment vertical="center" shrinkToFit="1"/>
    </xf>
    <xf numFmtId="177" fontId="4" fillId="0" borderId="49" xfId="0" applyNumberFormat="1" applyFont="1" applyFill="1" applyBorder="1" applyAlignment="1" applyProtection="1">
      <alignment vertical="center" shrinkToFit="1"/>
    </xf>
    <xf numFmtId="181" fontId="4" fillId="0" borderId="50" xfId="0" applyNumberFormat="1" applyFont="1" applyFill="1" applyBorder="1" applyAlignment="1" applyProtection="1">
      <alignment horizontal="right" vertical="center" shrinkToFit="1"/>
    </xf>
    <xf numFmtId="179" fontId="4" fillId="0" borderId="51" xfId="0" applyNumberFormat="1" applyFont="1" applyFill="1" applyBorder="1" applyAlignment="1" applyProtection="1">
      <alignment vertical="center" shrinkToFit="1"/>
    </xf>
    <xf numFmtId="1" fontId="4" fillId="0" borderId="50" xfId="0" applyNumberFormat="1" applyFont="1" applyFill="1" applyBorder="1" applyAlignment="1" applyProtection="1">
      <alignment vertical="center" shrinkToFit="1"/>
    </xf>
    <xf numFmtId="185" fontId="4" fillId="10" borderId="50" xfId="0" applyNumberFormat="1" applyFont="1" applyFill="1" applyBorder="1" applyAlignment="1" applyProtection="1">
      <alignment vertical="center" shrinkToFit="1"/>
    </xf>
    <xf numFmtId="2" fontId="4" fillId="7" borderId="52" xfId="0" applyNumberFormat="1" applyFont="1" applyFill="1" applyBorder="1" applyAlignment="1" applyProtection="1">
      <alignment horizontal="center" vertical="center" shrinkToFit="1"/>
    </xf>
    <xf numFmtId="181" fontId="4" fillId="0" borderId="50" xfId="0" applyNumberFormat="1" applyFont="1" applyFill="1" applyBorder="1" applyAlignment="1">
      <alignment vertical="center" shrinkToFit="1"/>
    </xf>
    <xf numFmtId="185" fontId="4" fillId="10" borderId="51" xfId="0" applyNumberFormat="1" applyFont="1" applyFill="1" applyBorder="1" applyAlignment="1">
      <alignment vertical="center" shrinkToFit="1"/>
    </xf>
    <xf numFmtId="1" fontId="4" fillId="0" borderId="50" xfId="0" applyNumberFormat="1" applyFont="1" applyBorder="1" applyAlignment="1">
      <alignment horizontal="right" vertical="center" shrinkToFit="1"/>
    </xf>
    <xf numFmtId="0" fontId="4" fillId="0" borderId="54" xfId="0" applyFont="1" applyBorder="1" applyAlignment="1" applyProtection="1">
      <alignment horizontal="right" vertical="center" shrinkToFit="1"/>
    </xf>
    <xf numFmtId="0" fontId="4" fillId="0" borderId="50" xfId="0" applyFont="1" applyBorder="1" applyAlignment="1" applyProtection="1">
      <alignment vertical="center" shrinkToFit="1"/>
    </xf>
    <xf numFmtId="0" fontId="4" fillId="0" borderId="51" xfId="0" applyFont="1" applyBorder="1" applyAlignment="1" applyProtection="1">
      <alignment vertical="center" shrinkToFit="1"/>
    </xf>
    <xf numFmtId="0" fontId="4" fillId="0" borderId="54" xfId="0" applyFont="1" applyBorder="1" applyAlignment="1" applyProtection="1">
      <alignment vertical="center" shrinkToFit="1"/>
    </xf>
    <xf numFmtId="0" fontId="4" fillId="6" borderId="52" xfId="0" applyFont="1" applyFill="1" applyBorder="1" applyAlignment="1" applyProtection="1">
      <alignment horizontal="center" vertical="center" shrinkToFit="1"/>
    </xf>
    <xf numFmtId="0" fontId="4" fillId="4" borderId="51" xfId="0" applyFont="1" applyFill="1" applyBorder="1" applyAlignment="1" applyProtection="1">
      <alignment horizontal="center" vertical="center" shrinkToFit="1"/>
    </xf>
    <xf numFmtId="0" fontId="4" fillId="4" borderId="54" xfId="0" applyFont="1" applyFill="1" applyBorder="1" applyAlignment="1" applyProtection="1">
      <alignment horizontal="center" vertical="center" shrinkToFit="1"/>
    </xf>
    <xf numFmtId="0" fontId="4" fillId="0" borderId="51" xfId="0" applyFont="1" applyBorder="1" applyAlignment="1" applyProtection="1">
      <alignment horizontal="center" vertical="center" shrinkToFit="1"/>
    </xf>
    <xf numFmtId="57" fontId="6" fillId="2" borderId="42" xfId="0" applyNumberFormat="1" applyFont="1" applyFill="1" applyBorder="1" applyAlignment="1">
      <alignment horizontal="left" vertical="center" shrinkToFit="1"/>
    </xf>
    <xf numFmtId="177" fontId="4" fillId="0" borderId="43" xfId="0" applyNumberFormat="1" applyFont="1" applyFill="1" applyBorder="1" applyAlignment="1" applyProtection="1">
      <alignment horizontal="center" vertical="center" shrinkToFit="1"/>
    </xf>
    <xf numFmtId="179" fontId="4" fillId="0" borderId="44" xfId="0" applyNumberFormat="1" applyFont="1" applyFill="1" applyBorder="1" applyAlignment="1" applyProtection="1">
      <alignment horizontal="center" vertical="center" shrinkToFit="1"/>
    </xf>
    <xf numFmtId="179" fontId="4" fillId="0" borderId="43" xfId="0" applyNumberFormat="1" applyFont="1" applyFill="1" applyBorder="1" applyAlignment="1" applyProtection="1">
      <alignment horizontal="center" vertical="center" shrinkToFit="1"/>
    </xf>
    <xf numFmtId="179" fontId="4" fillId="0" borderId="45" xfId="0" applyNumberFormat="1" applyFont="1" applyFill="1" applyBorder="1" applyAlignment="1" applyProtection="1">
      <alignment horizontal="center" vertical="center" shrinkToFit="1"/>
    </xf>
    <xf numFmtId="1" fontId="4" fillId="0" borderId="44" xfId="0" applyNumberFormat="1" applyFont="1" applyFill="1" applyBorder="1" applyAlignment="1" applyProtection="1">
      <alignment vertical="center" shrinkToFit="1"/>
    </xf>
    <xf numFmtId="0" fontId="4" fillId="0" borderId="45" xfId="0" applyFont="1" applyFill="1" applyBorder="1" applyAlignment="1" applyProtection="1">
      <alignment horizontal="center" vertical="center" shrinkToFit="1"/>
    </xf>
    <xf numFmtId="180" fontId="4" fillId="0" borderId="43" xfId="0" applyNumberFormat="1" applyFont="1" applyFill="1" applyBorder="1" applyAlignment="1" applyProtection="1">
      <alignment vertical="center" shrinkToFit="1"/>
    </xf>
    <xf numFmtId="189" fontId="4" fillId="0" borderId="44" xfId="0" applyNumberFormat="1" applyFont="1" applyBorder="1" applyAlignment="1">
      <alignment horizontal="right" vertical="center" shrinkToFit="1"/>
    </xf>
    <xf numFmtId="57" fontId="4" fillId="2" borderId="48" xfId="0" applyNumberFormat="1" applyFont="1" applyFill="1" applyBorder="1" applyAlignment="1">
      <alignment horizontal="left" vertical="center" shrinkToFit="1"/>
    </xf>
    <xf numFmtId="177" fontId="4" fillId="0" borderId="49" xfId="0" applyNumberFormat="1" applyFont="1" applyFill="1" applyBorder="1" applyAlignment="1" applyProtection="1">
      <alignment horizontal="center" vertical="center" shrinkToFit="1"/>
    </xf>
    <xf numFmtId="179" fontId="4" fillId="0" borderId="50" xfId="0" applyNumberFormat="1" applyFont="1" applyFill="1" applyBorder="1" applyAlignment="1" applyProtection="1">
      <alignment horizontal="center" vertical="center" shrinkToFit="1"/>
    </xf>
    <xf numFmtId="179" fontId="4" fillId="0" borderId="49" xfId="0" applyNumberFormat="1" applyFont="1" applyFill="1" applyBorder="1" applyAlignment="1" applyProtection="1">
      <alignment horizontal="center" vertical="center" shrinkToFit="1"/>
    </xf>
    <xf numFmtId="179" fontId="4" fillId="0" borderId="51" xfId="0" applyNumberFormat="1" applyFont="1" applyFill="1" applyBorder="1" applyAlignment="1" applyProtection="1">
      <alignment horizontal="center" vertical="center" shrinkToFit="1"/>
    </xf>
    <xf numFmtId="0" fontId="4" fillId="0" borderId="51" xfId="0" applyFont="1" applyFill="1" applyBorder="1" applyAlignment="1" applyProtection="1">
      <alignment horizontal="center" vertical="center" shrinkToFit="1"/>
    </xf>
    <xf numFmtId="180" fontId="4" fillId="0" borderId="49" xfId="0" applyNumberFormat="1" applyFont="1" applyFill="1" applyBorder="1" applyAlignment="1" applyProtection="1">
      <alignment vertical="center" shrinkToFit="1"/>
    </xf>
    <xf numFmtId="185" fontId="4" fillId="10" borderId="51" xfId="0" applyNumberFormat="1" applyFont="1" applyFill="1" applyBorder="1" applyAlignment="1" applyProtection="1">
      <alignment vertical="center" shrinkToFit="1"/>
    </xf>
    <xf numFmtId="189" fontId="4" fillId="0" borderId="50" xfId="0" applyNumberFormat="1" applyFont="1" applyBorder="1" applyAlignment="1">
      <alignment horizontal="right" vertical="center" shrinkToFit="1"/>
    </xf>
    <xf numFmtId="0" fontId="4" fillId="2" borderId="15" xfId="0" applyFont="1" applyFill="1" applyBorder="1" applyAlignment="1" applyProtection="1">
      <alignment horizontal="right" vertical="center"/>
    </xf>
    <xf numFmtId="0" fontId="4" fillId="2" borderId="11" xfId="0" applyFont="1" applyFill="1" applyBorder="1" applyAlignment="1" applyProtection="1">
      <alignment horizontal="right" vertical="center"/>
    </xf>
    <xf numFmtId="179" fontId="4" fillId="2" borderId="11" xfId="0" quotePrefix="1" applyNumberFormat="1" applyFont="1" applyFill="1" applyBorder="1" applyAlignment="1" applyProtection="1">
      <alignment horizontal="right" vertical="center"/>
    </xf>
    <xf numFmtId="179" fontId="4" fillId="2" borderId="11" xfId="0" applyNumberFormat="1" applyFont="1" applyFill="1" applyBorder="1" applyAlignment="1" applyProtection="1">
      <alignment horizontal="right" vertical="center"/>
    </xf>
    <xf numFmtId="0" fontId="4" fillId="2" borderId="5" xfId="0" applyFont="1" applyFill="1" applyBorder="1" applyAlignment="1" applyProtection="1">
      <alignment horizontal="right" vertical="center"/>
    </xf>
    <xf numFmtId="0" fontId="4" fillId="2" borderId="4" xfId="0" applyFont="1" applyFill="1" applyBorder="1" applyAlignment="1" applyProtection="1">
      <alignment horizontal="right" vertical="center"/>
    </xf>
    <xf numFmtId="179" fontId="4" fillId="2" borderId="5" xfId="0" applyNumberFormat="1" applyFont="1" applyFill="1" applyBorder="1" applyAlignment="1" applyProtection="1">
      <alignment horizontal="right" vertical="center"/>
    </xf>
    <xf numFmtId="57" fontId="6" fillId="2" borderId="42" xfId="0" applyNumberFormat="1" applyFont="1" applyFill="1" applyBorder="1" applyAlignment="1" applyProtection="1">
      <alignment horizontal="left" vertical="center" shrinkToFit="1"/>
    </xf>
    <xf numFmtId="189" fontId="4" fillId="8" borderId="35" xfId="0" applyNumberFormat="1" applyFont="1" applyFill="1" applyBorder="1" applyAlignment="1" applyProtection="1">
      <alignment horizontal="center" vertical="center" shrinkToFit="1"/>
    </xf>
    <xf numFmtId="190" fontId="4" fillId="8" borderId="35" xfId="0" applyNumberFormat="1" applyFont="1" applyFill="1" applyBorder="1" applyAlignment="1">
      <alignment horizontal="right" vertical="center" shrinkToFit="1"/>
    </xf>
    <xf numFmtId="189" fontId="4" fillId="12" borderId="35" xfId="0" applyNumberFormat="1" applyFont="1" applyFill="1" applyBorder="1" applyAlignment="1">
      <alignment horizontal="right" vertical="center" shrinkToFit="1"/>
    </xf>
    <xf numFmtId="189" fontId="4" fillId="9" borderId="35" xfId="0" applyNumberFormat="1" applyFont="1" applyFill="1" applyBorder="1" applyAlignment="1" applyProtection="1">
      <alignment horizontal="center" vertical="center" shrinkToFit="1"/>
    </xf>
    <xf numFmtId="189" fontId="4" fillId="8" borderId="53" xfId="0" applyNumberFormat="1" applyFont="1" applyFill="1" applyBorder="1" applyAlignment="1" applyProtection="1">
      <alignment horizontal="center" vertical="center" shrinkToFit="1"/>
    </xf>
    <xf numFmtId="189" fontId="4" fillId="9" borderId="37" xfId="0" applyNumberFormat="1" applyFont="1" applyFill="1" applyBorder="1" applyAlignment="1" applyProtection="1">
      <alignment horizontal="center" vertical="center" shrinkToFit="1"/>
    </xf>
    <xf numFmtId="189" fontId="4" fillId="8" borderId="38" xfId="0" applyNumberFormat="1" applyFont="1" applyFill="1" applyBorder="1" applyAlignment="1" applyProtection="1">
      <alignment horizontal="center" vertical="center" shrinkToFit="1"/>
    </xf>
    <xf numFmtId="1" fontId="4" fillId="0" borderId="29" xfId="0" applyNumberFormat="1" applyFont="1" applyFill="1" applyBorder="1" applyAlignment="1" applyProtection="1">
      <alignment vertical="center" shrinkToFit="1"/>
    </xf>
    <xf numFmtId="1" fontId="4" fillId="0" borderId="22" xfId="0" applyNumberFormat="1" applyFont="1" applyFill="1" applyBorder="1" applyAlignment="1" applyProtection="1">
      <alignment vertical="center" shrinkToFit="1"/>
    </xf>
    <xf numFmtId="194" fontId="4" fillId="0" borderId="8" xfId="0" applyNumberFormat="1" applyFont="1" applyBorder="1" applyAlignment="1">
      <alignment horizontal="right" vertical="center" shrinkToFit="1"/>
    </xf>
    <xf numFmtId="194" fontId="4" fillId="0" borderId="50" xfId="0" applyNumberFormat="1" applyFont="1" applyBorder="1" applyAlignment="1">
      <alignment horizontal="right" vertical="center" shrinkToFit="1"/>
    </xf>
    <xf numFmtId="194" fontId="4" fillId="0" borderId="44" xfId="0" applyNumberFormat="1" applyFont="1" applyBorder="1" applyAlignment="1">
      <alignment horizontal="right" vertical="center" shrinkToFit="1"/>
    </xf>
    <xf numFmtId="2" fontId="4" fillId="0" borderId="50" xfId="0" applyNumberFormat="1" applyFont="1" applyBorder="1" applyAlignment="1">
      <alignment horizontal="right" vertical="center" shrinkToFit="1"/>
    </xf>
    <xf numFmtId="189" fontId="4" fillId="0" borderId="8" xfId="0" applyNumberFormat="1" applyFont="1" applyBorder="1" applyAlignment="1">
      <alignment vertical="center" shrinkToFit="1"/>
    </xf>
    <xf numFmtId="189" fontId="4" fillId="0" borderId="50" xfId="0" applyNumberFormat="1" applyFont="1" applyBorder="1" applyAlignment="1">
      <alignment vertical="center" shrinkToFit="1"/>
    </xf>
    <xf numFmtId="189" fontId="4" fillId="0" borderId="44" xfId="0" applyNumberFormat="1" applyFont="1" applyBorder="1" applyAlignment="1">
      <alignment vertical="center" shrinkToFit="1"/>
    </xf>
    <xf numFmtId="189" fontId="4" fillId="11" borderId="37" xfId="0" applyNumberFormat="1" applyFont="1" applyFill="1" applyBorder="1" applyAlignment="1" applyProtection="1">
      <alignment horizontal="center" vertical="center" shrinkToFit="1"/>
    </xf>
    <xf numFmtId="189" fontId="4" fillId="9" borderId="55" xfId="0" applyNumberFormat="1" applyFont="1" applyFill="1" applyBorder="1" applyAlignment="1" applyProtection="1">
      <alignment horizontal="center" vertical="center" shrinkToFit="1"/>
    </xf>
    <xf numFmtId="0" fontId="4" fillId="2" borderId="11" xfId="0" applyFont="1" applyFill="1" applyBorder="1" applyAlignment="1" applyProtection="1">
      <alignment horizontal="left" vertical="center"/>
    </xf>
    <xf numFmtId="193" fontId="4" fillId="11" borderId="37" xfId="0" applyNumberFormat="1" applyFont="1" applyFill="1" applyBorder="1" applyAlignment="1" applyProtection="1">
      <alignment horizontal="center" vertical="center" shrinkToFit="1"/>
    </xf>
    <xf numFmtId="193" fontId="4" fillId="11" borderId="36" xfId="0" applyNumberFormat="1" applyFont="1" applyFill="1" applyBorder="1" applyAlignment="1" applyProtection="1">
      <alignment horizontal="center" vertical="center" shrinkToFit="1"/>
    </xf>
    <xf numFmtId="193" fontId="4" fillId="0" borderId="23" xfId="0" applyNumberFormat="1" applyFont="1" applyFill="1" applyBorder="1" applyAlignment="1" applyProtection="1">
      <alignment vertical="center" shrinkToFit="1"/>
    </xf>
    <xf numFmtId="193" fontId="4" fillId="0" borderId="51" xfId="0" applyNumberFormat="1" applyFont="1" applyFill="1" applyBorder="1" applyAlignment="1" applyProtection="1">
      <alignment vertical="center" shrinkToFit="1"/>
    </xf>
    <xf numFmtId="193" fontId="4" fillId="0" borderId="45" xfId="0" applyNumberFormat="1" applyFont="1" applyFill="1" applyBorder="1" applyAlignment="1" applyProtection="1">
      <alignment vertical="center" shrinkToFit="1"/>
    </xf>
    <xf numFmtId="193" fontId="4" fillId="0" borderId="23" xfId="0" applyNumberFormat="1" applyFont="1" applyFill="1" applyBorder="1" applyAlignment="1" applyProtection="1">
      <alignment horizontal="center" vertical="center" shrinkToFit="1"/>
    </xf>
    <xf numFmtId="189" fontId="4" fillId="0" borderId="56" xfId="0" applyNumberFormat="1" applyFont="1" applyFill="1" applyBorder="1" applyAlignment="1" applyProtection="1">
      <alignment horizontal="center" vertical="center" shrinkToFit="1"/>
    </xf>
    <xf numFmtId="177" fontId="4" fillId="0" borderId="56" xfId="0" applyNumberFormat="1" applyFont="1" applyFill="1" applyBorder="1" applyAlignment="1" applyProtection="1">
      <alignment vertical="center" shrinkToFit="1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1" applyFont="1" applyFill="1" applyAlignment="1" applyProtection="1">
      <alignment vertical="center"/>
    </xf>
    <xf numFmtId="0" fontId="20" fillId="0" borderId="0" xfId="1" applyNumberFormat="1" applyFont="1" applyFill="1" applyAlignment="1" applyProtection="1">
      <alignment vertical="center"/>
    </xf>
    <xf numFmtId="0" fontId="21" fillId="0" borderId="0" xfId="1" applyFont="1" applyAlignment="1" applyProtection="1">
      <alignment horizontal="left" vertical="center"/>
    </xf>
    <xf numFmtId="0" fontId="21" fillId="0" borderId="0" xfId="1" applyFont="1" applyAlignment="1" applyProtection="1">
      <alignment vertical="center"/>
    </xf>
    <xf numFmtId="180" fontId="21" fillId="0" borderId="0" xfId="1" applyNumberFormat="1" applyFont="1" applyAlignment="1" applyProtection="1">
      <alignment vertical="center"/>
    </xf>
    <xf numFmtId="179" fontId="21" fillId="0" borderId="0" xfId="1" applyNumberFormat="1" applyFont="1" applyAlignment="1" applyProtection="1">
      <alignment vertical="center"/>
    </xf>
    <xf numFmtId="0" fontId="4" fillId="0" borderId="0" xfId="0" applyNumberFormat="1" applyFont="1" applyAlignment="1"/>
    <xf numFmtId="181" fontId="4" fillId="0" borderId="0" xfId="0" applyNumberFormat="1" applyFont="1" applyAlignment="1">
      <alignment vertical="center"/>
    </xf>
    <xf numFmtId="0" fontId="4" fillId="0" borderId="0" xfId="0" applyFont="1" applyAlignment="1"/>
    <xf numFmtId="0" fontId="4" fillId="0" borderId="0" xfId="0" quotePrefix="1" applyFont="1" applyAlignment="1" applyProtection="1">
      <alignment horizontal="center" vertical="center"/>
      <protection locked="0"/>
    </xf>
    <xf numFmtId="57" fontId="13" fillId="0" borderId="0" xfId="0" applyNumberFormat="1" applyFont="1" applyAlignment="1" applyProtection="1">
      <alignment horizontal="center"/>
      <protection locked="0"/>
    </xf>
    <xf numFmtId="57" fontId="4" fillId="0" borderId="0" xfId="0" quotePrefix="1" applyNumberFormat="1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181" fontId="19" fillId="0" borderId="0" xfId="0" quotePrefix="1" applyNumberFormat="1" applyFont="1" applyFill="1" applyAlignment="1">
      <alignment horizontal="center" vertical="center"/>
    </xf>
    <xf numFmtId="0" fontId="19" fillId="0" borderId="0" xfId="0" quotePrefix="1" applyFont="1" applyAlignment="1" applyProtection="1">
      <alignment horizontal="center" vertical="center"/>
      <protection locked="0"/>
    </xf>
    <xf numFmtId="180" fontId="4" fillId="0" borderId="0" xfId="0" quotePrefix="1" applyNumberFormat="1" applyFont="1" applyAlignment="1">
      <alignment horizontal="center" vertical="center"/>
    </xf>
    <xf numFmtId="57" fontId="4" fillId="13" borderId="21" xfId="0" applyNumberFormat="1" applyFont="1" applyFill="1" applyBorder="1" applyAlignment="1">
      <alignment horizontal="left" vertical="center" shrinkToFit="1"/>
    </xf>
    <xf numFmtId="0" fontId="4" fillId="13" borderId="21" xfId="0" applyFont="1" applyFill="1" applyBorder="1" applyAlignment="1">
      <alignment vertical="center"/>
    </xf>
    <xf numFmtId="1" fontId="4" fillId="0" borderId="57" xfId="0" applyNumberFormat="1" applyFont="1" applyFill="1" applyBorder="1" applyAlignment="1" applyProtection="1">
      <alignment vertical="center" shrinkToFit="1"/>
    </xf>
    <xf numFmtId="1" fontId="4" fillId="0" borderId="56" xfId="0" applyNumberFormat="1" applyFont="1" applyFill="1" applyBorder="1" applyAlignment="1" applyProtection="1">
      <alignment vertical="center" shrinkToFit="1"/>
    </xf>
    <xf numFmtId="187" fontId="4" fillId="0" borderId="8" xfId="0" applyNumberFormat="1" applyFont="1" applyFill="1" applyBorder="1" applyAlignment="1" applyProtection="1">
      <alignment horizontal="center" vertical="center" shrinkToFit="1"/>
    </xf>
    <xf numFmtId="57" fontId="4" fillId="0" borderId="0" xfId="0" applyNumberFormat="1" applyFont="1" applyAlignment="1">
      <alignment horizontal="left" vertical="center"/>
    </xf>
    <xf numFmtId="195" fontId="4" fillId="0" borderId="0" xfId="0" applyNumberFormat="1" applyFont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39" xfId="0" applyFont="1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5" fillId="0" borderId="0" xfId="0" applyNumberFormat="1" applyFont="1" applyAlignment="1">
      <alignment horizontal="center" shrinkToFit="1"/>
    </xf>
    <xf numFmtId="0" fontId="22" fillId="0" borderId="0" xfId="0" applyFont="1" applyAlignment="1">
      <alignment horizontal="center" shrinkToFit="1"/>
    </xf>
    <xf numFmtId="179" fontId="4" fillId="0" borderId="0" xfId="0" applyNumberFormat="1" applyFont="1" applyAlignment="1"/>
    <xf numFmtId="0" fontId="15" fillId="0" borderId="0" xfId="0" applyNumberFormat="1" applyFont="1" applyAlignment="1">
      <alignment horizontal="center" vertical="center" shrinkToFit="1"/>
    </xf>
    <xf numFmtId="0" fontId="22" fillId="0" borderId="0" xfId="0" applyFont="1" applyAlignment="1">
      <alignment horizontal="center" vertical="center" shrinkToFi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  <color rgb="FFCC00FF"/>
      <color rgb="FF3366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海底土(放水口/電力)</a:t>
            </a:r>
          </a:p>
        </c:rich>
      </c:tx>
      <c:layout>
        <c:manualLayout>
          <c:xMode val="edge"/>
          <c:yMode val="edge"/>
          <c:x val="0.10009354838709678"/>
          <c:y val="0.16057222222222223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8232811103113676E-2"/>
          <c:y val="4.9027777777777781E-2"/>
          <c:w val="0.90429103942652334"/>
          <c:h val="0.81220994130692292"/>
        </c:manualLayout>
      </c:layout>
      <c:lineChart>
        <c:grouping val="standard"/>
        <c:varyColors val="0"/>
        <c:ser>
          <c:idx val="0"/>
          <c:order val="0"/>
          <c:tx>
            <c:strRef>
              <c:f>海底土!$S$130</c:f>
              <c:strCache>
                <c:ptCount val="1"/>
                <c:pt idx="0">
                  <c:v>Be-7</c:v>
                </c:pt>
              </c:strCache>
            </c:strRef>
          </c:tx>
          <c:spPr>
            <a:ln w="12700">
              <a:solidFill>
                <a:srgbClr val="3366FF"/>
              </a:solidFill>
              <a:prstDash val="sysDash"/>
            </a:ln>
          </c:spPr>
          <c:marker>
            <c:symbol val="circle"/>
            <c:size val="4"/>
            <c:spPr>
              <a:solidFill>
                <a:srgbClr val="FFFFFF"/>
              </a:solidFill>
              <a:ln>
                <a:solidFill>
                  <a:srgbClr val="3366FF"/>
                </a:solidFill>
                <a:prstDash val="solid"/>
              </a:ln>
            </c:spPr>
          </c:marker>
          <c:cat>
            <c:numRef>
              <c:f>海底土!$R$132:$R$292</c:f>
              <c:numCache>
                <c:formatCode>[$-411]m\.d\.ge</c:formatCode>
                <c:ptCount val="161"/>
                <c:pt idx="0">
                  <c:v>29871</c:v>
                </c:pt>
                <c:pt idx="1">
                  <c:v>29962</c:v>
                </c:pt>
                <c:pt idx="2">
                  <c:v>30049</c:v>
                </c:pt>
                <c:pt idx="3">
                  <c:v>30134</c:v>
                </c:pt>
                <c:pt idx="4">
                  <c:v>30225</c:v>
                </c:pt>
                <c:pt idx="5">
                  <c:v>30326</c:v>
                </c:pt>
                <c:pt idx="6">
                  <c:v>30420</c:v>
                </c:pt>
                <c:pt idx="7">
                  <c:v>30501</c:v>
                </c:pt>
                <c:pt idx="8">
                  <c:v>30600</c:v>
                </c:pt>
                <c:pt idx="9">
                  <c:v>30691</c:v>
                </c:pt>
                <c:pt idx="10">
                  <c:v>30774</c:v>
                </c:pt>
                <c:pt idx="11">
                  <c:v>30875</c:v>
                </c:pt>
                <c:pt idx="12">
                  <c:v>30971</c:v>
                </c:pt>
                <c:pt idx="13">
                  <c:v>31055</c:v>
                </c:pt>
                <c:pt idx="14">
                  <c:v>31147</c:v>
                </c:pt>
                <c:pt idx="15">
                  <c:v>31236</c:v>
                </c:pt>
                <c:pt idx="16">
                  <c:v>31329</c:v>
                </c:pt>
                <c:pt idx="17">
                  <c:v>31425</c:v>
                </c:pt>
                <c:pt idx="18">
                  <c:v>31506</c:v>
                </c:pt>
                <c:pt idx="19">
                  <c:v>31528</c:v>
                </c:pt>
                <c:pt idx="20">
                  <c:v>31590</c:v>
                </c:pt>
                <c:pt idx="21">
                  <c:v>31597</c:v>
                </c:pt>
                <c:pt idx="22">
                  <c:v>31705</c:v>
                </c:pt>
                <c:pt idx="23">
                  <c:v>31789</c:v>
                </c:pt>
                <c:pt idx="24">
                  <c:v>31873</c:v>
                </c:pt>
                <c:pt idx="25">
                  <c:v>31974</c:v>
                </c:pt>
                <c:pt idx="26">
                  <c:v>32062</c:v>
                </c:pt>
                <c:pt idx="27">
                  <c:v>32160</c:v>
                </c:pt>
                <c:pt idx="28">
                  <c:v>32244</c:v>
                </c:pt>
                <c:pt idx="29">
                  <c:v>32338</c:v>
                </c:pt>
                <c:pt idx="30">
                  <c:v>32433</c:v>
                </c:pt>
                <c:pt idx="31">
                  <c:v>32525</c:v>
                </c:pt>
                <c:pt idx="32">
                  <c:v>32617</c:v>
                </c:pt>
                <c:pt idx="33">
                  <c:v>32699</c:v>
                </c:pt>
                <c:pt idx="34">
                  <c:v>32800</c:v>
                </c:pt>
                <c:pt idx="35">
                  <c:v>32885</c:v>
                </c:pt>
                <c:pt idx="36">
                  <c:v>32982</c:v>
                </c:pt>
                <c:pt idx="37">
                  <c:v>33073</c:v>
                </c:pt>
                <c:pt idx="38">
                  <c:v>33163</c:v>
                </c:pt>
                <c:pt idx="39">
                  <c:v>33247</c:v>
                </c:pt>
                <c:pt idx="40">
                  <c:v>33345</c:v>
                </c:pt>
                <c:pt idx="41">
                  <c:v>33448</c:v>
                </c:pt>
                <c:pt idx="42">
                  <c:v>33535</c:v>
                </c:pt>
                <c:pt idx="43">
                  <c:v>33616</c:v>
                </c:pt>
                <c:pt idx="44">
                  <c:v>33714</c:v>
                </c:pt>
                <c:pt idx="45">
                  <c:v>33798</c:v>
                </c:pt>
                <c:pt idx="46">
                  <c:v>33905</c:v>
                </c:pt>
                <c:pt idx="47">
                  <c:v>33980</c:v>
                </c:pt>
                <c:pt idx="48">
                  <c:v>34078</c:v>
                </c:pt>
                <c:pt idx="49">
                  <c:v>34185</c:v>
                </c:pt>
                <c:pt idx="50">
                  <c:v>34255</c:v>
                </c:pt>
                <c:pt idx="51">
                  <c:v>34344</c:v>
                </c:pt>
                <c:pt idx="52">
                  <c:v>34435</c:v>
                </c:pt>
                <c:pt idx="53">
                  <c:v>34529</c:v>
                </c:pt>
                <c:pt idx="54">
                  <c:v>34626</c:v>
                </c:pt>
                <c:pt idx="55">
                  <c:v>34708</c:v>
                </c:pt>
                <c:pt idx="56">
                  <c:v>34813</c:v>
                </c:pt>
                <c:pt idx="57">
                  <c:v>34904</c:v>
                </c:pt>
                <c:pt idx="58">
                  <c:v>34988</c:v>
                </c:pt>
                <c:pt idx="59">
                  <c:v>35093</c:v>
                </c:pt>
                <c:pt idx="60">
                  <c:v>35177</c:v>
                </c:pt>
                <c:pt idx="61">
                  <c:v>35268</c:v>
                </c:pt>
                <c:pt idx="62">
                  <c:v>35345</c:v>
                </c:pt>
                <c:pt idx="63">
                  <c:v>35443</c:v>
                </c:pt>
                <c:pt idx="64">
                  <c:v>35534</c:v>
                </c:pt>
                <c:pt idx="65">
                  <c:v>35633</c:v>
                </c:pt>
                <c:pt idx="66">
                  <c:v>35716</c:v>
                </c:pt>
                <c:pt idx="67">
                  <c:v>35807</c:v>
                </c:pt>
                <c:pt idx="68">
                  <c:v>35905</c:v>
                </c:pt>
                <c:pt idx="69">
                  <c:v>35997</c:v>
                </c:pt>
                <c:pt idx="70">
                  <c:v>36080</c:v>
                </c:pt>
                <c:pt idx="71">
                  <c:v>36178</c:v>
                </c:pt>
                <c:pt idx="72">
                  <c:v>36262</c:v>
                </c:pt>
                <c:pt idx="73">
                  <c:v>36367</c:v>
                </c:pt>
                <c:pt idx="74">
                  <c:v>36451</c:v>
                </c:pt>
                <c:pt idx="75">
                  <c:v>36537</c:v>
                </c:pt>
                <c:pt idx="76">
                  <c:v>36634</c:v>
                </c:pt>
                <c:pt idx="77">
                  <c:v>36724</c:v>
                </c:pt>
                <c:pt idx="78">
                  <c:v>36815</c:v>
                </c:pt>
                <c:pt idx="79">
                  <c:v>36906</c:v>
                </c:pt>
                <c:pt idx="80">
                  <c:v>37004</c:v>
                </c:pt>
                <c:pt idx="81">
                  <c:v>37081</c:v>
                </c:pt>
                <c:pt idx="82">
                  <c:v>37179</c:v>
                </c:pt>
                <c:pt idx="83">
                  <c:v>37271</c:v>
                </c:pt>
                <c:pt idx="84">
                  <c:v>37361</c:v>
                </c:pt>
                <c:pt idx="85">
                  <c:v>37459</c:v>
                </c:pt>
                <c:pt idx="86">
                  <c:v>37544</c:v>
                </c:pt>
                <c:pt idx="87">
                  <c:v>37641</c:v>
                </c:pt>
                <c:pt idx="88">
                  <c:v>37725</c:v>
                </c:pt>
                <c:pt idx="89">
                  <c:v>37816</c:v>
                </c:pt>
                <c:pt idx="90">
                  <c:v>37908</c:v>
                </c:pt>
                <c:pt idx="91">
                  <c:v>38012</c:v>
                </c:pt>
                <c:pt idx="92">
                  <c:v>38082</c:v>
                </c:pt>
                <c:pt idx="93">
                  <c:v>38173</c:v>
                </c:pt>
                <c:pt idx="94">
                  <c:v>38272</c:v>
                </c:pt>
                <c:pt idx="95">
                  <c:v>38376</c:v>
                </c:pt>
                <c:pt idx="96">
                  <c:v>38446</c:v>
                </c:pt>
                <c:pt idx="97">
                  <c:v>38544</c:v>
                </c:pt>
                <c:pt idx="98">
                  <c:v>38642</c:v>
                </c:pt>
                <c:pt idx="99">
                  <c:v>38734</c:v>
                </c:pt>
                <c:pt idx="100">
                  <c:v>38825</c:v>
                </c:pt>
                <c:pt idx="101">
                  <c:v>38902</c:v>
                </c:pt>
                <c:pt idx="102">
                  <c:v>38995</c:v>
                </c:pt>
                <c:pt idx="103">
                  <c:v>39092</c:v>
                </c:pt>
                <c:pt idx="104">
                  <c:v>39175</c:v>
                </c:pt>
                <c:pt idx="105">
                  <c:v>39267</c:v>
                </c:pt>
                <c:pt idx="106">
                  <c:v>39370</c:v>
                </c:pt>
                <c:pt idx="107">
                  <c:v>39457</c:v>
                </c:pt>
                <c:pt idx="108">
                  <c:v>39545</c:v>
                </c:pt>
                <c:pt idx="109">
                  <c:v>39631</c:v>
                </c:pt>
                <c:pt idx="110">
                  <c:v>39735</c:v>
                </c:pt>
                <c:pt idx="111">
                  <c:v>39820</c:v>
                </c:pt>
                <c:pt idx="112">
                  <c:v>39910</c:v>
                </c:pt>
                <c:pt idx="113">
                  <c:v>40008</c:v>
                </c:pt>
                <c:pt idx="114">
                  <c:v>40092</c:v>
                </c:pt>
                <c:pt idx="115">
                  <c:v>40193</c:v>
                </c:pt>
                <c:pt idx="116">
                  <c:v>40276</c:v>
                </c:pt>
                <c:pt idx="117">
                  <c:v>40367</c:v>
                </c:pt>
                <c:pt idx="118">
                  <c:v>40458</c:v>
                </c:pt>
                <c:pt idx="119">
                  <c:v>40549</c:v>
                </c:pt>
                <c:pt idx="120">
                  <c:v>40613</c:v>
                </c:pt>
                <c:pt idx="121">
                  <c:v>40681</c:v>
                </c:pt>
                <c:pt idx="122">
                  <c:v>40737</c:v>
                </c:pt>
                <c:pt idx="123">
                  <c:v>40828</c:v>
                </c:pt>
                <c:pt idx="124">
                  <c:v>40924</c:v>
                </c:pt>
                <c:pt idx="125">
                  <c:v>41010</c:v>
                </c:pt>
                <c:pt idx="126">
                  <c:v>41100</c:v>
                </c:pt>
                <c:pt idx="127">
                  <c:v>41192</c:v>
                </c:pt>
                <c:pt idx="128">
                  <c:v>41291</c:v>
                </c:pt>
                <c:pt idx="129">
                  <c:v>41374</c:v>
                </c:pt>
                <c:pt idx="130">
                  <c:v>41472</c:v>
                </c:pt>
                <c:pt idx="131">
                  <c:v>41576</c:v>
                </c:pt>
                <c:pt idx="132">
                  <c:v>41654</c:v>
                </c:pt>
                <c:pt idx="133">
                  <c:v>41738</c:v>
                </c:pt>
                <c:pt idx="134">
                  <c:v>41828</c:v>
                </c:pt>
                <c:pt idx="135">
                  <c:v>41940</c:v>
                </c:pt>
                <c:pt idx="136">
                  <c:v>42018</c:v>
                </c:pt>
                <c:pt idx="137">
                  <c:v>42115</c:v>
                </c:pt>
                <c:pt idx="138">
                  <c:v>42199</c:v>
                </c:pt>
                <c:pt idx="139">
                  <c:v>42291</c:v>
                </c:pt>
                <c:pt idx="140">
                  <c:v>42382</c:v>
                </c:pt>
                <c:pt idx="141">
                  <c:v>42473</c:v>
                </c:pt>
                <c:pt idx="142">
                  <c:v>42564</c:v>
                </c:pt>
                <c:pt idx="143">
                  <c:v>42655</c:v>
                </c:pt>
                <c:pt idx="144">
                  <c:v>42759</c:v>
                </c:pt>
                <c:pt idx="145">
                  <c:v>42839</c:v>
                </c:pt>
                <c:pt idx="146">
                  <c:v>42928</c:v>
                </c:pt>
                <c:pt idx="147">
                  <c:v>43026</c:v>
                </c:pt>
                <c:pt idx="148">
                  <c:v>43117</c:v>
                </c:pt>
                <c:pt idx="149">
                  <c:v>43200</c:v>
                </c:pt>
                <c:pt idx="150">
                  <c:v>43292</c:v>
                </c:pt>
              </c:numCache>
            </c:numRef>
          </c:cat>
          <c:val>
            <c:numRef>
              <c:f>海底土!$S$132:$S$292</c:f>
              <c:numCache>
                <c:formatCode>0.00</c:formatCode>
                <c:ptCount val="161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1.3</c:v>
                </c:pt>
                <c:pt idx="4">
                  <c:v>1.3</c:v>
                </c:pt>
                <c:pt idx="5">
                  <c:v>1.3</c:v>
                </c:pt>
                <c:pt idx="6">
                  <c:v>1.3</c:v>
                </c:pt>
                <c:pt idx="7">
                  <c:v>1.3</c:v>
                </c:pt>
                <c:pt idx="8">
                  <c:v>1.3</c:v>
                </c:pt>
                <c:pt idx="9">
                  <c:v>1.3</c:v>
                </c:pt>
                <c:pt idx="10">
                  <c:v>1.3</c:v>
                </c:pt>
                <c:pt idx="11">
                  <c:v>1.3</c:v>
                </c:pt>
                <c:pt idx="12">
                  <c:v>1.3</c:v>
                </c:pt>
                <c:pt idx="13">
                  <c:v>1.3</c:v>
                </c:pt>
                <c:pt idx="14" formatCode="&quot;(&quot;0.0&quot;)&quot;">
                  <c:v>7.7777777777777777</c:v>
                </c:pt>
                <c:pt idx="15">
                  <c:v>1.3</c:v>
                </c:pt>
                <c:pt idx="16" formatCode="&quot;(&quot;0.0&quot;)&quot;">
                  <c:v>8.1481481481481488</c:v>
                </c:pt>
                <c:pt idx="17">
                  <c:v>1.3</c:v>
                </c:pt>
                <c:pt idx="18">
                  <c:v>1.3</c:v>
                </c:pt>
                <c:pt idx="21">
                  <c:v>1.3</c:v>
                </c:pt>
                <c:pt idx="22" formatCode="&quot;(&quot;0.0&quot;)&quot;">
                  <c:v>8.8888888888888893</c:v>
                </c:pt>
                <c:pt idx="23" formatCode="&quot;(&quot;0.0&quot;)&quot;">
                  <c:v>6.2962962962962967</c:v>
                </c:pt>
                <c:pt idx="24">
                  <c:v>1.3</c:v>
                </c:pt>
                <c:pt idx="25" formatCode="&quot;(&quot;0.0&quot;)&quot;">
                  <c:v>6.2962962962962967</c:v>
                </c:pt>
                <c:pt idx="26">
                  <c:v>1.3</c:v>
                </c:pt>
                <c:pt idx="27">
                  <c:v>1.3</c:v>
                </c:pt>
                <c:pt idx="28">
                  <c:v>1.3</c:v>
                </c:pt>
                <c:pt idx="29" formatCode="General">
                  <c:v>8.6</c:v>
                </c:pt>
                <c:pt idx="30" formatCode="&quot;(&quot;0&quot;)&quot;">
                  <c:v>12</c:v>
                </c:pt>
                <c:pt idx="31">
                  <c:v>1.3</c:v>
                </c:pt>
                <c:pt idx="32">
                  <c:v>1.3</c:v>
                </c:pt>
                <c:pt idx="33">
                  <c:v>1.3</c:v>
                </c:pt>
                <c:pt idx="34">
                  <c:v>1.3</c:v>
                </c:pt>
                <c:pt idx="35">
                  <c:v>1.3</c:v>
                </c:pt>
                <c:pt idx="36">
                  <c:v>1.3</c:v>
                </c:pt>
                <c:pt idx="37">
                  <c:v>1.3</c:v>
                </c:pt>
                <c:pt idx="38" formatCode="General">
                  <c:v>9.3000000000000007</c:v>
                </c:pt>
                <c:pt idx="39" formatCode="&quot;(&quot;0&quot;)&quot;">
                  <c:v>12</c:v>
                </c:pt>
                <c:pt idx="40">
                  <c:v>1.3</c:v>
                </c:pt>
                <c:pt idx="41" formatCode="General">
                  <c:v>16</c:v>
                </c:pt>
                <c:pt idx="42" formatCode="&quot;(&quot;0&quot;)&quot;">
                  <c:v>12</c:v>
                </c:pt>
                <c:pt idx="43" formatCode="&quot;(&quot;0&quot;)&quot;">
                  <c:v>12</c:v>
                </c:pt>
                <c:pt idx="44" formatCode="General">
                  <c:v>1.3</c:v>
                </c:pt>
                <c:pt idx="45" formatCode="&quot;(&quot;0&quot;)&quot;">
                  <c:v>10</c:v>
                </c:pt>
                <c:pt idx="46">
                  <c:v>1.3</c:v>
                </c:pt>
                <c:pt idx="47">
                  <c:v>1.3</c:v>
                </c:pt>
                <c:pt idx="48" formatCode="&quot;(&quot;0.0&quot;)&quot;">
                  <c:v>2.6</c:v>
                </c:pt>
                <c:pt idx="49" formatCode="General">
                  <c:v>3.6</c:v>
                </c:pt>
                <c:pt idx="50" formatCode="&quot;(&quot;0.0&quot;)&quot;">
                  <c:v>3.4</c:v>
                </c:pt>
                <c:pt idx="51" formatCode="General">
                  <c:v>4.5999999999999996</c:v>
                </c:pt>
                <c:pt idx="52">
                  <c:v>1.3</c:v>
                </c:pt>
                <c:pt idx="53" formatCode="&quot;(&quot;0.0&quot;)&quot;">
                  <c:v>3.5</c:v>
                </c:pt>
                <c:pt idx="54" formatCode="General">
                  <c:v>5.7</c:v>
                </c:pt>
                <c:pt idx="55" formatCode="General">
                  <c:v>6.4</c:v>
                </c:pt>
                <c:pt idx="56" formatCode="&quot;(&quot;0.0&quot;)&quot;">
                  <c:v>3.4</c:v>
                </c:pt>
                <c:pt idx="57" formatCode="General">
                  <c:v>10</c:v>
                </c:pt>
                <c:pt idx="58" formatCode="General">
                  <c:v>14</c:v>
                </c:pt>
                <c:pt idx="59" formatCode="General">
                  <c:v>8.3000000000000007</c:v>
                </c:pt>
                <c:pt idx="60">
                  <c:v>1.3</c:v>
                </c:pt>
                <c:pt idx="61" formatCode="General">
                  <c:v>14</c:v>
                </c:pt>
                <c:pt idx="62" formatCode="General">
                  <c:v>15</c:v>
                </c:pt>
                <c:pt idx="63" formatCode="&quot;(&quot;0.0&quot;)&quot;">
                  <c:v>3.4</c:v>
                </c:pt>
                <c:pt idx="64">
                  <c:v>1.3</c:v>
                </c:pt>
                <c:pt idx="65" formatCode="General">
                  <c:v>9.6999999999999993</c:v>
                </c:pt>
                <c:pt idx="66" formatCode="0.0">
                  <c:v>7</c:v>
                </c:pt>
                <c:pt idx="67" formatCode="0.0">
                  <c:v>16</c:v>
                </c:pt>
                <c:pt idx="68" formatCode="0.0">
                  <c:v>4.7</c:v>
                </c:pt>
                <c:pt idx="69" formatCode="0.0">
                  <c:v>9.8000000000000007</c:v>
                </c:pt>
                <c:pt idx="70" formatCode="0.0">
                  <c:v>10</c:v>
                </c:pt>
                <c:pt idx="71" formatCode="0.0">
                  <c:v>14</c:v>
                </c:pt>
                <c:pt idx="72" formatCode="0.0">
                  <c:v>6.5</c:v>
                </c:pt>
                <c:pt idx="73" formatCode="0.0">
                  <c:v>10</c:v>
                </c:pt>
                <c:pt idx="74" formatCode="0.0">
                  <c:v>11</c:v>
                </c:pt>
                <c:pt idx="75" formatCode="0.0">
                  <c:v>5.8</c:v>
                </c:pt>
                <c:pt idx="76" formatCode="0.0">
                  <c:v>17</c:v>
                </c:pt>
                <c:pt idx="77" formatCode="0.0">
                  <c:v>13</c:v>
                </c:pt>
                <c:pt idx="78" formatCode="0.0">
                  <c:v>7.9</c:v>
                </c:pt>
                <c:pt idx="79" formatCode="0.0">
                  <c:v>11</c:v>
                </c:pt>
                <c:pt idx="80" formatCode="&quot;(&quot;0.0&quot;)&quot;">
                  <c:v>11</c:v>
                </c:pt>
                <c:pt idx="81" formatCode="0.0">
                  <c:v>5.2</c:v>
                </c:pt>
                <c:pt idx="82" formatCode="0.0">
                  <c:v>6.6</c:v>
                </c:pt>
                <c:pt idx="83" formatCode="&quot;(&quot;0.0&quot;)&quot;">
                  <c:v>5</c:v>
                </c:pt>
                <c:pt idx="84" formatCode="&quot;(&quot;0.0&quot;)&quot;">
                  <c:v>5.3</c:v>
                </c:pt>
                <c:pt idx="85" formatCode="0.0">
                  <c:v>9.1999999999999993</c:v>
                </c:pt>
                <c:pt idx="86" formatCode="&quot;(&quot;0.0&quot;)&quot;">
                  <c:v>5</c:v>
                </c:pt>
                <c:pt idx="87" formatCode="0.0">
                  <c:v>8.6</c:v>
                </c:pt>
                <c:pt idx="88">
                  <c:v>1.3</c:v>
                </c:pt>
                <c:pt idx="89" formatCode="0.0">
                  <c:v>6.3</c:v>
                </c:pt>
                <c:pt idx="90" formatCode="&quot;(&quot;0.0&quot;)&quot;">
                  <c:v>5.3</c:v>
                </c:pt>
                <c:pt idx="91" formatCode="0.0">
                  <c:v>8.6</c:v>
                </c:pt>
                <c:pt idx="92">
                  <c:v>1.3</c:v>
                </c:pt>
                <c:pt idx="93" formatCode="0.0">
                  <c:v>14</c:v>
                </c:pt>
                <c:pt idx="94" formatCode="0.0">
                  <c:v>9.8000000000000007</c:v>
                </c:pt>
                <c:pt idx="95" formatCode="0.0">
                  <c:v>7</c:v>
                </c:pt>
                <c:pt idx="96" formatCode="&quot;(&quot;0&quot;)&quot;">
                  <c:v>12</c:v>
                </c:pt>
                <c:pt idx="97" formatCode="0.0">
                  <c:v>17</c:v>
                </c:pt>
                <c:pt idx="98" formatCode="0.0">
                  <c:v>14</c:v>
                </c:pt>
                <c:pt idx="99" formatCode="0.0">
                  <c:v>7.9</c:v>
                </c:pt>
                <c:pt idx="100">
                  <c:v>1.3</c:v>
                </c:pt>
                <c:pt idx="101" formatCode="0.0">
                  <c:v>10</c:v>
                </c:pt>
                <c:pt idx="102" formatCode="0.0">
                  <c:v>20</c:v>
                </c:pt>
                <c:pt idx="103" formatCode="0.0">
                  <c:v>4.5999999999999996</c:v>
                </c:pt>
                <c:pt idx="104">
                  <c:v>1.3</c:v>
                </c:pt>
                <c:pt idx="105" formatCode="0.0">
                  <c:v>5.2</c:v>
                </c:pt>
                <c:pt idx="106" formatCode="0.0">
                  <c:v>35</c:v>
                </c:pt>
                <c:pt idx="107" formatCode="0.0">
                  <c:v>11</c:v>
                </c:pt>
                <c:pt idx="108">
                  <c:v>1.3</c:v>
                </c:pt>
                <c:pt idx="109" formatCode="&quot;(&quot;0.0&quot;)&quot;">
                  <c:v>4.5999999999999996</c:v>
                </c:pt>
                <c:pt idx="110" formatCode="0.0">
                  <c:v>7.7</c:v>
                </c:pt>
                <c:pt idx="111">
                  <c:v>1.3</c:v>
                </c:pt>
                <c:pt idx="112">
                  <c:v>1.3</c:v>
                </c:pt>
                <c:pt idx="113" formatCode="0.0">
                  <c:v>6.9</c:v>
                </c:pt>
                <c:pt idx="114" formatCode="0.0">
                  <c:v>6.1</c:v>
                </c:pt>
                <c:pt idx="115" formatCode="0.0">
                  <c:v>8.6999999999999993</c:v>
                </c:pt>
                <c:pt idx="116">
                  <c:v>1.3</c:v>
                </c:pt>
                <c:pt idx="117" formatCode="0.0">
                  <c:v>6.2</c:v>
                </c:pt>
                <c:pt idx="118" formatCode="0.0">
                  <c:v>11</c:v>
                </c:pt>
                <c:pt idx="119" formatCode="0.0">
                  <c:v>5.2</c:v>
                </c:pt>
                <c:pt idx="121">
                  <c:v>1.3</c:v>
                </c:pt>
                <c:pt idx="122">
                  <c:v>1.3</c:v>
                </c:pt>
                <c:pt idx="123">
                  <c:v>1.3</c:v>
                </c:pt>
                <c:pt idx="124">
                  <c:v>1.3</c:v>
                </c:pt>
                <c:pt idx="125">
                  <c:v>1.3</c:v>
                </c:pt>
                <c:pt idx="126">
                  <c:v>1.3</c:v>
                </c:pt>
                <c:pt idx="127" formatCode="&quot;(&quot;0.0&quot;)&quot;">
                  <c:v>6.8</c:v>
                </c:pt>
                <c:pt idx="128" formatCode="0.0">
                  <c:v>8.6999999999999993</c:v>
                </c:pt>
                <c:pt idx="129">
                  <c:v>1.3</c:v>
                </c:pt>
                <c:pt idx="130" formatCode="0.0">
                  <c:v>7.3</c:v>
                </c:pt>
                <c:pt idx="131" formatCode="0.0">
                  <c:v>9.6</c:v>
                </c:pt>
                <c:pt idx="132">
                  <c:v>1.3</c:v>
                </c:pt>
                <c:pt idx="133" formatCode="&quot;(&quot;0.0&quot;)&quot;">
                  <c:v>8.4</c:v>
                </c:pt>
                <c:pt idx="134">
                  <c:v>1.3</c:v>
                </c:pt>
                <c:pt idx="135" formatCode="&quot;(&quot;0.0&quot;)&quot;">
                  <c:v>3.9</c:v>
                </c:pt>
                <c:pt idx="136">
                  <c:v>1.3</c:v>
                </c:pt>
                <c:pt idx="137">
                  <c:v>1.3</c:v>
                </c:pt>
                <c:pt idx="138">
                  <c:v>1.3</c:v>
                </c:pt>
                <c:pt idx="139">
                  <c:v>1.3</c:v>
                </c:pt>
                <c:pt idx="140">
                  <c:v>1.3</c:v>
                </c:pt>
                <c:pt idx="141">
                  <c:v>1.3</c:v>
                </c:pt>
                <c:pt idx="142">
                  <c:v>1.3</c:v>
                </c:pt>
                <c:pt idx="143" formatCode="0.0">
                  <c:v>5.9</c:v>
                </c:pt>
                <c:pt idx="144">
                  <c:v>1.3</c:v>
                </c:pt>
                <c:pt idx="145">
                  <c:v>1.3</c:v>
                </c:pt>
                <c:pt idx="146" formatCode="General">
                  <c:v>6.9</c:v>
                </c:pt>
                <c:pt idx="147" formatCode="General">
                  <c:v>5.0999999999999996</c:v>
                </c:pt>
                <c:pt idx="148">
                  <c:v>1.3</c:v>
                </c:pt>
                <c:pt idx="149" formatCode="&quot;(&quot;0.0&quot;)&quot;">
                  <c:v>7.7</c:v>
                </c:pt>
                <c:pt idx="150" formatCode="&quot;(&quot;0.0&quot;)&quot;">
                  <c:v>3.7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海底土!$T$130</c:f>
              <c:strCache>
                <c:ptCount val="1"/>
                <c:pt idx="0">
                  <c:v>K-40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海底土!$R$132:$R$292</c:f>
              <c:numCache>
                <c:formatCode>[$-411]m\.d\.ge</c:formatCode>
                <c:ptCount val="161"/>
                <c:pt idx="0">
                  <c:v>29871</c:v>
                </c:pt>
                <c:pt idx="1">
                  <c:v>29962</c:v>
                </c:pt>
                <c:pt idx="2">
                  <c:v>30049</c:v>
                </c:pt>
                <c:pt idx="3">
                  <c:v>30134</c:v>
                </c:pt>
                <c:pt idx="4">
                  <c:v>30225</c:v>
                </c:pt>
                <c:pt idx="5">
                  <c:v>30326</c:v>
                </c:pt>
                <c:pt idx="6">
                  <c:v>30420</c:v>
                </c:pt>
                <c:pt idx="7">
                  <c:v>30501</c:v>
                </c:pt>
                <c:pt idx="8">
                  <c:v>30600</c:v>
                </c:pt>
                <c:pt idx="9">
                  <c:v>30691</c:v>
                </c:pt>
                <c:pt idx="10">
                  <c:v>30774</c:v>
                </c:pt>
                <c:pt idx="11">
                  <c:v>30875</c:v>
                </c:pt>
                <c:pt idx="12">
                  <c:v>30971</c:v>
                </c:pt>
                <c:pt idx="13">
                  <c:v>31055</c:v>
                </c:pt>
                <c:pt idx="14">
                  <c:v>31147</c:v>
                </c:pt>
                <c:pt idx="15">
                  <c:v>31236</c:v>
                </c:pt>
                <c:pt idx="16">
                  <c:v>31329</c:v>
                </c:pt>
                <c:pt idx="17">
                  <c:v>31425</c:v>
                </c:pt>
                <c:pt idx="18">
                  <c:v>31506</c:v>
                </c:pt>
                <c:pt idx="19">
                  <c:v>31528</c:v>
                </c:pt>
                <c:pt idx="20">
                  <c:v>31590</c:v>
                </c:pt>
                <c:pt idx="21">
                  <c:v>31597</c:v>
                </c:pt>
                <c:pt idx="22">
                  <c:v>31705</c:v>
                </c:pt>
                <c:pt idx="23">
                  <c:v>31789</c:v>
                </c:pt>
                <c:pt idx="24">
                  <c:v>31873</c:v>
                </c:pt>
                <c:pt idx="25">
                  <c:v>31974</c:v>
                </c:pt>
                <c:pt idx="26">
                  <c:v>32062</c:v>
                </c:pt>
                <c:pt idx="27">
                  <c:v>32160</c:v>
                </c:pt>
                <c:pt idx="28">
                  <c:v>32244</c:v>
                </c:pt>
                <c:pt idx="29">
                  <c:v>32338</c:v>
                </c:pt>
                <c:pt idx="30">
                  <c:v>32433</c:v>
                </c:pt>
                <c:pt idx="31">
                  <c:v>32525</c:v>
                </c:pt>
                <c:pt idx="32">
                  <c:v>32617</c:v>
                </c:pt>
                <c:pt idx="33">
                  <c:v>32699</c:v>
                </c:pt>
                <c:pt idx="34">
                  <c:v>32800</c:v>
                </c:pt>
                <c:pt idx="35">
                  <c:v>32885</c:v>
                </c:pt>
                <c:pt idx="36">
                  <c:v>32982</c:v>
                </c:pt>
                <c:pt idx="37">
                  <c:v>33073</c:v>
                </c:pt>
                <c:pt idx="38">
                  <c:v>33163</c:v>
                </c:pt>
                <c:pt idx="39">
                  <c:v>33247</c:v>
                </c:pt>
                <c:pt idx="40">
                  <c:v>33345</c:v>
                </c:pt>
                <c:pt idx="41">
                  <c:v>33448</c:v>
                </c:pt>
                <c:pt idx="42">
                  <c:v>33535</c:v>
                </c:pt>
                <c:pt idx="43">
                  <c:v>33616</c:v>
                </c:pt>
                <c:pt idx="44">
                  <c:v>33714</c:v>
                </c:pt>
                <c:pt idx="45">
                  <c:v>33798</c:v>
                </c:pt>
                <c:pt idx="46">
                  <c:v>33905</c:v>
                </c:pt>
                <c:pt idx="47">
                  <c:v>33980</c:v>
                </c:pt>
                <c:pt idx="48">
                  <c:v>34078</c:v>
                </c:pt>
                <c:pt idx="49">
                  <c:v>34185</c:v>
                </c:pt>
                <c:pt idx="50">
                  <c:v>34255</c:v>
                </c:pt>
                <c:pt idx="51">
                  <c:v>34344</c:v>
                </c:pt>
                <c:pt idx="52">
                  <c:v>34435</c:v>
                </c:pt>
                <c:pt idx="53">
                  <c:v>34529</c:v>
                </c:pt>
                <c:pt idx="54">
                  <c:v>34626</c:v>
                </c:pt>
                <c:pt idx="55">
                  <c:v>34708</c:v>
                </c:pt>
                <c:pt idx="56">
                  <c:v>34813</c:v>
                </c:pt>
                <c:pt idx="57">
                  <c:v>34904</c:v>
                </c:pt>
                <c:pt idx="58">
                  <c:v>34988</c:v>
                </c:pt>
                <c:pt idx="59">
                  <c:v>35093</c:v>
                </c:pt>
                <c:pt idx="60">
                  <c:v>35177</c:v>
                </c:pt>
                <c:pt idx="61">
                  <c:v>35268</c:v>
                </c:pt>
                <c:pt idx="62">
                  <c:v>35345</c:v>
                </c:pt>
                <c:pt idx="63">
                  <c:v>35443</c:v>
                </c:pt>
                <c:pt idx="64">
                  <c:v>35534</c:v>
                </c:pt>
                <c:pt idx="65">
                  <c:v>35633</c:v>
                </c:pt>
                <c:pt idx="66">
                  <c:v>35716</c:v>
                </c:pt>
                <c:pt idx="67">
                  <c:v>35807</c:v>
                </c:pt>
                <c:pt idx="68">
                  <c:v>35905</c:v>
                </c:pt>
                <c:pt idx="69">
                  <c:v>35997</c:v>
                </c:pt>
                <c:pt idx="70">
                  <c:v>36080</c:v>
                </c:pt>
                <c:pt idx="71">
                  <c:v>36178</c:v>
                </c:pt>
                <c:pt idx="72">
                  <c:v>36262</c:v>
                </c:pt>
                <c:pt idx="73">
                  <c:v>36367</c:v>
                </c:pt>
                <c:pt idx="74">
                  <c:v>36451</c:v>
                </c:pt>
                <c:pt idx="75">
                  <c:v>36537</c:v>
                </c:pt>
                <c:pt idx="76">
                  <c:v>36634</c:v>
                </c:pt>
                <c:pt idx="77">
                  <c:v>36724</c:v>
                </c:pt>
                <c:pt idx="78">
                  <c:v>36815</c:v>
                </c:pt>
                <c:pt idx="79">
                  <c:v>36906</c:v>
                </c:pt>
                <c:pt idx="80">
                  <c:v>37004</c:v>
                </c:pt>
                <c:pt idx="81">
                  <c:v>37081</c:v>
                </c:pt>
                <c:pt idx="82">
                  <c:v>37179</c:v>
                </c:pt>
                <c:pt idx="83">
                  <c:v>37271</c:v>
                </c:pt>
                <c:pt idx="84">
                  <c:v>37361</c:v>
                </c:pt>
                <c:pt idx="85">
                  <c:v>37459</c:v>
                </c:pt>
                <c:pt idx="86">
                  <c:v>37544</c:v>
                </c:pt>
                <c:pt idx="87">
                  <c:v>37641</c:v>
                </c:pt>
                <c:pt idx="88">
                  <c:v>37725</c:v>
                </c:pt>
                <c:pt idx="89">
                  <c:v>37816</c:v>
                </c:pt>
                <c:pt idx="90">
                  <c:v>37908</c:v>
                </c:pt>
                <c:pt idx="91">
                  <c:v>38012</c:v>
                </c:pt>
                <c:pt idx="92">
                  <c:v>38082</c:v>
                </c:pt>
                <c:pt idx="93">
                  <c:v>38173</c:v>
                </c:pt>
                <c:pt idx="94">
                  <c:v>38272</c:v>
                </c:pt>
                <c:pt idx="95">
                  <c:v>38376</c:v>
                </c:pt>
                <c:pt idx="96">
                  <c:v>38446</c:v>
                </c:pt>
                <c:pt idx="97">
                  <c:v>38544</c:v>
                </c:pt>
                <c:pt idx="98">
                  <c:v>38642</c:v>
                </c:pt>
                <c:pt idx="99">
                  <c:v>38734</c:v>
                </c:pt>
                <c:pt idx="100">
                  <c:v>38825</c:v>
                </c:pt>
                <c:pt idx="101">
                  <c:v>38902</c:v>
                </c:pt>
                <c:pt idx="102">
                  <c:v>38995</c:v>
                </c:pt>
                <c:pt idx="103">
                  <c:v>39092</c:v>
                </c:pt>
                <c:pt idx="104">
                  <c:v>39175</c:v>
                </c:pt>
                <c:pt idx="105">
                  <c:v>39267</c:v>
                </c:pt>
                <c:pt idx="106">
                  <c:v>39370</c:v>
                </c:pt>
                <c:pt idx="107">
                  <c:v>39457</c:v>
                </c:pt>
                <c:pt idx="108">
                  <c:v>39545</c:v>
                </c:pt>
                <c:pt idx="109">
                  <c:v>39631</c:v>
                </c:pt>
                <c:pt idx="110">
                  <c:v>39735</c:v>
                </c:pt>
                <c:pt idx="111">
                  <c:v>39820</c:v>
                </c:pt>
                <c:pt idx="112">
                  <c:v>39910</c:v>
                </c:pt>
                <c:pt idx="113">
                  <c:v>40008</c:v>
                </c:pt>
                <c:pt idx="114">
                  <c:v>40092</c:v>
                </c:pt>
                <c:pt idx="115">
                  <c:v>40193</c:v>
                </c:pt>
                <c:pt idx="116">
                  <c:v>40276</c:v>
                </c:pt>
                <c:pt idx="117">
                  <c:v>40367</c:v>
                </c:pt>
                <c:pt idx="118">
                  <c:v>40458</c:v>
                </c:pt>
                <c:pt idx="119">
                  <c:v>40549</c:v>
                </c:pt>
                <c:pt idx="120">
                  <c:v>40613</c:v>
                </c:pt>
                <c:pt idx="121">
                  <c:v>40681</c:v>
                </c:pt>
                <c:pt idx="122">
                  <c:v>40737</c:v>
                </c:pt>
                <c:pt idx="123">
                  <c:v>40828</c:v>
                </c:pt>
                <c:pt idx="124">
                  <c:v>40924</c:v>
                </c:pt>
                <c:pt idx="125">
                  <c:v>41010</c:v>
                </c:pt>
                <c:pt idx="126">
                  <c:v>41100</c:v>
                </c:pt>
                <c:pt idx="127">
                  <c:v>41192</c:v>
                </c:pt>
                <c:pt idx="128">
                  <c:v>41291</c:v>
                </c:pt>
                <c:pt idx="129">
                  <c:v>41374</c:v>
                </c:pt>
                <c:pt idx="130">
                  <c:v>41472</c:v>
                </c:pt>
                <c:pt idx="131">
                  <c:v>41576</c:v>
                </c:pt>
                <c:pt idx="132">
                  <c:v>41654</c:v>
                </c:pt>
                <c:pt idx="133">
                  <c:v>41738</c:v>
                </c:pt>
                <c:pt idx="134">
                  <c:v>41828</c:v>
                </c:pt>
                <c:pt idx="135">
                  <c:v>41940</c:v>
                </c:pt>
                <c:pt idx="136">
                  <c:v>42018</c:v>
                </c:pt>
                <c:pt idx="137">
                  <c:v>42115</c:v>
                </c:pt>
                <c:pt idx="138">
                  <c:v>42199</c:v>
                </c:pt>
                <c:pt idx="139">
                  <c:v>42291</c:v>
                </c:pt>
                <c:pt idx="140">
                  <c:v>42382</c:v>
                </c:pt>
                <c:pt idx="141">
                  <c:v>42473</c:v>
                </c:pt>
                <c:pt idx="142">
                  <c:v>42564</c:v>
                </c:pt>
                <c:pt idx="143">
                  <c:v>42655</c:v>
                </c:pt>
                <c:pt idx="144">
                  <c:v>42759</c:v>
                </c:pt>
                <c:pt idx="145">
                  <c:v>42839</c:v>
                </c:pt>
                <c:pt idx="146">
                  <c:v>42928</c:v>
                </c:pt>
                <c:pt idx="147">
                  <c:v>43026</c:v>
                </c:pt>
                <c:pt idx="148">
                  <c:v>43117</c:v>
                </c:pt>
                <c:pt idx="149">
                  <c:v>43200</c:v>
                </c:pt>
                <c:pt idx="150">
                  <c:v>43292</c:v>
                </c:pt>
              </c:numCache>
            </c:numRef>
          </c:cat>
          <c:val>
            <c:numRef>
              <c:f>海底土!$T$132:$T$292</c:f>
              <c:numCache>
                <c:formatCode>0</c:formatCode>
                <c:ptCount val="161"/>
                <c:pt idx="0">
                  <c:v>451.85185185185185</c:v>
                </c:pt>
                <c:pt idx="1">
                  <c:v>474.07407407407408</c:v>
                </c:pt>
                <c:pt idx="2">
                  <c:v>481.48148148148147</c:v>
                </c:pt>
                <c:pt idx="3">
                  <c:v>359.25925925925924</c:v>
                </c:pt>
                <c:pt idx="4">
                  <c:v>300</c:v>
                </c:pt>
                <c:pt idx="5">
                  <c:v>333.33333333333331</c:v>
                </c:pt>
                <c:pt idx="6">
                  <c:v>359.25925925925924</c:v>
                </c:pt>
                <c:pt idx="7">
                  <c:v>422.22222222222223</c:v>
                </c:pt>
                <c:pt idx="8">
                  <c:v>407.40740740740739</c:v>
                </c:pt>
                <c:pt idx="9">
                  <c:v>381.48148148148147</c:v>
                </c:pt>
                <c:pt idx="10">
                  <c:v>433.33333333333331</c:v>
                </c:pt>
                <c:pt idx="11">
                  <c:v>362.96296296296299</c:v>
                </c:pt>
                <c:pt idx="12">
                  <c:v>362.96296296296299</c:v>
                </c:pt>
                <c:pt idx="13">
                  <c:v>392.59259259259261</c:v>
                </c:pt>
                <c:pt idx="14">
                  <c:v>396.2962962962963</c:v>
                </c:pt>
                <c:pt idx="15">
                  <c:v>440.74074074074076</c:v>
                </c:pt>
                <c:pt idx="16">
                  <c:v>366.66666666666669</c:v>
                </c:pt>
                <c:pt idx="17">
                  <c:v>351.85185185185185</c:v>
                </c:pt>
                <c:pt idx="18">
                  <c:v>433.33333333333331</c:v>
                </c:pt>
                <c:pt idx="21">
                  <c:v>337.03703703703701</c:v>
                </c:pt>
                <c:pt idx="22">
                  <c:v>422.22222222222223</c:v>
                </c:pt>
                <c:pt idx="23">
                  <c:v>377.77777777777777</c:v>
                </c:pt>
                <c:pt idx="24">
                  <c:v>459.25925925925924</c:v>
                </c:pt>
                <c:pt idx="25">
                  <c:v>366.66666666666669</c:v>
                </c:pt>
                <c:pt idx="26">
                  <c:v>381.48148148148147</c:v>
                </c:pt>
                <c:pt idx="27">
                  <c:v>333.33333333333331</c:v>
                </c:pt>
                <c:pt idx="28">
                  <c:v>286</c:v>
                </c:pt>
                <c:pt idx="29">
                  <c:v>340</c:v>
                </c:pt>
                <c:pt idx="30">
                  <c:v>349</c:v>
                </c:pt>
                <c:pt idx="31">
                  <c:v>420</c:v>
                </c:pt>
                <c:pt idx="32">
                  <c:v>353</c:v>
                </c:pt>
                <c:pt idx="33">
                  <c:v>421</c:v>
                </c:pt>
                <c:pt idx="34">
                  <c:v>386</c:v>
                </c:pt>
                <c:pt idx="35">
                  <c:v>403</c:v>
                </c:pt>
                <c:pt idx="36">
                  <c:v>475</c:v>
                </c:pt>
                <c:pt idx="37">
                  <c:v>476</c:v>
                </c:pt>
                <c:pt idx="38">
                  <c:v>393</c:v>
                </c:pt>
                <c:pt idx="39">
                  <c:v>352</c:v>
                </c:pt>
                <c:pt idx="40">
                  <c:v>407</c:v>
                </c:pt>
                <c:pt idx="41">
                  <c:v>313</c:v>
                </c:pt>
                <c:pt idx="42">
                  <c:v>467</c:v>
                </c:pt>
                <c:pt idx="43">
                  <c:v>324</c:v>
                </c:pt>
                <c:pt idx="44">
                  <c:v>424</c:v>
                </c:pt>
                <c:pt idx="45">
                  <c:v>406</c:v>
                </c:pt>
                <c:pt idx="46">
                  <c:v>430</c:v>
                </c:pt>
                <c:pt idx="47">
                  <c:v>321</c:v>
                </c:pt>
                <c:pt idx="48">
                  <c:v>275</c:v>
                </c:pt>
                <c:pt idx="49">
                  <c:v>303</c:v>
                </c:pt>
                <c:pt idx="50">
                  <c:v>396</c:v>
                </c:pt>
                <c:pt idx="51">
                  <c:v>315</c:v>
                </c:pt>
                <c:pt idx="52">
                  <c:v>405</c:v>
                </c:pt>
                <c:pt idx="53">
                  <c:v>419</c:v>
                </c:pt>
                <c:pt idx="54">
                  <c:v>375</c:v>
                </c:pt>
                <c:pt idx="55">
                  <c:v>350</c:v>
                </c:pt>
                <c:pt idx="56">
                  <c:v>426</c:v>
                </c:pt>
                <c:pt idx="57">
                  <c:v>381</c:v>
                </c:pt>
                <c:pt idx="58">
                  <c:v>399</c:v>
                </c:pt>
                <c:pt idx="59">
                  <c:v>420</c:v>
                </c:pt>
                <c:pt idx="60">
                  <c:v>480</c:v>
                </c:pt>
                <c:pt idx="61">
                  <c:v>452</c:v>
                </c:pt>
                <c:pt idx="62">
                  <c:v>431</c:v>
                </c:pt>
                <c:pt idx="63">
                  <c:v>447</c:v>
                </c:pt>
                <c:pt idx="64">
                  <c:v>476</c:v>
                </c:pt>
                <c:pt idx="65">
                  <c:v>466</c:v>
                </c:pt>
                <c:pt idx="66">
                  <c:v>453</c:v>
                </c:pt>
                <c:pt idx="67">
                  <c:v>402</c:v>
                </c:pt>
                <c:pt idx="68">
                  <c:v>410</c:v>
                </c:pt>
                <c:pt idx="69">
                  <c:v>418</c:v>
                </c:pt>
                <c:pt idx="70">
                  <c:v>455</c:v>
                </c:pt>
                <c:pt idx="71">
                  <c:v>429</c:v>
                </c:pt>
                <c:pt idx="72">
                  <c:v>442</c:v>
                </c:pt>
                <c:pt idx="73">
                  <c:v>479</c:v>
                </c:pt>
                <c:pt idx="74">
                  <c:v>445</c:v>
                </c:pt>
                <c:pt idx="75">
                  <c:v>452</c:v>
                </c:pt>
                <c:pt idx="76">
                  <c:v>397</c:v>
                </c:pt>
                <c:pt idx="77">
                  <c:v>356</c:v>
                </c:pt>
                <c:pt idx="78">
                  <c:v>414</c:v>
                </c:pt>
                <c:pt idx="79">
                  <c:v>458</c:v>
                </c:pt>
                <c:pt idx="80">
                  <c:v>482</c:v>
                </c:pt>
                <c:pt idx="81">
                  <c:v>444</c:v>
                </c:pt>
                <c:pt idx="82">
                  <c:v>463</c:v>
                </c:pt>
                <c:pt idx="83">
                  <c:v>514</c:v>
                </c:pt>
                <c:pt idx="84">
                  <c:v>453</c:v>
                </c:pt>
                <c:pt idx="85">
                  <c:v>450</c:v>
                </c:pt>
                <c:pt idx="86">
                  <c:v>455</c:v>
                </c:pt>
                <c:pt idx="87">
                  <c:v>478</c:v>
                </c:pt>
                <c:pt idx="88">
                  <c:v>393</c:v>
                </c:pt>
                <c:pt idx="89">
                  <c:v>451</c:v>
                </c:pt>
                <c:pt idx="90">
                  <c:v>492</c:v>
                </c:pt>
                <c:pt idx="91">
                  <c:v>511</c:v>
                </c:pt>
                <c:pt idx="92">
                  <c:v>469</c:v>
                </c:pt>
                <c:pt idx="93">
                  <c:v>498</c:v>
                </c:pt>
                <c:pt idx="94">
                  <c:v>418</c:v>
                </c:pt>
                <c:pt idx="95">
                  <c:v>470</c:v>
                </c:pt>
                <c:pt idx="96">
                  <c:v>476</c:v>
                </c:pt>
                <c:pt idx="97">
                  <c:v>498</c:v>
                </c:pt>
                <c:pt idx="98">
                  <c:v>483</c:v>
                </c:pt>
                <c:pt idx="99">
                  <c:v>488</c:v>
                </c:pt>
                <c:pt idx="100">
                  <c:v>418</c:v>
                </c:pt>
                <c:pt idx="101">
                  <c:v>419</c:v>
                </c:pt>
                <c:pt idx="102">
                  <c:v>454</c:v>
                </c:pt>
                <c:pt idx="103">
                  <c:v>391</c:v>
                </c:pt>
                <c:pt idx="104">
                  <c:v>356</c:v>
                </c:pt>
                <c:pt idx="105">
                  <c:v>405</c:v>
                </c:pt>
                <c:pt idx="106">
                  <c:v>399</c:v>
                </c:pt>
                <c:pt idx="107">
                  <c:v>437</c:v>
                </c:pt>
                <c:pt idx="108">
                  <c:v>405</c:v>
                </c:pt>
                <c:pt idx="109">
                  <c:v>367</c:v>
                </c:pt>
                <c:pt idx="110">
                  <c:v>383</c:v>
                </c:pt>
                <c:pt idx="111">
                  <c:v>408</c:v>
                </c:pt>
                <c:pt idx="112">
                  <c:v>377</c:v>
                </c:pt>
                <c:pt idx="113">
                  <c:v>365</c:v>
                </c:pt>
                <c:pt idx="114">
                  <c:v>377</c:v>
                </c:pt>
                <c:pt idx="115">
                  <c:v>414</c:v>
                </c:pt>
                <c:pt idx="116">
                  <c:v>370</c:v>
                </c:pt>
                <c:pt idx="117">
                  <c:v>437</c:v>
                </c:pt>
                <c:pt idx="118">
                  <c:v>433</c:v>
                </c:pt>
                <c:pt idx="119">
                  <c:v>473</c:v>
                </c:pt>
                <c:pt idx="121">
                  <c:v>443</c:v>
                </c:pt>
                <c:pt idx="122">
                  <c:v>450</c:v>
                </c:pt>
                <c:pt idx="123">
                  <c:v>455</c:v>
                </c:pt>
                <c:pt idx="124">
                  <c:v>470</c:v>
                </c:pt>
                <c:pt idx="125">
                  <c:v>492</c:v>
                </c:pt>
                <c:pt idx="126">
                  <c:v>420</c:v>
                </c:pt>
                <c:pt idx="127">
                  <c:v>459</c:v>
                </c:pt>
                <c:pt idx="128">
                  <c:v>461</c:v>
                </c:pt>
                <c:pt idx="129">
                  <c:v>480</c:v>
                </c:pt>
                <c:pt idx="130">
                  <c:v>457</c:v>
                </c:pt>
                <c:pt idx="131">
                  <c:v>462</c:v>
                </c:pt>
                <c:pt idx="132">
                  <c:v>525</c:v>
                </c:pt>
                <c:pt idx="133">
                  <c:v>447</c:v>
                </c:pt>
                <c:pt idx="134">
                  <c:v>489</c:v>
                </c:pt>
                <c:pt idx="135">
                  <c:v>499</c:v>
                </c:pt>
                <c:pt idx="136">
                  <c:v>512</c:v>
                </c:pt>
                <c:pt idx="137">
                  <c:v>501</c:v>
                </c:pt>
                <c:pt idx="138">
                  <c:v>501</c:v>
                </c:pt>
                <c:pt idx="139">
                  <c:v>490</c:v>
                </c:pt>
                <c:pt idx="140">
                  <c:v>503</c:v>
                </c:pt>
                <c:pt idx="141">
                  <c:v>507</c:v>
                </c:pt>
                <c:pt idx="142">
                  <c:v>508</c:v>
                </c:pt>
                <c:pt idx="143">
                  <c:v>519</c:v>
                </c:pt>
                <c:pt idx="144">
                  <c:v>508</c:v>
                </c:pt>
                <c:pt idx="145">
                  <c:v>463</c:v>
                </c:pt>
                <c:pt idx="146" formatCode="General">
                  <c:v>500</c:v>
                </c:pt>
                <c:pt idx="147" formatCode="General">
                  <c:v>486</c:v>
                </c:pt>
                <c:pt idx="148">
                  <c:v>443</c:v>
                </c:pt>
                <c:pt idx="149">
                  <c:v>477</c:v>
                </c:pt>
                <c:pt idx="150">
                  <c:v>509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海底土!$V$130</c:f>
              <c:strCache>
                <c:ptCount val="1"/>
                <c:pt idx="0">
                  <c:v>Cs-137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海底土!$R$132:$R$292</c:f>
              <c:numCache>
                <c:formatCode>[$-411]m\.d\.ge</c:formatCode>
                <c:ptCount val="161"/>
                <c:pt idx="0">
                  <c:v>29871</c:v>
                </c:pt>
                <c:pt idx="1">
                  <c:v>29962</c:v>
                </c:pt>
                <c:pt idx="2">
                  <c:v>30049</c:v>
                </c:pt>
                <c:pt idx="3">
                  <c:v>30134</c:v>
                </c:pt>
                <c:pt idx="4">
                  <c:v>30225</c:v>
                </c:pt>
                <c:pt idx="5">
                  <c:v>30326</c:v>
                </c:pt>
                <c:pt idx="6">
                  <c:v>30420</c:v>
                </c:pt>
                <c:pt idx="7">
                  <c:v>30501</c:v>
                </c:pt>
                <c:pt idx="8">
                  <c:v>30600</c:v>
                </c:pt>
                <c:pt idx="9">
                  <c:v>30691</c:v>
                </c:pt>
                <c:pt idx="10">
                  <c:v>30774</c:v>
                </c:pt>
                <c:pt idx="11">
                  <c:v>30875</c:v>
                </c:pt>
                <c:pt idx="12">
                  <c:v>30971</c:v>
                </c:pt>
                <c:pt idx="13">
                  <c:v>31055</c:v>
                </c:pt>
                <c:pt idx="14">
                  <c:v>31147</c:v>
                </c:pt>
                <c:pt idx="15">
                  <c:v>31236</c:v>
                </c:pt>
                <c:pt idx="16">
                  <c:v>31329</c:v>
                </c:pt>
                <c:pt idx="17">
                  <c:v>31425</c:v>
                </c:pt>
                <c:pt idx="18">
                  <c:v>31506</c:v>
                </c:pt>
                <c:pt idx="19">
                  <c:v>31528</c:v>
                </c:pt>
                <c:pt idx="20">
                  <c:v>31590</c:v>
                </c:pt>
                <c:pt idx="21">
                  <c:v>31597</c:v>
                </c:pt>
                <c:pt idx="22">
                  <c:v>31705</c:v>
                </c:pt>
                <c:pt idx="23">
                  <c:v>31789</c:v>
                </c:pt>
                <c:pt idx="24">
                  <c:v>31873</c:v>
                </c:pt>
                <c:pt idx="25">
                  <c:v>31974</c:v>
                </c:pt>
                <c:pt idx="26">
                  <c:v>32062</c:v>
                </c:pt>
                <c:pt idx="27">
                  <c:v>32160</c:v>
                </c:pt>
                <c:pt idx="28">
                  <c:v>32244</c:v>
                </c:pt>
                <c:pt idx="29">
                  <c:v>32338</c:v>
                </c:pt>
                <c:pt idx="30">
                  <c:v>32433</c:v>
                </c:pt>
                <c:pt idx="31">
                  <c:v>32525</c:v>
                </c:pt>
                <c:pt idx="32">
                  <c:v>32617</c:v>
                </c:pt>
                <c:pt idx="33">
                  <c:v>32699</c:v>
                </c:pt>
                <c:pt idx="34">
                  <c:v>32800</c:v>
                </c:pt>
                <c:pt idx="35">
                  <c:v>32885</c:v>
                </c:pt>
                <c:pt idx="36">
                  <c:v>32982</c:v>
                </c:pt>
                <c:pt idx="37">
                  <c:v>33073</c:v>
                </c:pt>
                <c:pt idx="38">
                  <c:v>33163</c:v>
                </c:pt>
                <c:pt idx="39">
                  <c:v>33247</c:v>
                </c:pt>
                <c:pt idx="40">
                  <c:v>33345</c:v>
                </c:pt>
                <c:pt idx="41">
                  <c:v>33448</c:v>
                </c:pt>
                <c:pt idx="42">
                  <c:v>33535</c:v>
                </c:pt>
                <c:pt idx="43">
                  <c:v>33616</c:v>
                </c:pt>
                <c:pt idx="44">
                  <c:v>33714</c:v>
                </c:pt>
                <c:pt idx="45">
                  <c:v>33798</c:v>
                </c:pt>
                <c:pt idx="46">
                  <c:v>33905</c:v>
                </c:pt>
                <c:pt idx="47">
                  <c:v>33980</c:v>
                </c:pt>
                <c:pt idx="48">
                  <c:v>34078</c:v>
                </c:pt>
                <c:pt idx="49">
                  <c:v>34185</c:v>
                </c:pt>
                <c:pt idx="50">
                  <c:v>34255</c:v>
                </c:pt>
                <c:pt idx="51">
                  <c:v>34344</c:v>
                </c:pt>
                <c:pt idx="52">
                  <c:v>34435</c:v>
                </c:pt>
                <c:pt idx="53">
                  <c:v>34529</c:v>
                </c:pt>
                <c:pt idx="54">
                  <c:v>34626</c:v>
                </c:pt>
                <c:pt idx="55">
                  <c:v>34708</c:v>
                </c:pt>
                <c:pt idx="56">
                  <c:v>34813</c:v>
                </c:pt>
                <c:pt idx="57">
                  <c:v>34904</c:v>
                </c:pt>
                <c:pt idx="58">
                  <c:v>34988</c:v>
                </c:pt>
                <c:pt idx="59">
                  <c:v>35093</c:v>
                </c:pt>
                <c:pt idx="60">
                  <c:v>35177</c:v>
                </c:pt>
                <c:pt idx="61">
                  <c:v>35268</c:v>
                </c:pt>
                <c:pt idx="62">
                  <c:v>35345</c:v>
                </c:pt>
                <c:pt idx="63">
                  <c:v>35443</c:v>
                </c:pt>
                <c:pt idx="64">
                  <c:v>35534</c:v>
                </c:pt>
                <c:pt idx="65">
                  <c:v>35633</c:v>
                </c:pt>
                <c:pt idx="66">
                  <c:v>35716</c:v>
                </c:pt>
                <c:pt idx="67">
                  <c:v>35807</c:v>
                </c:pt>
                <c:pt idx="68">
                  <c:v>35905</c:v>
                </c:pt>
                <c:pt idx="69">
                  <c:v>35997</c:v>
                </c:pt>
                <c:pt idx="70">
                  <c:v>36080</c:v>
                </c:pt>
                <c:pt idx="71">
                  <c:v>36178</c:v>
                </c:pt>
                <c:pt idx="72">
                  <c:v>36262</c:v>
                </c:pt>
                <c:pt idx="73">
                  <c:v>36367</c:v>
                </c:pt>
                <c:pt idx="74">
                  <c:v>36451</c:v>
                </c:pt>
                <c:pt idx="75">
                  <c:v>36537</c:v>
                </c:pt>
                <c:pt idx="76">
                  <c:v>36634</c:v>
                </c:pt>
                <c:pt idx="77">
                  <c:v>36724</c:v>
                </c:pt>
                <c:pt idx="78">
                  <c:v>36815</c:v>
                </c:pt>
                <c:pt idx="79">
                  <c:v>36906</c:v>
                </c:pt>
                <c:pt idx="80">
                  <c:v>37004</c:v>
                </c:pt>
                <c:pt idx="81">
                  <c:v>37081</c:v>
                </c:pt>
                <c:pt idx="82">
                  <c:v>37179</c:v>
                </c:pt>
                <c:pt idx="83">
                  <c:v>37271</c:v>
                </c:pt>
                <c:pt idx="84">
                  <c:v>37361</c:v>
                </c:pt>
                <c:pt idx="85">
                  <c:v>37459</c:v>
                </c:pt>
                <c:pt idx="86">
                  <c:v>37544</c:v>
                </c:pt>
                <c:pt idx="87">
                  <c:v>37641</c:v>
                </c:pt>
                <c:pt idx="88">
                  <c:v>37725</c:v>
                </c:pt>
                <c:pt idx="89">
                  <c:v>37816</c:v>
                </c:pt>
                <c:pt idx="90">
                  <c:v>37908</c:v>
                </c:pt>
                <c:pt idx="91">
                  <c:v>38012</c:v>
                </c:pt>
                <c:pt idx="92">
                  <c:v>38082</c:v>
                </c:pt>
                <c:pt idx="93">
                  <c:v>38173</c:v>
                </c:pt>
                <c:pt idx="94">
                  <c:v>38272</c:v>
                </c:pt>
                <c:pt idx="95">
                  <c:v>38376</c:v>
                </c:pt>
                <c:pt idx="96">
                  <c:v>38446</c:v>
                </c:pt>
                <c:pt idx="97">
                  <c:v>38544</c:v>
                </c:pt>
                <c:pt idx="98">
                  <c:v>38642</c:v>
                </c:pt>
                <c:pt idx="99">
                  <c:v>38734</c:v>
                </c:pt>
                <c:pt idx="100">
                  <c:v>38825</c:v>
                </c:pt>
                <c:pt idx="101">
                  <c:v>38902</c:v>
                </c:pt>
                <c:pt idx="102">
                  <c:v>38995</c:v>
                </c:pt>
                <c:pt idx="103">
                  <c:v>39092</c:v>
                </c:pt>
                <c:pt idx="104">
                  <c:v>39175</c:v>
                </c:pt>
                <c:pt idx="105">
                  <c:v>39267</c:v>
                </c:pt>
                <c:pt idx="106">
                  <c:v>39370</c:v>
                </c:pt>
                <c:pt idx="107">
                  <c:v>39457</c:v>
                </c:pt>
                <c:pt idx="108">
                  <c:v>39545</c:v>
                </c:pt>
                <c:pt idx="109">
                  <c:v>39631</c:v>
                </c:pt>
                <c:pt idx="110">
                  <c:v>39735</c:v>
                </c:pt>
                <c:pt idx="111">
                  <c:v>39820</c:v>
                </c:pt>
                <c:pt idx="112">
                  <c:v>39910</c:v>
                </c:pt>
                <c:pt idx="113">
                  <c:v>40008</c:v>
                </c:pt>
                <c:pt idx="114">
                  <c:v>40092</c:v>
                </c:pt>
                <c:pt idx="115">
                  <c:v>40193</c:v>
                </c:pt>
                <c:pt idx="116">
                  <c:v>40276</c:v>
                </c:pt>
                <c:pt idx="117">
                  <c:v>40367</c:v>
                </c:pt>
                <c:pt idx="118">
                  <c:v>40458</c:v>
                </c:pt>
                <c:pt idx="119">
                  <c:v>40549</c:v>
                </c:pt>
                <c:pt idx="120">
                  <c:v>40613</c:v>
                </c:pt>
                <c:pt idx="121">
                  <c:v>40681</c:v>
                </c:pt>
                <c:pt idx="122">
                  <c:v>40737</c:v>
                </c:pt>
                <c:pt idx="123">
                  <c:v>40828</c:v>
                </c:pt>
                <c:pt idx="124">
                  <c:v>40924</c:v>
                </c:pt>
                <c:pt idx="125">
                  <c:v>41010</c:v>
                </c:pt>
                <c:pt idx="126">
                  <c:v>41100</c:v>
                </c:pt>
                <c:pt idx="127">
                  <c:v>41192</c:v>
                </c:pt>
                <c:pt idx="128">
                  <c:v>41291</c:v>
                </c:pt>
                <c:pt idx="129">
                  <c:v>41374</c:v>
                </c:pt>
                <c:pt idx="130">
                  <c:v>41472</c:v>
                </c:pt>
                <c:pt idx="131">
                  <c:v>41576</c:v>
                </c:pt>
                <c:pt idx="132">
                  <c:v>41654</c:v>
                </c:pt>
                <c:pt idx="133">
                  <c:v>41738</c:v>
                </c:pt>
                <c:pt idx="134">
                  <c:v>41828</c:v>
                </c:pt>
                <c:pt idx="135">
                  <c:v>41940</c:v>
                </c:pt>
                <c:pt idx="136">
                  <c:v>42018</c:v>
                </c:pt>
                <c:pt idx="137">
                  <c:v>42115</c:v>
                </c:pt>
                <c:pt idx="138">
                  <c:v>42199</c:v>
                </c:pt>
                <c:pt idx="139">
                  <c:v>42291</c:v>
                </c:pt>
                <c:pt idx="140">
                  <c:v>42382</c:v>
                </c:pt>
                <c:pt idx="141">
                  <c:v>42473</c:v>
                </c:pt>
                <c:pt idx="142">
                  <c:v>42564</c:v>
                </c:pt>
                <c:pt idx="143">
                  <c:v>42655</c:v>
                </c:pt>
                <c:pt idx="144">
                  <c:v>42759</c:v>
                </c:pt>
                <c:pt idx="145">
                  <c:v>42839</c:v>
                </c:pt>
                <c:pt idx="146">
                  <c:v>42928</c:v>
                </c:pt>
                <c:pt idx="147">
                  <c:v>43026</c:v>
                </c:pt>
                <c:pt idx="148">
                  <c:v>43117</c:v>
                </c:pt>
                <c:pt idx="149">
                  <c:v>43200</c:v>
                </c:pt>
                <c:pt idx="150">
                  <c:v>43292</c:v>
                </c:pt>
              </c:numCache>
            </c:numRef>
          </c:cat>
          <c:val>
            <c:numRef>
              <c:f>海底土!$V$132:$V$292</c:f>
              <c:numCache>
                <c:formatCode>.000</c:formatCode>
                <c:ptCount val="161"/>
                <c:pt idx="0">
                  <c:v>0.12</c:v>
                </c:pt>
                <c:pt idx="1">
                  <c:v>0.11931166462472936</c:v>
                </c:pt>
                <c:pt idx="2">
                  <c:v>0.1186572779217869</c:v>
                </c:pt>
                <c:pt idx="3">
                  <c:v>0.11802140102724759</c:v>
                </c:pt>
                <c:pt idx="4">
                  <c:v>0.11734441514919712</c:v>
                </c:pt>
                <c:pt idx="5">
                  <c:v>0.11659758108741293</c:v>
                </c:pt>
                <c:pt idx="6" formatCode="&quot;(&quot;0.00&quot;)&quot;">
                  <c:v>1.2222222222222223</c:v>
                </c:pt>
                <c:pt idx="7" formatCode="0.0">
                  <c:v>1.4074074074074074</c:v>
                </c:pt>
                <c:pt idx="8">
                  <c:v>0.11459536790323066</c:v>
                </c:pt>
                <c:pt idx="9">
                  <c:v>0.11393803419014778</c:v>
                </c:pt>
                <c:pt idx="10">
                  <c:v>0.11334177651514969</c:v>
                </c:pt>
                <c:pt idx="11">
                  <c:v>0.11262041709453288</c:v>
                </c:pt>
                <c:pt idx="12">
                  <c:v>0.1119390247537102</c:v>
                </c:pt>
                <c:pt idx="13">
                  <c:v>0.1113461891778238</c:v>
                </c:pt>
                <c:pt idx="14">
                  <c:v>0.11070049492247624</c:v>
                </c:pt>
                <c:pt idx="15" formatCode="&quot;(&quot;0.00&quot;)&quot;">
                  <c:v>0.77777777777777779</c:v>
                </c:pt>
                <c:pt idx="16" formatCode="&quot;(&quot;0.00&quot;)&quot;">
                  <c:v>0.7407407407407407</c:v>
                </c:pt>
                <c:pt idx="17" formatCode="&quot;(&quot;0.00&quot;)&quot;">
                  <c:v>0.55555555555555558</c:v>
                </c:pt>
                <c:pt idx="18" formatCode="&quot;(&quot;0.00&quot;)&quot;">
                  <c:v>0.62962962962962965</c:v>
                </c:pt>
                <c:pt idx="21">
                  <c:v>0.1194777126216679</c:v>
                </c:pt>
                <c:pt idx="22" formatCode="&quot;(&quot;0.00&quot;)&quot;">
                  <c:v>0.62962962962962965</c:v>
                </c:pt>
                <c:pt idx="23" formatCode="&quot;(&quot;0.00&quot;)&quot;">
                  <c:v>1.2592592592592593</c:v>
                </c:pt>
                <c:pt idx="24" formatCode="0.0">
                  <c:v>0.88888888888888884</c:v>
                </c:pt>
                <c:pt idx="25" formatCode="&quot;(&quot;0.00&quot;)&quot;">
                  <c:v>0.70370370370370372</c:v>
                </c:pt>
                <c:pt idx="26" formatCode="&quot;(&quot;0.00&quot;)&quot;">
                  <c:v>0.7407407407407407</c:v>
                </c:pt>
                <c:pt idx="27" formatCode="&quot;(&quot;0.00&quot;)&quot;">
                  <c:v>0.70370370370370372</c:v>
                </c:pt>
                <c:pt idx="28" formatCode="&quot;(&quot;0.00&quot;)&quot;">
                  <c:v>0.57999999999999996</c:v>
                </c:pt>
                <c:pt idx="29">
                  <c:v>0.11401008386476003</c:v>
                </c:pt>
                <c:pt idx="30" formatCode="General">
                  <c:v>0.74</c:v>
                </c:pt>
                <c:pt idx="31" formatCode="&quot;(&quot;0.00&quot;)&quot;">
                  <c:v>0.69</c:v>
                </c:pt>
                <c:pt idx="32" formatCode="General">
                  <c:v>0.88</c:v>
                </c:pt>
                <c:pt idx="33" formatCode="&quot;(&quot;0.00&quot;)&quot;">
                  <c:v>0.62</c:v>
                </c:pt>
                <c:pt idx="34">
                  <c:v>0.11072849056804109</c:v>
                </c:pt>
                <c:pt idx="35" formatCode="&quot;(&quot;0.00&quot;)&quot;">
                  <c:v>0.82</c:v>
                </c:pt>
                <c:pt idx="36" formatCode="&quot;(&quot;0.00&quot;)&quot;">
                  <c:v>0.71</c:v>
                </c:pt>
                <c:pt idx="37">
                  <c:v>0.10883394119547773</c:v>
                </c:pt>
                <c:pt idx="38">
                  <c:v>0.10821649654642165</c:v>
                </c:pt>
                <c:pt idx="39" formatCode="0.0">
                  <c:v>1</c:v>
                </c:pt>
                <c:pt idx="40" formatCode="&quot;(&quot;0.00&quot;)&quot;">
                  <c:v>0.8</c:v>
                </c:pt>
                <c:pt idx="41">
                  <c:v>0.10628427024666694</c:v>
                </c:pt>
                <c:pt idx="42" formatCode="&quot;(&quot;0.00&quot;)&quot;">
                  <c:v>0.86</c:v>
                </c:pt>
                <c:pt idx="43">
                  <c:v>0.10516147599720263</c:v>
                </c:pt>
                <c:pt idx="44" formatCode="&quot;(&quot;0.00&quot;)&quot;">
                  <c:v>0.84</c:v>
                </c:pt>
                <c:pt idx="45">
                  <c:v>0.10395849674195037</c:v>
                </c:pt>
                <c:pt idx="46" formatCode="&quot;(&quot;0.00&quot;)&quot;">
                  <c:v>0.88</c:v>
                </c:pt>
                <c:pt idx="47" formatCode="General">
                  <c:v>0.75</c:v>
                </c:pt>
                <c:pt idx="48">
                  <c:v>0.10213457536694921</c:v>
                </c:pt>
                <c:pt idx="49">
                  <c:v>0.10144605845656481</c:v>
                </c:pt>
                <c:pt idx="50" formatCode="&quot;(&quot;0.00&quot;)&quot;">
                  <c:v>0.44</c:v>
                </c:pt>
                <c:pt idx="51" formatCode="General">
                  <c:v>0.49</c:v>
                </c:pt>
                <c:pt idx="52">
                  <c:v>9.9855410976224177E-2</c:v>
                </c:pt>
                <c:pt idx="53" formatCode="&quot;(&quot;0.00&quot;)&quot;">
                  <c:v>0.38</c:v>
                </c:pt>
                <c:pt idx="54">
                  <c:v>9.8656983530841277E-2</c:v>
                </c:pt>
                <c:pt idx="55">
                  <c:v>9.8146898512615627E-2</c:v>
                </c:pt>
                <c:pt idx="56" formatCode="General">
                  <c:v>0.35</c:v>
                </c:pt>
                <c:pt idx="57">
                  <c:v>9.6938330956662197E-2</c:v>
                </c:pt>
                <c:pt idx="58" formatCode="&quot;(&quot;0.00&quot;)&quot;">
                  <c:v>0.46</c:v>
                </c:pt>
                <c:pt idx="59">
                  <c:v>9.5787022970785854E-2</c:v>
                </c:pt>
                <c:pt idx="60">
                  <c:v>9.5279729334359492E-2</c:v>
                </c:pt>
                <c:pt idx="61">
                  <c:v>9.4733192598967397E-2</c:v>
                </c:pt>
                <c:pt idx="62">
                  <c:v>9.4273187802495426E-2</c:v>
                </c:pt>
                <c:pt idx="63" formatCode="&quot;(&quot;0.00&quot;)&quot;">
                  <c:v>0.48</c:v>
                </c:pt>
                <c:pt idx="64">
                  <c:v>9.3153532936356281E-2</c:v>
                </c:pt>
                <c:pt idx="65">
                  <c:v>9.2572364165865312E-2</c:v>
                </c:pt>
                <c:pt idx="66">
                  <c:v>9.208791678164506E-2</c:v>
                </c:pt>
                <c:pt idx="67" formatCode="0.00_);[Red]\(0.00\)">
                  <c:v>0.48</c:v>
                </c:pt>
                <c:pt idx="68">
                  <c:v>9.0994215735349757E-2</c:v>
                </c:pt>
                <c:pt idx="69">
                  <c:v>9.0466542154385654E-2</c:v>
                </c:pt>
                <c:pt idx="70" formatCode="0.00_);[Red]\(0.00\)">
                  <c:v>0.84</c:v>
                </c:pt>
                <c:pt idx="71" formatCode="&quot;(&quot;0.00&quot;)&quot;">
                  <c:v>0.48</c:v>
                </c:pt>
                <c:pt idx="72">
                  <c:v>8.8963651888377779E-2</c:v>
                </c:pt>
                <c:pt idx="73" formatCode="&quot;(&quot;0.00&quot;)&quot;">
                  <c:v>0.46</c:v>
                </c:pt>
                <c:pt idx="74">
                  <c:v>8.7907056815396761E-2</c:v>
                </c:pt>
                <c:pt idx="75">
                  <c:v>8.7430441258171274E-2</c:v>
                </c:pt>
                <c:pt idx="76" formatCode="&quot;(&quot;0.00&quot;)&quot;">
                  <c:v>0.49</c:v>
                </c:pt>
                <c:pt idx="77" formatCode="&quot;(&quot;0.00&quot;)&quot;">
                  <c:v>0.44</c:v>
                </c:pt>
                <c:pt idx="78">
                  <c:v>8.5907360503497704E-2</c:v>
                </c:pt>
                <c:pt idx="79" formatCode="&quot;(&quot;0.00&quot;)&quot;">
                  <c:v>0.64</c:v>
                </c:pt>
                <c:pt idx="80">
                  <c:v>8.4887064102505905E-2</c:v>
                </c:pt>
                <c:pt idx="81">
                  <c:v>8.4474870070252853E-2</c:v>
                </c:pt>
                <c:pt idx="82">
                  <c:v>8.3953152978104392E-2</c:v>
                </c:pt>
                <c:pt idx="83">
                  <c:v>8.3466310374899502E-2</c:v>
                </c:pt>
                <c:pt idx="84">
                  <c:v>8.2992783218285057E-2</c:v>
                </c:pt>
                <c:pt idx="85">
                  <c:v>8.2480219499702939E-2</c:v>
                </c:pt>
                <c:pt idx="86" formatCode="&quot;(&quot;0.00&quot;)&quot;">
                  <c:v>0.24</c:v>
                </c:pt>
                <c:pt idx="87">
                  <c:v>8.1536699146019104E-2</c:v>
                </c:pt>
                <c:pt idx="88">
                  <c:v>8.110487605214757E-2</c:v>
                </c:pt>
                <c:pt idx="89">
                  <c:v>8.0639648091367297E-2</c:v>
                </c:pt>
                <c:pt idx="90">
                  <c:v>8.017202043468398E-2</c:v>
                </c:pt>
                <c:pt idx="91">
                  <c:v>7.9646662435338647E-2</c:v>
                </c:pt>
                <c:pt idx="92" formatCode="&quot;(&quot;0.00&quot;)&quot;">
                  <c:v>0.52</c:v>
                </c:pt>
                <c:pt idx="93">
                  <c:v>7.8840149598813553E-2</c:v>
                </c:pt>
                <c:pt idx="94" formatCode="&quot;(&quot;0.00&quot;)&quot;">
                  <c:v>0.51</c:v>
                </c:pt>
                <c:pt idx="95" formatCode="&quot;(&quot;0.00&quot;)&quot;">
                  <c:v>0.45</c:v>
                </c:pt>
                <c:pt idx="96" formatCode="&quot;(&quot;0.00&quot;)&quot;">
                  <c:v>0.54</c:v>
                </c:pt>
                <c:pt idx="97">
                  <c:v>7.7012619436592447E-2</c:v>
                </c:pt>
                <c:pt idx="98">
                  <c:v>7.6536989230381061E-2</c:v>
                </c:pt>
                <c:pt idx="99">
                  <c:v>7.6093152807845496E-2</c:v>
                </c:pt>
                <c:pt idx="100">
                  <c:v>7.5656672733732874E-2</c:v>
                </c:pt>
                <c:pt idx="101" formatCode="&quot;(&quot;0.00&quot;)&quot;">
                  <c:v>0.44</c:v>
                </c:pt>
                <c:pt idx="102">
                  <c:v>7.4847966749729919E-2</c:v>
                </c:pt>
                <c:pt idx="103">
                  <c:v>7.4390407950738979E-2</c:v>
                </c:pt>
                <c:pt idx="104">
                  <c:v>7.4001109925701608E-2</c:v>
                </c:pt>
                <c:pt idx="105">
                  <c:v>7.3571979014970035E-2</c:v>
                </c:pt>
                <c:pt idx="106">
                  <c:v>7.3094490910271162E-2</c:v>
                </c:pt>
                <c:pt idx="107" formatCode="&quot;(&quot;0.00&quot;)&quot;">
                  <c:v>0.48</c:v>
                </c:pt>
                <c:pt idx="108">
                  <c:v>7.2290319404102243E-2</c:v>
                </c:pt>
                <c:pt idx="109">
                  <c:v>7.1898374865029008E-2</c:v>
                </c:pt>
                <c:pt idx="110">
                  <c:v>7.1427233110455859E-2</c:v>
                </c:pt>
                <c:pt idx="111">
                  <c:v>7.1044459057559156E-2</c:v>
                </c:pt>
                <c:pt idx="112">
                  <c:v>7.0641404453376563E-2</c:v>
                </c:pt>
                <c:pt idx="113">
                  <c:v>7.0205122893120267E-2</c:v>
                </c:pt>
                <c:pt idx="114">
                  <c:v>6.9833312485158477E-2</c:v>
                </c:pt>
                <c:pt idx="115">
                  <c:v>6.9388861027073978E-2</c:v>
                </c:pt>
                <c:pt idx="116">
                  <c:v>6.9025736972487234E-2</c:v>
                </c:pt>
                <c:pt idx="117">
                  <c:v>6.8629796501134835E-2</c:v>
                </c:pt>
                <c:pt idx="118">
                  <c:v>6.8236127195056867E-2</c:v>
                </c:pt>
                <c:pt idx="119" formatCode="&quot;(&quot;0.00&quot;)&quot;">
                  <c:v>0.47</c:v>
                </c:pt>
                <c:pt idx="121" formatCode="0.0">
                  <c:v>25.5</c:v>
                </c:pt>
                <c:pt idx="122" formatCode="0.0">
                  <c:v>11.9</c:v>
                </c:pt>
                <c:pt idx="123" formatCode="0.0">
                  <c:v>3.6</c:v>
                </c:pt>
                <c:pt idx="124" formatCode="0.0">
                  <c:v>10.4</c:v>
                </c:pt>
                <c:pt idx="125" formatCode="0.00_);[Red]\(0.00\)">
                  <c:v>8.1999999999999993</c:v>
                </c:pt>
                <c:pt idx="126" formatCode="0.00_);[Red]\(0.00\)">
                  <c:v>0.98</c:v>
                </c:pt>
                <c:pt idx="127" formatCode="0.00_);[Red]\(0.00\)">
                  <c:v>0.63</c:v>
                </c:pt>
                <c:pt idx="128" formatCode="0.00_);[Red]\(0.00\)">
                  <c:v>4</c:v>
                </c:pt>
                <c:pt idx="129" formatCode="0.00_);[Red]\(0.00\)">
                  <c:v>1.3</c:v>
                </c:pt>
                <c:pt idx="130" formatCode="0.00_);[Red]\(0.00\)">
                  <c:v>3.7</c:v>
                </c:pt>
                <c:pt idx="131" formatCode="0.00_);[Red]\(0.00\)">
                  <c:v>2.1</c:v>
                </c:pt>
                <c:pt idx="132" formatCode="0.00_);[Red]\(0.00\)">
                  <c:v>1.2</c:v>
                </c:pt>
                <c:pt idx="133" formatCode="0.00_);[Red]\(0.00\)">
                  <c:v>1.5</c:v>
                </c:pt>
                <c:pt idx="134" formatCode="0.00_);[Red]\(0.00\)">
                  <c:v>1.9</c:v>
                </c:pt>
                <c:pt idx="135">
                  <c:v>0.11034417027424262</c:v>
                </c:pt>
                <c:pt idx="136" formatCode="0.00_);[Red]\(0.00\)">
                  <c:v>1.4</c:v>
                </c:pt>
                <c:pt idx="137" formatCode="0.00_);[Red]\(0.00\)">
                  <c:v>0.8</c:v>
                </c:pt>
                <c:pt idx="138" formatCode="0.00_);[Red]\(0.00\)">
                  <c:v>0.61</c:v>
                </c:pt>
                <c:pt idx="139" formatCode="0.00_);[Red]\(0.00\)">
                  <c:v>1.7</c:v>
                </c:pt>
                <c:pt idx="140" formatCode="0.00_);[Red]\(0.00\)">
                  <c:v>0.94</c:v>
                </c:pt>
                <c:pt idx="141" formatCode="0.00_);[Red]\(0.00\)">
                  <c:v>0.78</c:v>
                </c:pt>
                <c:pt idx="142">
                  <c:v>0.10607618981523649</c:v>
                </c:pt>
                <c:pt idx="143" formatCode="0.00_);[Red]\(0.00\)">
                  <c:v>0.59</c:v>
                </c:pt>
                <c:pt idx="144" formatCode="&quot;(&quot;0.00&quot;)&quot;">
                  <c:v>0.56999999999999995</c:v>
                </c:pt>
                <c:pt idx="145" formatCode="0.00_);[Red]\(0.00\)">
                  <c:v>0.53</c:v>
                </c:pt>
                <c:pt idx="146" formatCode="General">
                  <c:v>0.74</c:v>
                </c:pt>
                <c:pt idx="147" formatCode="&quot;(&quot;0.00&quot;)&quot;">
                  <c:v>0.57999999999999996</c:v>
                </c:pt>
                <c:pt idx="148" formatCode="&quot;(&quot;0.00&quot;)&quot;">
                  <c:v>0.57999999999999996</c:v>
                </c:pt>
                <c:pt idx="149" formatCode="&quot;(&quot;0.00&quot;)&quot;">
                  <c:v>0.53</c:v>
                </c:pt>
                <c:pt idx="150" formatCode="0.00_);[Red]\(0.00\)">
                  <c:v>0.7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海底土!$U$130</c:f>
              <c:strCache>
                <c:ptCount val="1"/>
                <c:pt idx="0">
                  <c:v>Cs-134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6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海底土!$R$132:$R$292</c:f>
              <c:numCache>
                <c:formatCode>[$-411]m\.d\.ge</c:formatCode>
                <c:ptCount val="161"/>
                <c:pt idx="0">
                  <c:v>29871</c:v>
                </c:pt>
                <c:pt idx="1">
                  <c:v>29962</c:v>
                </c:pt>
                <c:pt idx="2">
                  <c:v>30049</c:v>
                </c:pt>
                <c:pt idx="3">
                  <c:v>30134</c:v>
                </c:pt>
                <c:pt idx="4">
                  <c:v>30225</c:v>
                </c:pt>
                <c:pt idx="5">
                  <c:v>30326</c:v>
                </c:pt>
                <c:pt idx="6">
                  <c:v>30420</c:v>
                </c:pt>
                <c:pt idx="7">
                  <c:v>30501</c:v>
                </c:pt>
                <c:pt idx="8">
                  <c:v>30600</c:v>
                </c:pt>
                <c:pt idx="9">
                  <c:v>30691</c:v>
                </c:pt>
                <c:pt idx="10">
                  <c:v>30774</c:v>
                </c:pt>
                <c:pt idx="11">
                  <c:v>30875</c:v>
                </c:pt>
                <c:pt idx="12">
                  <c:v>30971</c:v>
                </c:pt>
                <c:pt idx="13">
                  <c:v>31055</c:v>
                </c:pt>
                <c:pt idx="14">
                  <c:v>31147</c:v>
                </c:pt>
                <c:pt idx="15">
                  <c:v>31236</c:v>
                </c:pt>
                <c:pt idx="16">
                  <c:v>31329</c:v>
                </c:pt>
                <c:pt idx="17">
                  <c:v>31425</c:v>
                </c:pt>
                <c:pt idx="18">
                  <c:v>31506</c:v>
                </c:pt>
                <c:pt idx="19">
                  <c:v>31528</c:v>
                </c:pt>
                <c:pt idx="20">
                  <c:v>31590</c:v>
                </c:pt>
                <c:pt idx="21">
                  <c:v>31597</c:v>
                </c:pt>
                <c:pt idx="22">
                  <c:v>31705</c:v>
                </c:pt>
                <c:pt idx="23">
                  <c:v>31789</c:v>
                </c:pt>
                <c:pt idx="24">
                  <c:v>31873</c:v>
                </c:pt>
                <c:pt idx="25">
                  <c:v>31974</c:v>
                </c:pt>
                <c:pt idx="26">
                  <c:v>32062</c:v>
                </c:pt>
                <c:pt idx="27">
                  <c:v>32160</c:v>
                </c:pt>
                <c:pt idx="28">
                  <c:v>32244</c:v>
                </c:pt>
                <c:pt idx="29">
                  <c:v>32338</c:v>
                </c:pt>
                <c:pt idx="30">
                  <c:v>32433</c:v>
                </c:pt>
                <c:pt idx="31">
                  <c:v>32525</c:v>
                </c:pt>
                <c:pt idx="32">
                  <c:v>32617</c:v>
                </c:pt>
                <c:pt idx="33">
                  <c:v>32699</c:v>
                </c:pt>
                <c:pt idx="34">
                  <c:v>32800</c:v>
                </c:pt>
                <c:pt idx="35">
                  <c:v>32885</c:v>
                </c:pt>
                <c:pt idx="36">
                  <c:v>32982</c:v>
                </c:pt>
                <c:pt idx="37">
                  <c:v>33073</c:v>
                </c:pt>
                <c:pt idx="38">
                  <c:v>33163</c:v>
                </c:pt>
                <c:pt idx="39">
                  <c:v>33247</c:v>
                </c:pt>
                <c:pt idx="40">
                  <c:v>33345</c:v>
                </c:pt>
                <c:pt idx="41">
                  <c:v>33448</c:v>
                </c:pt>
                <c:pt idx="42">
                  <c:v>33535</c:v>
                </c:pt>
                <c:pt idx="43">
                  <c:v>33616</c:v>
                </c:pt>
                <c:pt idx="44">
                  <c:v>33714</c:v>
                </c:pt>
                <c:pt idx="45">
                  <c:v>33798</c:v>
                </c:pt>
                <c:pt idx="46">
                  <c:v>33905</c:v>
                </c:pt>
                <c:pt idx="47">
                  <c:v>33980</c:v>
                </c:pt>
                <c:pt idx="48">
                  <c:v>34078</c:v>
                </c:pt>
                <c:pt idx="49">
                  <c:v>34185</c:v>
                </c:pt>
                <c:pt idx="50">
                  <c:v>34255</c:v>
                </c:pt>
                <c:pt idx="51">
                  <c:v>34344</c:v>
                </c:pt>
                <c:pt idx="52">
                  <c:v>34435</c:v>
                </c:pt>
                <c:pt idx="53">
                  <c:v>34529</c:v>
                </c:pt>
                <c:pt idx="54">
                  <c:v>34626</c:v>
                </c:pt>
                <c:pt idx="55">
                  <c:v>34708</c:v>
                </c:pt>
                <c:pt idx="56">
                  <c:v>34813</c:v>
                </c:pt>
                <c:pt idx="57">
                  <c:v>34904</c:v>
                </c:pt>
                <c:pt idx="58">
                  <c:v>34988</c:v>
                </c:pt>
                <c:pt idx="59">
                  <c:v>35093</c:v>
                </c:pt>
                <c:pt idx="60">
                  <c:v>35177</c:v>
                </c:pt>
                <c:pt idx="61">
                  <c:v>35268</c:v>
                </c:pt>
                <c:pt idx="62">
                  <c:v>35345</c:v>
                </c:pt>
                <c:pt idx="63">
                  <c:v>35443</c:v>
                </c:pt>
                <c:pt idx="64">
                  <c:v>35534</c:v>
                </c:pt>
                <c:pt idx="65">
                  <c:v>35633</c:v>
                </c:pt>
                <c:pt idx="66">
                  <c:v>35716</c:v>
                </c:pt>
                <c:pt idx="67">
                  <c:v>35807</c:v>
                </c:pt>
                <c:pt idx="68">
                  <c:v>35905</c:v>
                </c:pt>
                <c:pt idx="69">
                  <c:v>35997</c:v>
                </c:pt>
                <c:pt idx="70">
                  <c:v>36080</c:v>
                </c:pt>
                <c:pt idx="71">
                  <c:v>36178</c:v>
                </c:pt>
                <c:pt idx="72">
                  <c:v>36262</c:v>
                </c:pt>
                <c:pt idx="73">
                  <c:v>36367</c:v>
                </c:pt>
                <c:pt idx="74">
                  <c:v>36451</c:v>
                </c:pt>
                <c:pt idx="75">
                  <c:v>36537</c:v>
                </c:pt>
                <c:pt idx="76">
                  <c:v>36634</c:v>
                </c:pt>
                <c:pt idx="77">
                  <c:v>36724</c:v>
                </c:pt>
                <c:pt idx="78">
                  <c:v>36815</c:v>
                </c:pt>
                <c:pt idx="79">
                  <c:v>36906</c:v>
                </c:pt>
                <c:pt idx="80">
                  <c:v>37004</c:v>
                </c:pt>
                <c:pt idx="81">
                  <c:v>37081</c:v>
                </c:pt>
                <c:pt idx="82">
                  <c:v>37179</c:v>
                </c:pt>
                <c:pt idx="83">
                  <c:v>37271</c:v>
                </c:pt>
                <c:pt idx="84">
                  <c:v>37361</c:v>
                </c:pt>
                <c:pt idx="85">
                  <c:v>37459</c:v>
                </c:pt>
                <c:pt idx="86">
                  <c:v>37544</c:v>
                </c:pt>
                <c:pt idx="87">
                  <c:v>37641</c:v>
                </c:pt>
                <c:pt idx="88">
                  <c:v>37725</c:v>
                </c:pt>
                <c:pt idx="89">
                  <c:v>37816</c:v>
                </c:pt>
                <c:pt idx="90">
                  <c:v>37908</c:v>
                </c:pt>
                <c:pt idx="91">
                  <c:v>38012</c:v>
                </c:pt>
                <c:pt idx="92">
                  <c:v>38082</c:v>
                </c:pt>
                <c:pt idx="93">
                  <c:v>38173</c:v>
                </c:pt>
                <c:pt idx="94">
                  <c:v>38272</c:v>
                </c:pt>
                <c:pt idx="95">
                  <c:v>38376</c:v>
                </c:pt>
                <c:pt idx="96">
                  <c:v>38446</c:v>
                </c:pt>
                <c:pt idx="97">
                  <c:v>38544</c:v>
                </c:pt>
                <c:pt idx="98">
                  <c:v>38642</c:v>
                </c:pt>
                <c:pt idx="99">
                  <c:v>38734</c:v>
                </c:pt>
                <c:pt idx="100">
                  <c:v>38825</c:v>
                </c:pt>
                <c:pt idx="101">
                  <c:v>38902</c:v>
                </c:pt>
                <c:pt idx="102">
                  <c:v>38995</c:v>
                </c:pt>
                <c:pt idx="103">
                  <c:v>39092</c:v>
                </c:pt>
                <c:pt idx="104">
                  <c:v>39175</c:v>
                </c:pt>
                <c:pt idx="105">
                  <c:v>39267</c:v>
                </c:pt>
                <c:pt idx="106">
                  <c:v>39370</c:v>
                </c:pt>
                <c:pt idx="107">
                  <c:v>39457</c:v>
                </c:pt>
                <c:pt idx="108">
                  <c:v>39545</c:v>
                </c:pt>
                <c:pt idx="109">
                  <c:v>39631</c:v>
                </c:pt>
                <c:pt idx="110">
                  <c:v>39735</c:v>
                </c:pt>
                <c:pt idx="111">
                  <c:v>39820</c:v>
                </c:pt>
                <c:pt idx="112">
                  <c:v>39910</c:v>
                </c:pt>
                <c:pt idx="113">
                  <c:v>40008</c:v>
                </c:pt>
                <c:pt idx="114">
                  <c:v>40092</c:v>
                </c:pt>
                <c:pt idx="115">
                  <c:v>40193</c:v>
                </c:pt>
                <c:pt idx="116">
                  <c:v>40276</c:v>
                </c:pt>
                <c:pt idx="117">
                  <c:v>40367</c:v>
                </c:pt>
                <c:pt idx="118">
                  <c:v>40458</c:v>
                </c:pt>
                <c:pt idx="119">
                  <c:v>40549</c:v>
                </c:pt>
                <c:pt idx="120">
                  <c:v>40613</c:v>
                </c:pt>
                <c:pt idx="121">
                  <c:v>40681</c:v>
                </c:pt>
                <c:pt idx="122">
                  <c:v>40737</c:v>
                </c:pt>
                <c:pt idx="123">
                  <c:v>40828</c:v>
                </c:pt>
                <c:pt idx="124">
                  <c:v>40924</c:v>
                </c:pt>
                <c:pt idx="125">
                  <c:v>41010</c:v>
                </c:pt>
                <c:pt idx="126">
                  <c:v>41100</c:v>
                </c:pt>
                <c:pt idx="127">
                  <c:v>41192</c:v>
                </c:pt>
                <c:pt idx="128">
                  <c:v>41291</c:v>
                </c:pt>
                <c:pt idx="129">
                  <c:v>41374</c:v>
                </c:pt>
                <c:pt idx="130">
                  <c:v>41472</c:v>
                </c:pt>
                <c:pt idx="131">
                  <c:v>41576</c:v>
                </c:pt>
                <c:pt idx="132">
                  <c:v>41654</c:v>
                </c:pt>
                <c:pt idx="133">
                  <c:v>41738</c:v>
                </c:pt>
                <c:pt idx="134">
                  <c:v>41828</c:v>
                </c:pt>
                <c:pt idx="135">
                  <c:v>41940</c:v>
                </c:pt>
                <c:pt idx="136">
                  <c:v>42018</c:v>
                </c:pt>
                <c:pt idx="137">
                  <c:v>42115</c:v>
                </c:pt>
                <c:pt idx="138">
                  <c:v>42199</c:v>
                </c:pt>
                <c:pt idx="139">
                  <c:v>42291</c:v>
                </c:pt>
                <c:pt idx="140">
                  <c:v>42382</c:v>
                </c:pt>
                <c:pt idx="141">
                  <c:v>42473</c:v>
                </c:pt>
                <c:pt idx="142">
                  <c:v>42564</c:v>
                </c:pt>
                <c:pt idx="143">
                  <c:v>42655</c:v>
                </c:pt>
                <c:pt idx="144">
                  <c:v>42759</c:v>
                </c:pt>
                <c:pt idx="145">
                  <c:v>42839</c:v>
                </c:pt>
                <c:pt idx="146">
                  <c:v>42928</c:v>
                </c:pt>
                <c:pt idx="147">
                  <c:v>43026</c:v>
                </c:pt>
                <c:pt idx="148">
                  <c:v>43117</c:v>
                </c:pt>
                <c:pt idx="149">
                  <c:v>43200</c:v>
                </c:pt>
                <c:pt idx="150">
                  <c:v>43292</c:v>
                </c:pt>
              </c:numCache>
            </c:numRef>
          </c:cat>
          <c:val>
            <c:numRef>
              <c:f>海底土!$U$132:$U$292</c:f>
              <c:numCache>
                <c:formatCode>.000</c:formatCode>
                <c:ptCount val="161"/>
                <c:pt idx="0">
                  <c:v>0.12</c:v>
                </c:pt>
                <c:pt idx="1">
                  <c:v>0.11035923865617496</c:v>
                </c:pt>
                <c:pt idx="2">
                  <c:v>0.10186733365948274</c:v>
                </c:pt>
                <c:pt idx="3">
                  <c:v>9.4202098741514112E-2</c:v>
                </c:pt>
                <c:pt idx="4">
                  <c:v>8.6633932474394285E-2</c:v>
                </c:pt>
                <c:pt idx="5">
                  <c:v>7.8943884860427305E-2</c:v>
                </c:pt>
                <c:pt idx="6">
                  <c:v>7.2401380814894833E-2</c:v>
                </c:pt>
                <c:pt idx="7">
                  <c:v>6.7200310885983564E-2</c:v>
                </c:pt>
                <c:pt idx="8">
                  <c:v>6.1348103986553403E-2</c:v>
                </c:pt>
                <c:pt idx="9">
                  <c:v>5.6419417074632376E-2</c:v>
                </c:pt>
                <c:pt idx="10">
                  <c:v>5.2270136138087543E-2</c:v>
                </c:pt>
                <c:pt idx="11">
                  <c:v>4.763038558989173E-2</c:v>
                </c:pt>
                <c:pt idx="12">
                  <c:v>4.3602667110633146E-2</c:v>
                </c:pt>
                <c:pt idx="13">
                  <c:v>4.0358813812666608E-2</c:v>
                </c:pt>
                <c:pt idx="14">
                  <c:v>3.708225573855925E-2</c:v>
                </c:pt>
                <c:pt idx="15">
                  <c:v>3.4165909885867068E-2</c:v>
                </c:pt>
                <c:pt idx="16">
                  <c:v>3.1363248856208066E-2</c:v>
                </c:pt>
                <c:pt idx="17">
                  <c:v>2.8711111246502392E-2</c:v>
                </c:pt>
                <c:pt idx="18">
                  <c:v>2.6648602277072768E-2</c:v>
                </c:pt>
                <c:pt idx="21">
                  <c:v>0.11261650874511173</c:v>
                </c:pt>
                <c:pt idx="22">
                  <c:v>0.10196112934313406</c:v>
                </c:pt>
                <c:pt idx="23">
                  <c:v>9.4375654242610685E-2</c:v>
                </c:pt>
                <c:pt idx="24">
                  <c:v>8.7354506281962521E-2</c:v>
                </c:pt>
                <c:pt idx="25">
                  <c:v>7.9600497045438298E-2</c:v>
                </c:pt>
                <c:pt idx="26">
                  <c:v>7.3407819552383291E-2</c:v>
                </c:pt>
                <c:pt idx="27">
                  <c:v>6.7076730459195932E-2</c:v>
                </c:pt>
                <c:pt idx="28">
                  <c:v>6.208650651796796E-2</c:v>
                </c:pt>
                <c:pt idx="29">
                  <c:v>5.6941064020617507E-2</c:v>
                </c:pt>
                <c:pt idx="30">
                  <c:v>5.2174012092721871E-2</c:v>
                </c:pt>
                <c:pt idx="31">
                  <c:v>4.793822901509015E-2</c:v>
                </c:pt>
                <c:pt idx="32">
                  <c:v>4.4046330901659866E-2</c:v>
                </c:pt>
                <c:pt idx="33">
                  <c:v>4.0844583516171942E-2</c:v>
                </c:pt>
                <c:pt idx="34">
                  <c:v>3.7219020378946824E-2</c:v>
                </c:pt>
                <c:pt idx="35">
                  <c:v>3.4418392107130547E-2</c:v>
                </c:pt>
                <c:pt idx="36">
                  <c:v>3.1478920984717371E-2</c:v>
                </c:pt>
                <c:pt idx="37">
                  <c:v>2.8949914613260824E-2</c:v>
                </c:pt>
                <c:pt idx="38">
                  <c:v>2.6648602277072768E-2</c:v>
                </c:pt>
                <c:pt idx="39">
                  <c:v>2.4666059416487071E-2</c:v>
                </c:pt>
                <c:pt idx="40">
                  <c:v>2.2538724471846787E-2</c:v>
                </c:pt>
                <c:pt idx="41">
                  <c:v>2.0500308844009718E-2</c:v>
                </c:pt>
                <c:pt idx="42">
                  <c:v>1.8922854366921961E-2</c:v>
                </c:pt>
                <c:pt idx="43">
                  <c:v>1.7563500612763752E-2</c:v>
                </c:pt>
                <c:pt idx="44">
                  <c:v>1.6048728918880248E-2</c:v>
                </c:pt>
                <c:pt idx="45">
                  <c:v>1.4854771629533945E-2</c:v>
                </c:pt>
                <c:pt idx="46">
                  <c:v>1.346164878263956E-2</c:v>
                </c:pt>
                <c:pt idx="47">
                  <c:v>1.2563796080904594E-2</c:v>
                </c:pt>
                <c:pt idx="48">
                  <c:v>1.148022606313443E-2</c:v>
                </c:pt>
                <c:pt idx="49">
                  <c:v>1.0403577723131184E-2</c:v>
                </c:pt>
                <c:pt idx="50">
                  <c:v>9.7544734542638969E-3</c:v>
                </c:pt>
                <c:pt idx="51">
                  <c:v>8.9873297722802264E-3</c:v>
                </c:pt>
                <c:pt idx="52">
                  <c:v>8.2652905935068372E-3</c:v>
                </c:pt>
                <c:pt idx="53">
                  <c:v>7.580301537785477E-3</c:v>
                </c:pt>
                <c:pt idx="54">
                  <c:v>6.9329128567526812E-3</c:v>
                </c:pt>
                <c:pt idx="55">
                  <c:v>6.4289563373667079E-3</c:v>
                </c:pt>
                <c:pt idx="56">
                  <c:v>5.8367642049739965E-3</c:v>
                </c:pt>
                <c:pt idx="57">
                  <c:v>5.367840448971207E-3</c:v>
                </c:pt>
                <c:pt idx="58">
                  <c:v>4.9684959111893174E-3</c:v>
                </c:pt>
                <c:pt idx="59">
                  <c:v>4.5108315510613397E-3</c:v>
                </c:pt>
                <c:pt idx="60">
                  <c:v>4.1752448364607226E-3</c:v>
                </c:pt>
                <c:pt idx="61">
                  <c:v>3.8398070112910898E-3</c:v>
                </c:pt>
                <c:pt idx="62">
                  <c:v>3.5771127060383015E-3</c:v>
                </c:pt>
                <c:pt idx="63">
                  <c:v>3.268603076186944E-3</c:v>
                </c:pt>
                <c:pt idx="64">
                  <c:v>3.0060045579768553E-3</c:v>
                </c:pt>
                <c:pt idx="65">
                  <c:v>2.7442236170559424E-3</c:v>
                </c:pt>
                <c:pt idx="66">
                  <c:v>2.5424038299992273E-3</c:v>
                </c:pt>
                <c:pt idx="67">
                  <c:v>2.3381479252938169E-3</c:v>
                </c:pt>
                <c:pt idx="68">
                  <c:v>2.1364933479156799E-3</c:v>
                </c:pt>
                <c:pt idx="69">
                  <c:v>1.9630406651415218E-3</c:v>
                </c:pt>
                <c:pt idx="70">
                  <c:v>1.8186718000970754E-3</c:v>
                </c:pt>
                <c:pt idx="71">
                  <c:v>1.6618196654349683E-3</c:v>
                </c:pt>
                <c:pt idx="72">
                  <c:v>1.5381873383420177E-3</c:v>
                </c:pt>
                <c:pt idx="73">
                  <c:v>1.396499886738431E-3</c:v>
                </c:pt>
                <c:pt idx="74">
                  <c:v>1.2926062246440379E-3</c:v>
                </c:pt>
                <c:pt idx="75">
                  <c:v>1.1942415702167098E-3</c:v>
                </c:pt>
                <c:pt idx="76">
                  <c:v>1.0922484672875891E-3</c:v>
                </c:pt>
                <c:pt idx="77">
                  <c:v>1.0054224815971157E-3</c:v>
                </c:pt>
                <c:pt idx="78">
                  <c:v>9.2464716330716565E-4</c:v>
                </c:pt>
                <c:pt idx="79">
                  <c:v>8.5036130806808851E-4</c:v>
                </c:pt>
                <c:pt idx="80">
                  <c:v>7.7702152988632874E-4</c:v>
                </c:pt>
                <c:pt idx="81">
                  <c:v>7.2386283457697364E-4</c:v>
                </c:pt>
                <c:pt idx="82">
                  <c:v>6.6143297186073186E-4</c:v>
                </c:pt>
                <c:pt idx="83">
                  <c:v>6.0773408084548305E-4</c:v>
                </c:pt>
                <c:pt idx="84">
                  <c:v>5.5942354328241295E-4</c:v>
                </c:pt>
                <c:pt idx="85">
                  <c:v>5.1117581824516195E-4</c:v>
                </c:pt>
                <c:pt idx="86">
                  <c:v>4.727112527119963E-4</c:v>
                </c:pt>
                <c:pt idx="87">
                  <c:v>4.3233978293904303E-4</c:v>
                </c:pt>
                <c:pt idx="88">
                  <c:v>4.0017553878465384E-4</c:v>
                </c:pt>
                <c:pt idx="89">
                  <c:v>3.6802556490915885E-4</c:v>
                </c:pt>
                <c:pt idx="90">
                  <c:v>3.3814715614872672E-4</c:v>
                </c:pt>
                <c:pt idx="91">
                  <c:v>3.072819925829554E-4</c:v>
                </c:pt>
                <c:pt idx="92">
                  <c:v>2.8810992904483552E-4</c:v>
                </c:pt>
                <c:pt idx="93">
                  <c:v>2.6496327015560541E-4</c:v>
                </c:pt>
                <c:pt idx="94">
                  <c:v>2.4188867634411117E-4</c:v>
                </c:pt>
                <c:pt idx="95">
                  <c:v>2.1980972809832104E-4</c:v>
                </c:pt>
                <c:pt idx="96">
                  <c:v>2.0609526979904327E-4</c:v>
                </c:pt>
                <c:pt idx="97">
                  <c:v>1.8832049426779186E-4</c:v>
                </c:pt>
                <c:pt idx="98">
                  <c:v>1.7207871192699263E-4</c:v>
                </c:pt>
                <c:pt idx="99">
                  <c:v>1.581083832755241E-4</c:v>
                </c:pt>
                <c:pt idx="100">
                  <c:v>1.4540600669537954E-4</c:v>
                </c:pt>
                <c:pt idx="101">
                  <c:v>1.3545828541769428E-4</c:v>
                </c:pt>
                <c:pt idx="102">
                  <c:v>1.243465176072419E-4</c:v>
                </c:pt>
                <c:pt idx="103">
                  <c:v>1.1372681763574316E-4</c:v>
                </c:pt>
                <c:pt idx="104">
                  <c:v>1.053629503564041E-4</c:v>
                </c:pt>
                <c:pt idx="105">
                  <c:v>9.6808986721484236E-5</c:v>
                </c:pt>
                <c:pt idx="106">
                  <c:v>8.8053524463864555E-5</c:v>
                </c:pt>
                <c:pt idx="107">
                  <c:v>8.1277995985450053E-5</c:v>
                </c:pt>
                <c:pt idx="108">
                  <c:v>7.4954814157422064E-5</c:v>
                </c:pt>
                <c:pt idx="109">
                  <c:v>6.9250908163707853E-5</c:v>
                </c:pt>
                <c:pt idx="110">
                  <c:v>6.2929871394110047E-5</c:v>
                </c:pt>
                <c:pt idx="111">
                  <c:v>5.8194572743751174E-5</c:v>
                </c:pt>
                <c:pt idx="112">
                  <c:v>5.3568518057805977E-5</c:v>
                </c:pt>
                <c:pt idx="113">
                  <c:v>4.8948478088195233E-5</c:v>
                </c:pt>
                <c:pt idx="114">
                  <c:v>4.5306919151583434E-5</c:v>
                </c:pt>
                <c:pt idx="115">
                  <c:v>4.1285257481996806E-5</c:v>
                </c:pt>
                <c:pt idx="116">
                  <c:v>3.8248995487233699E-5</c:v>
                </c:pt>
                <c:pt idx="117">
                  <c:v>3.5176083511121497E-5</c:v>
                </c:pt>
                <c:pt idx="118">
                  <c:v>3.2350048293278353E-5</c:v>
                </c:pt>
                <c:pt idx="119">
                  <c:v>2.9751055834472456E-5</c:v>
                </c:pt>
                <c:pt idx="121" formatCode="0.0">
                  <c:v>21.9</c:v>
                </c:pt>
                <c:pt idx="122" formatCode="0.0">
                  <c:v>9.9</c:v>
                </c:pt>
                <c:pt idx="123" formatCode="0.0">
                  <c:v>2.6</c:v>
                </c:pt>
                <c:pt idx="124" formatCode="0.0">
                  <c:v>7.7</c:v>
                </c:pt>
                <c:pt idx="125" formatCode="0.0">
                  <c:v>4.7</c:v>
                </c:pt>
                <c:pt idx="126" formatCode="&quot;(&quot;0.00&quot;)&quot;">
                  <c:v>0.55000000000000004</c:v>
                </c:pt>
                <c:pt idx="127">
                  <c:v>7.042970970532865E-2</c:v>
                </c:pt>
                <c:pt idx="128" formatCode="0.00">
                  <c:v>1.4</c:v>
                </c:pt>
                <c:pt idx="129" formatCode="0.00">
                  <c:v>0.56000000000000005</c:v>
                </c:pt>
                <c:pt idx="130" formatCode="0.00">
                  <c:v>1.3</c:v>
                </c:pt>
                <c:pt idx="131" formatCode="0.00">
                  <c:v>0.69</c:v>
                </c:pt>
                <c:pt idx="132" formatCode="0.00">
                  <c:v>0.59</c:v>
                </c:pt>
                <c:pt idx="133" formatCode="0.00">
                  <c:v>0.76</c:v>
                </c:pt>
                <c:pt idx="134" formatCode="0.00">
                  <c:v>0.65</c:v>
                </c:pt>
                <c:pt idx="135">
                  <c:v>3.5381930784760734E-2</c:v>
                </c:pt>
                <c:pt idx="136" formatCode="&quot;(&quot;0.00&quot;)&quot;">
                  <c:v>0.49</c:v>
                </c:pt>
                <c:pt idx="137">
                  <c:v>3.0118567798962548E-2</c:v>
                </c:pt>
                <c:pt idx="138">
                  <c:v>2.7877874236873827E-2</c:v>
                </c:pt>
                <c:pt idx="139" formatCode="&quot;(&quot;0.00&quot;)&quot;">
                  <c:v>0.45</c:v>
                </c:pt>
                <c:pt idx="140">
                  <c:v>2.3556721935829219E-2</c:v>
                </c:pt>
                <c:pt idx="141">
                  <c:v>2.1664182483944413E-2</c:v>
                </c:pt>
                <c:pt idx="142">
                  <c:v>1.9923689041971223E-2</c:v>
                </c:pt>
                <c:pt idx="143">
                  <c:v>1.8323026282452665E-2</c:v>
                </c:pt>
                <c:pt idx="144">
                  <c:v>1.6650549690696018E-2</c:v>
                </c:pt>
                <c:pt idx="145">
                  <c:v>1.5468660476454019E-2</c:v>
                </c:pt>
                <c:pt idx="146">
                  <c:v>1.425212273006495E-2</c:v>
                </c:pt>
                <c:pt idx="147">
                  <c:v>1.3022942251455401E-2</c:v>
                </c:pt>
                <c:pt idx="148">
                  <c:v>1.1976683266116254E-2</c:v>
                </c:pt>
                <c:pt idx="149">
                  <c:v>1.1095876158637729E-2</c:v>
                </c:pt>
                <c:pt idx="150">
                  <c:v>1.0195049816574391E-2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海底土!$W$130</c:f>
              <c:strCache>
                <c:ptCount val="1"/>
                <c:pt idx="0">
                  <c:v>Sr-90</c:v>
                </c:pt>
              </c:strCache>
            </c:strRef>
          </c:tx>
          <c:spPr>
            <a:ln>
              <a:solidFill>
                <a:srgbClr val="CC00FF"/>
              </a:solidFill>
              <a:prstDash val="sysDot"/>
            </a:ln>
          </c:spPr>
          <c:marker>
            <c:symbol val="circle"/>
            <c:size val="4"/>
            <c:spPr>
              <a:solidFill>
                <a:srgbClr val="CC00FF"/>
              </a:solidFill>
              <a:ln w="0">
                <a:solidFill>
                  <a:srgbClr val="CC00FF"/>
                </a:solidFill>
              </a:ln>
            </c:spPr>
          </c:marker>
          <c:cat>
            <c:numRef>
              <c:f>海底土!$R$132:$R$292</c:f>
              <c:numCache>
                <c:formatCode>[$-411]m\.d\.ge</c:formatCode>
                <c:ptCount val="161"/>
                <c:pt idx="0">
                  <c:v>29871</c:v>
                </c:pt>
                <c:pt idx="1">
                  <c:v>29962</c:v>
                </c:pt>
                <c:pt idx="2">
                  <c:v>30049</c:v>
                </c:pt>
                <c:pt idx="3">
                  <c:v>30134</c:v>
                </c:pt>
                <c:pt idx="4">
                  <c:v>30225</c:v>
                </c:pt>
                <c:pt idx="5">
                  <c:v>30326</c:v>
                </c:pt>
                <c:pt idx="6">
                  <c:v>30420</c:v>
                </c:pt>
                <c:pt idx="7">
                  <c:v>30501</c:v>
                </c:pt>
                <c:pt idx="8">
                  <c:v>30600</c:v>
                </c:pt>
                <c:pt idx="9">
                  <c:v>30691</c:v>
                </c:pt>
                <c:pt idx="10">
                  <c:v>30774</c:v>
                </c:pt>
                <c:pt idx="11">
                  <c:v>30875</c:v>
                </c:pt>
                <c:pt idx="12">
                  <c:v>30971</c:v>
                </c:pt>
                <c:pt idx="13">
                  <c:v>31055</c:v>
                </c:pt>
                <c:pt idx="14">
                  <c:v>31147</c:v>
                </c:pt>
                <c:pt idx="15">
                  <c:v>31236</c:v>
                </c:pt>
                <c:pt idx="16">
                  <c:v>31329</c:v>
                </c:pt>
                <c:pt idx="17">
                  <c:v>31425</c:v>
                </c:pt>
                <c:pt idx="18">
                  <c:v>31506</c:v>
                </c:pt>
                <c:pt idx="19">
                  <c:v>31528</c:v>
                </c:pt>
                <c:pt idx="20">
                  <c:v>31590</c:v>
                </c:pt>
                <c:pt idx="21">
                  <c:v>31597</c:v>
                </c:pt>
                <c:pt idx="22">
                  <c:v>31705</c:v>
                </c:pt>
                <c:pt idx="23">
                  <c:v>31789</c:v>
                </c:pt>
                <c:pt idx="24">
                  <c:v>31873</c:v>
                </c:pt>
                <c:pt idx="25">
                  <c:v>31974</c:v>
                </c:pt>
                <c:pt idx="26">
                  <c:v>32062</c:v>
                </c:pt>
                <c:pt idx="27">
                  <c:v>32160</c:v>
                </c:pt>
                <c:pt idx="28">
                  <c:v>32244</c:v>
                </c:pt>
                <c:pt idx="29">
                  <c:v>32338</c:v>
                </c:pt>
                <c:pt idx="30">
                  <c:v>32433</c:v>
                </c:pt>
                <c:pt idx="31">
                  <c:v>32525</c:v>
                </c:pt>
                <c:pt idx="32">
                  <c:v>32617</c:v>
                </c:pt>
                <c:pt idx="33">
                  <c:v>32699</c:v>
                </c:pt>
                <c:pt idx="34">
                  <c:v>32800</c:v>
                </c:pt>
                <c:pt idx="35">
                  <c:v>32885</c:v>
                </c:pt>
                <c:pt idx="36">
                  <c:v>32982</c:v>
                </c:pt>
                <c:pt idx="37">
                  <c:v>33073</c:v>
                </c:pt>
                <c:pt idx="38">
                  <c:v>33163</c:v>
                </c:pt>
                <c:pt idx="39">
                  <c:v>33247</c:v>
                </c:pt>
                <c:pt idx="40">
                  <c:v>33345</c:v>
                </c:pt>
                <c:pt idx="41">
                  <c:v>33448</c:v>
                </c:pt>
                <c:pt idx="42">
                  <c:v>33535</c:v>
                </c:pt>
                <c:pt idx="43">
                  <c:v>33616</c:v>
                </c:pt>
                <c:pt idx="44">
                  <c:v>33714</c:v>
                </c:pt>
                <c:pt idx="45">
                  <c:v>33798</c:v>
                </c:pt>
                <c:pt idx="46">
                  <c:v>33905</c:v>
                </c:pt>
                <c:pt idx="47">
                  <c:v>33980</c:v>
                </c:pt>
                <c:pt idx="48">
                  <c:v>34078</c:v>
                </c:pt>
                <c:pt idx="49">
                  <c:v>34185</c:v>
                </c:pt>
                <c:pt idx="50">
                  <c:v>34255</c:v>
                </c:pt>
                <c:pt idx="51">
                  <c:v>34344</c:v>
                </c:pt>
                <c:pt idx="52">
                  <c:v>34435</c:v>
                </c:pt>
                <c:pt idx="53">
                  <c:v>34529</c:v>
                </c:pt>
                <c:pt idx="54">
                  <c:v>34626</c:v>
                </c:pt>
                <c:pt idx="55">
                  <c:v>34708</c:v>
                </c:pt>
                <c:pt idx="56">
                  <c:v>34813</c:v>
                </c:pt>
                <c:pt idx="57">
                  <c:v>34904</c:v>
                </c:pt>
                <c:pt idx="58">
                  <c:v>34988</c:v>
                </c:pt>
                <c:pt idx="59">
                  <c:v>35093</c:v>
                </c:pt>
                <c:pt idx="60">
                  <c:v>35177</c:v>
                </c:pt>
                <c:pt idx="61">
                  <c:v>35268</c:v>
                </c:pt>
                <c:pt idx="62">
                  <c:v>35345</c:v>
                </c:pt>
                <c:pt idx="63">
                  <c:v>35443</c:v>
                </c:pt>
                <c:pt idx="64">
                  <c:v>35534</c:v>
                </c:pt>
                <c:pt idx="65">
                  <c:v>35633</c:v>
                </c:pt>
                <c:pt idx="66">
                  <c:v>35716</c:v>
                </c:pt>
                <c:pt idx="67">
                  <c:v>35807</c:v>
                </c:pt>
                <c:pt idx="68">
                  <c:v>35905</c:v>
                </c:pt>
                <c:pt idx="69">
                  <c:v>35997</c:v>
                </c:pt>
                <c:pt idx="70">
                  <c:v>36080</c:v>
                </c:pt>
                <c:pt idx="71">
                  <c:v>36178</c:v>
                </c:pt>
                <c:pt idx="72">
                  <c:v>36262</c:v>
                </c:pt>
                <c:pt idx="73">
                  <c:v>36367</c:v>
                </c:pt>
                <c:pt idx="74">
                  <c:v>36451</c:v>
                </c:pt>
                <c:pt idx="75">
                  <c:v>36537</c:v>
                </c:pt>
                <c:pt idx="76">
                  <c:v>36634</c:v>
                </c:pt>
                <c:pt idx="77">
                  <c:v>36724</c:v>
                </c:pt>
                <c:pt idx="78">
                  <c:v>36815</c:v>
                </c:pt>
                <c:pt idx="79">
                  <c:v>36906</c:v>
                </c:pt>
                <c:pt idx="80">
                  <c:v>37004</c:v>
                </c:pt>
                <c:pt idx="81">
                  <c:v>37081</c:v>
                </c:pt>
                <c:pt idx="82">
                  <c:v>37179</c:v>
                </c:pt>
                <c:pt idx="83">
                  <c:v>37271</c:v>
                </c:pt>
                <c:pt idx="84">
                  <c:v>37361</c:v>
                </c:pt>
                <c:pt idx="85">
                  <c:v>37459</c:v>
                </c:pt>
                <c:pt idx="86">
                  <c:v>37544</c:v>
                </c:pt>
                <c:pt idx="87">
                  <c:v>37641</c:v>
                </c:pt>
                <c:pt idx="88">
                  <c:v>37725</c:v>
                </c:pt>
                <c:pt idx="89">
                  <c:v>37816</c:v>
                </c:pt>
                <c:pt idx="90">
                  <c:v>37908</c:v>
                </c:pt>
                <c:pt idx="91">
                  <c:v>38012</c:v>
                </c:pt>
                <c:pt idx="92">
                  <c:v>38082</c:v>
                </c:pt>
                <c:pt idx="93">
                  <c:v>38173</c:v>
                </c:pt>
                <c:pt idx="94">
                  <c:v>38272</c:v>
                </c:pt>
                <c:pt idx="95">
                  <c:v>38376</c:v>
                </c:pt>
                <c:pt idx="96">
                  <c:v>38446</c:v>
                </c:pt>
                <c:pt idx="97">
                  <c:v>38544</c:v>
                </c:pt>
                <c:pt idx="98">
                  <c:v>38642</c:v>
                </c:pt>
                <c:pt idx="99">
                  <c:v>38734</c:v>
                </c:pt>
                <c:pt idx="100">
                  <c:v>38825</c:v>
                </c:pt>
                <c:pt idx="101">
                  <c:v>38902</c:v>
                </c:pt>
                <c:pt idx="102">
                  <c:v>38995</c:v>
                </c:pt>
                <c:pt idx="103">
                  <c:v>39092</c:v>
                </c:pt>
                <c:pt idx="104">
                  <c:v>39175</c:v>
                </c:pt>
                <c:pt idx="105">
                  <c:v>39267</c:v>
                </c:pt>
                <c:pt idx="106">
                  <c:v>39370</c:v>
                </c:pt>
                <c:pt idx="107">
                  <c:v>39457</c:v>
                </c:pt>
                <c:pt idx="108">
                  <c:v>39545</c:v>
                </c:pt>
                <c:pt idx="109">
                  <c:v>39631</c:v>
                </c:pt>
                <c:pt idx="110">
                  <c:v>39735</c:v>
                </c:pt>
                <c:pt idx="111">
                  <c:v>39820</c:v>
                </c:pt>
                <c:pt idx="112">
                  <c:v>39910</c:v>
                </c:pt>
                <c:pt idx="113">
                  <c:v>40008</c:v>
                </c:pt>
                <c:pt idx="114">
                  <c:v>40092</c:v>
                </c:pt>
                <c:pt idx="115">
                  <c:v>40193</c:v>
                </c:pt>
                <c:pt idx="116">
                  <c:v>40276</c:v>
                </c:pt>
                <c:pt idx="117">
                  <c:v>40367</c:v>
                </c:pt>
                <c:pt idx="118">
                  <c:v>40458</c:v>
                </c:pt>
                <c:pt idx="119">
                  <c:v>40549</c:v>
                </c:pt>
                <c:pt idx="120">
                  <c:v>40613</c:v>
                </c:pt>
                <c:pt idx="121">
                  <c:v>40681</c:v>
                </c:pt>
                <c:pt idx="122">
                  <c:v>40737</c:v>
                </c:pt>
                <c:pt idx="123">
                  <c:v>40828</c:v>
                </c:pt>
                <c:pt idx="124">
                  <c:v>40924</c:v>
                </c:pt>
                <c:pt idx="125">
                  <c:v>41010</c:v>
                </c:pt>
                <c:pt idx="126">
                  <c:v>41100</c:v>
                </c:pt>
                <c:pt idx="127">
                  <c:v>41192</c:v>
                </c:pt>
                <c:pt idx="128">
                  <c:v>41291</c:v>
                </c:pt>
                <c:pt idx="129">
                  <c:v>41374</c:v>
                </c:pt>
                <c:pt idx="130">
                  <c:v>41472</c:v>
                </c:pt>
                <c:pt idx="131">
                  <c:v>41576</c:v>
                </c:pt>
                <c:pt idx="132">
                  <c:v>41654</c:v>
                </c:pt>
                <c:pt idx="133">
                  <c:v>41738</c:v>
                </c:pt>
                <c:pt idx="134">
                  <c:v>41828</c:v>
                </c:pt>
                <c:pt idx="135">
                  <c:v>41940</c:v>
                </c:pt>
                <c:pt idx="136">
                  <c:v>42018</c:v>
                </c:pt>
                <c:pt idx="137">
                  <c:v>42115</c:v>
                </c:pt>
                <c:pt idx="138">
                  <c:v>42199</c:v>
                </c:pt>
                <c:pt idx="139">
                  <c:v>42291</c:v>
                </c:pt>
                <c:pt idx="140">
                  <c:v>42382</c:v>
                </c:pt>
                <c:pt idx="141">
                  <c:v>42473</c:v>
                </c:pt>
                <c:pt idx="142">
                  <c:v>42564</c:v>
                </c:pt>
                <c:pt idx="143">
                  <c:v>42655</c:v>
                </c:pt>
                <c:pt idx="144">
                  <c:v>42759</c:v>
                </c:pt>
                <c:pt idx="145">
                  <c:v>42839</c:v>
                </c:pt>
                <c:pt idx="146">
                  <c:v>42928</c:v>
                </c:pt>
                <c:pt idx="147">
                  <c:v>43026</c:v>
                </c:pt>
                <c:pt idx="148">
                  <c:v>43117</c:v>
                </c:pt>
                <c:pt idx="149">
                  <c:v>43200</c:v>
                </c:pt>
                <c:pt idx="150">
                  <c:v>43292</c:v>
                </c:pt>
              </c:numCache>
            </c:numRef>
          </c:cat>
          <c:val>
            <c:numRef>
              <c:f>海底土!$W$132:$W$292</c:f>
              <c:numCache>
                <c:formatCode>.0000</c:formatCode>
                <c:ptCount val="161"/>
                <c:pt idx="0">
                  <c:v>3.9E-2</c:v>
                </c:pt>
                <c:pt idx="3">
                  <c:v>3.8329719848881783E-2</c:v>
                </c:pt>
                <c:pt idx="13">
                  <c:v>3.6071978576461272E-2</c:v>
                </c:pt>
                <c:pt idx="16">
                  <c:v>3.5426325023513477E-2</c:v>
                </c:pt>
                <c:pt idx="22">
                  <c:v>3.4559087242037836E-2</c:v>
                </c:pt>
                <c:pt idx="26">
                  <c:v>3.3755328729678936E-2</c:v>
                </c:pt>
                <c:pt idx="30">
                  <c:v>3.2939851633376448E-2</c:v>
                </c:pt>
                <c:pt idx="34">
                  <c:v>3.2152551650892369E-2</c:v>
                </c:pt>
                <c:pt idx="38">
                  <c:v>3.1392345055189494E-2</c:v>
                </c:pt>
                <c:pt idx="42">
                  <c:v>3.0631934808391673E-2</c:v>
                </c:pt>
                <c:pt idx="46">
                  <c:v>2.9893884569833214E-2</c:v>
                </c:pt>
                <c:pt idx="50">
                  <c:v>2.9212102917616549E-2</c:v>
                </c:pt>
                <c:pt idx="54">
                  <c:v>2.8506383205777322E-2</c:v>
                </c:pt>
                <c:pt idx="58">
                  <c:v>2.7834220349270786E-2</c:v>
                </c:pt>
                <c:pt idx="62">
                  <c:v>2.7186865533910212E-2</c:v>
                </c:pt>
                <c:pt idx="66">
                  <c:v>2.6530072458638917E-2</c:v>
                </c:pt>
                <c:pt idx="70">
                  <c:v>2.590109493397345E-2</c:v>
                </c:pt>
                <c:pt idx="74">
                  <c:v>2.5275364109161754E-2</c:v>
                </c:pt>
                <c:pt idx="78">
                  <c:v>2.4676133331440215E-2</c:v>
                </c:pt>
                <c:pt idx="82">
                  <c:v>2.4091109174973192E-2</c:v>
                </c:pt>
                <c:pt idx="86">
                  <c:v>2.3518404522566663E-2</c:v>
                </c:pt>
                <c:pt idx="90">
                  <c:v>2.2960827912712048E-2</c:v>
                </c:pt>
                <c:pt idx="94">
                  <c:v>2.2416470383070073E-2</c:v>
                </c:pt>
                <c:pt idx="98">
                  <c:v>2.1876364724797016E-2</c:v>
                </c:pt>
                <c:pt idx="102">
                  <c:v>2.1373209487407945E-2</c:v>
                </c:pt>
                <c:pt idx="106">
                  <c:v>2.0851366914456521E-2</c:v>
                </c:pt>
                <c:pt idx="110">
                  <c:v>2.0355678868123225E-2</c:v>
                </c:pt>
                <c:pt idx="114">
                  <c:v>1.9882256348294738E-2</c:v>
                </c:pt>
                <c:pt idx="118">
                  <c:v>1.9408327059169065E-2</c:v>
                </c:pt>
                <c:pt idx="123">
                  <c:v>1.8940700038360826E-2</c:v>
                </c:pt>
                <c:pt idx="127">
                  <c:v>1.8491652089316114E-2</c:v>
                </c:pt>
                <c:pt idx="131">
                  <c:v>1.802946570285097E-2</c:v>
                </c:pt>
                <c:pt idx="135">
                  <c:v>1.760202138559553E-2</c:v>
                </c:pt>
                <c:pt idx="139">
                  <c:v>1.7199443129526204E-2</c:v>
                </c:pt>
                <c:pt idx="143">
                  <c:v>1.6791677067744822E-2</c:v>
                </c:pt>
                <c:pt idx="147">
                  <c:v>1.6386015841130429E-2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1056896"/>
        <c:axId val="231058816"/>
      </c:lineChart>
      <c:dateAx>
        <c:axId val="231056896"/>
        <c:scaling>
          <c:orientation val="minMax"/>
          <c:min val="29677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1058816"/>
        <c:crossesAt val="1.0000000000000002E-3"/>
        <c:auto val="0"/>
        <c:lblOffset val="100"/>
        <c:baseTimeUnit val="days"/>
        <c:majorUnit val="24"/>
        <c:majorTimeUnit val="months"/>
        <c:minorUnit val="3"/>
        <c:minorTimeUnit val="months"/>
      </c:dateAx>
      <c:valAx>
        <c:axId val="231058816"/>
        <c:scaling>
          <c:logBase val="10"/>
          <c:orientation val="minMax"/>
          <c:min val="1.0000000000000002E-3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Bq/kg乾土</a:t>
                </a:r>
              </a:p>
            </c:rich>
          </c:tx>
          <c:layout>
            <c:manualLayout>
              <c:xMode val="edge"/>
              <c:yMode val="edge"/>
              <c:x val="1.9299283154121865E-2"/>
              <c:y val="0.26926527777777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1056896"/>
        <c:crosses val="autoZero"/>
        <c:crossBetween val="between"/>
        <c:minorUnit val="1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9240089605734768"/>
          <c:y val="0.14384791666666666"/>
          <c:w val="0.52639874551971322"/>
          <c:h val="0.1037739583333333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海底土の</a:t>
            </a:r>
            <a:r>
              <a:rPr lang="en-US" altLang="ja-JP" sz="12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Sr-90</a:t>
            </a:r>
            <a:endParaRPr lang="ja-JP" altLang="en-US" sz="1200" b="0" i="0" u="none" strike="noStrike" baseline="0">
              <a:solidFill>
                <a:srgbClr val="000000"/>
              </a:solidFill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3048198924731183"/>
          <c:y val="2.4186111111111117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8167970545724121E-2"/>
          <c:y val="6.0836501901140684E-2"/>
          <c:w val="0.95022812198782591"/>
          <c:h val="0.81486401156377197"/>
        </c:manualLayout>
      </c:layout>
      <c:lineChart>
        <c:grouping val="standard"/>
        <c:varyColors val="0"/>
        <c:ser>
          <c:idx val="1"/>
          <c:order val="0"/>
          <c:tx>
            <c:strRef>
              <c:f>海底土!$C$129</c:f>
              <c:strCache>
                <c:ptCount val="1"/>
                <c:pt idx="0">
                  <c:v>放水口付近/県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海底土!$R$132:$R$292</c:f>
              <c:numCache>
                <c:formatCode>[$-411]m\.d\.ge</c:formatCode>
                <c:ptCount val="161"/>
                <c:pt idx="0">
                  <c:v>29871</c:v>
                </c:pt>
                <c:pt idx="1">
                  <c:v>29962</c:v>
                </c:pt>
                <c:pt idx="2">
                  <c:v>30049</c:v>
                </c:pt>
                <c:pt idx="3">
                  <c:v>30134</c:v>
                </c:pt>
                <c:pt idx="4">
                  <c:v>30225</c:v>
                </c:pt>
                <c:pt idx="5">
                  <c:v>30326</c:v>
                </c:pt>
                <c:pt idx="6">
                  <c:v>30420</c:v>
                </c:pt>
                <c:pt idx="7">
                  <c:v>30501</c:v>
                </c:pt>
                <c:pt idx="8">
                  <c:v>30600</c:v>
                </c:pt>
                <c:pt idx="9">
                  <c:v>30691</c:v>
                </c:pt>
                <c:pt idx="10">
                  <c:v>30774</c:v>
                </c:pt>
                <c:pt idx="11">
                  <c:v>30875</c:v>
                </c:pt>
                <c:pt idx="12">
                  <c:v>30971</c:v>
                </c:pt>
                <c:pt idx="13">
                  <c:v>31055</c:v>
                </c:pt>
                <c:pt idx="14">
                  <c:v>31147</c:v>
                </c:pt>
                <c:pt idx="15">
                  <c:v>31236</c:v>
                </c:pt>
                <c:pt idx="16">
                  <c:v>31329</c:v>
                </c:pt>
                <c:pt idx="17">
                  <c:v>31425</c:v>
                </c:pt>
                <c:pt idx="18">
                  <c:v>31506</c:v>
                </c:pt>
                <c:pt idx="19">
                  <c:v>31528</c:v>
                </c:pt>
                <c:pt idx="20">
                  <c:v>31590</c:v>
                </c:pt>
                <c:pt idx="21">
                  <c:v>31597</c:v>
                </c:pt>
                <c:pt idx="22">
                  <c:v>31705</c:v>
                </c:pt>
                <c:pt idx="23">
                  <c:v>31789</c:v>
                </c:pt>
                <c:pt idx="24">
                  <c:v>31873</c:v>
                </c:pt>
                <c:pt idx="25">
                  <c:v>31974</c:v>
                </c:pt>
                <c:pt idx="26">
                  <c:v>32062</c:v>
                </c:pt>
                <c:pt idx="27">
                  <c:v>32160</c:v>
                </c:pt>
                <c:pt idx="28">
                  <c:v>32244</c:v>
                </c:pt>
                <c:pt idx="29">
                  <c:v>32338</c:v>
                </c:pt>
                <c:pt idx="30">
                  <c:v>32433</c:v>
                </c:pt>
                <c:pt idx="31">
                  <c:v>32525</c:v>
                </c:pt>
                <c:pt idx="32">
                  <c:v>32617</c:v>
                </c:pt>
                <c:pt idx="33">
                  <c:v>32699</c:v>
                </c:pt>
                <c:pt idx="34">
                  <c:v>32800</c:v>
                </c:pt>
                <c:pt idx="35">
                  <c:v>32885</c:v>
                </c:pt>
                <c:pt idx="36">
                  <c:v>32982</c:v>
                </c:pt>
                <c:pt idx="37">
                  <c:v>33073</c:v>
                </c:pt>
                <c:pt idx="38">
                  <c:v>33163</c:v>
                </c:pt>
                <c:pt idx="39">
                  <c:v>33247</c:v>
                </c:pt>
                <c:pt idx="40">
                  <c:v>33345</c:v>
                </c:pt>
                <c:pt idx="41">
                  <c:v>33448</c:v>
                </c:pt>
                <c:pt idx="42">
                  <c:v>33535</c:v>
                </c:pt>
                <c:pt idx="43">
                  <c:v>33616</c:v>
                </c:pt>
                <c:pt idx="44">
                  <c:v>33714</c:v>
                </c:pt>
                <c:pt idx="45">
                  <c:v>33798</c:v>
                </c:pt>
                <c:pt idx="46">
                  <c:v>33905</c:v>
                </c:pt>
                <c:pt idx="47">
                  <c:v>33980</c:v>
                </c:pt>
                <c:pt idx="48">
                  <c:v>34078</c:v>
                </c:pt>
                <c:pt idx="49">
                  <c:v>34185</c:v>
                </c:pt>
                <c:pt idx="50">
                  <c:v>34255</c:v>
                </c:pt>
                <c:pt idx="51">
                  <c:v>34344</c:v>
                </c:pt>
                <c:pt idx="52">
                  <c:v>34435</c:v>
                </c:pt>
                <c:pt idx="53">
                  <c:v>34529</c:v>
                </c:pt>
                <c:pt idx="54">
                  <c:v>34626</c:v>
                </c:pt>
                <c:pt idx="55">
                  <c:v>34708</c:v>
                </c:pt>
                <c:pt idx="56">
                  <c:v>34813</c:v>
                </c:pt>
                <c:pt idx="57">
                  <c:v>34904</c:v>
                </c:pt>
                <c:pt idx="58">
                  <c:v>34988</c:v>
                </c:pt>
                <c:pt idx="59">
                  <c:v>35093</c:v>
                </c:pt>
                <c:pt idx="60">
                  <c:v>35177</c:v>
                </c:pt>
                <c:pt idx="61">
                  <c:v>35268</c:v>
                </c:pt>
                <c:pt idx="62">
                  <c:v>35345</c:v>
                </c:pt>
                <c:pt idx="63">
                  <c:v>35443</c:v>
                </c:pt>
                <c:pt idx="64">
                  <c:v>35534</c:v>
                </c:pt>
                <c:pt idx="65">
                  <c:v>35633</c:v>
                </c:pt>
                <c:pt idx="66">
                  <c:v>35716</c:v>
                </c:pt>
                <c:pt idx="67">
                  <c:v>35807</c:v>
                </c:pt>
                <c:pt idx="68">
                  <c:v>35905</c:v>
                </c:pt>
                <c:pt idx="69">
                  <c:v>35997</c:v>
                </c:pt>
                <c:pt idx="70">
                  <c:v>36080</c:v>
                </c:pt>
                <c:pt idx="71">
                  <c:v>36178</c:v>
                </c:pt>
                <c:pt idx="72">
                  <c:v>36262</c:v>
                </c:pt>
                <c:pt idx="73">
                  <c:v>36367</c:v>
                </c:pt>
                <c:pt idx="74">
                  <c:v>36451</c:v>
                </c:pt>
                <c:pt idx="75">
                  <c:v>36537</c:v>
                </c:pt>
                <c:pt idx="76">
                  <c:v>36634</c:v>
                </c:pt>
                <c:pt idx="77">
                  <c:v>36724</c:v>
                </c:pt>
                <c:pt idx="78">
                  <c:v>36815</c:v>
                </c:pt>
                <c:pt idx="79">
                  <c:v>36906</c:v>
                </c:pt>
                <c:pt idx="80">
                  <c:v>37004</c:v>
                </c:pt>
                <c:pt idx="81">
                  <c:v>37081</c:v>
                </c:pt>
                <c:pt idx="82">
                  <c:v>37179</c:v>
                </c:pt>
                <c:pt idx="83">
                  <c:v>37271</c:v>
                </c:pt>
                <c:pt idx="84">
                  <c:v>37361</c:v>
                </c:pt>
                <c:pt idx="85">
                  <c:v>37459</c:v>
                </c:pt>
                <c:pt idx="86">
                  <c:v>37544</c:v>
                </c:pt>
                <c:pt idx="87">
                  <c:v>37641</c:v>
                </c:pt>
                <c:pt idx="88">
                  <c:v>37725</c:v>
                </c:pt>
                <c:pt idx="89">
                  <c:v>37816</c:v>
                </c:pt>
                <c:pt idx="90">
                  <c:v>37908</c:v>
                </c:pt>
                <c:pt idx="91">
                  <c:v>38012</c:v>
                </c:pt>
                <c:pt idx="92">
                  <c:v>38082</c:v>
                </c:pt>
                <c:pt idx="93">
                  <c:v>38173</c:v>
                </c:pt>
                <c:pt idx="94">
                  <c:v>38272</c:v>
                </c:pt>
                <c:pt idx="95">
                  <c:v>38376</c:v>
                </c:pt>
                <c:pt idx="96">
                  <c:v>38446</c:v>
                </c:pt>
                <c:pt idx="97">
                  <c:v>38544</c:v>
                </c:pt>
                <c:pt idx="98">
                  <c:v>38642</c:v>
                </c:pt>
                <c:pt idx="99">
                  <c:v>38734</c:v>
                </c:pt>
                <c:pt idx="100">
                  <c:v>38825</c:v>
                </c:pt>
                <c:pt idx="101">
                  <c:v>38902</c:v>
                </c:pt>
                <c:pt idx="102">
                  <c:v>38995</c:v>
                </c:pt>
                <c:pt idx="103">
                  <c:v>39092</c:v>
                </c:pt>
                <c:pt idx="104">
                  <c:v>39175</c:v>
                </c:pt>
                <c:pt idx="105">
                  <c:v>39267</c:v>
                </c:pt>
                <c:pt idx="106">
                  <c:v>39370</c:v>
                </c:pt>
                <c:pt idx="107">
                  <c:v>39457</c:v>
                </c:pt>
                <c:pt idx="108">
                  <c:v>39545</c:v>
                </c:pt>
                <c:pt idx="109">
                  <c:v>39631</c:v>
                </c:pt>
                <c:pt idx="110">
                  <c:v>39735</c:v>
                </c:pt>
                <c:pt idx="111">
                  <c:v>39820</c:v>
                </c:pt>
                <c:pt idx="112">
                  <c:v>39910</c:v>
                </c:pt>
                <c:pt idx="113">
                  <c:v>40008</c:v>
                </c:pt>
                <c:pt idx="114">
                  <c:v>40092</c:v>
                </c:pt>
                <c:pt idx="115">
                  <c:v>40193</c:v>
                </c:pt>
                <c:pt idx="116">
                  <c:v>40276</c:v>
                </c:pt>
                <c:pt idx="117">
                  <c:v>40367</c:v>
                </c:pt>
                <c:pt idx="118">
                  <c:v>40458</c:v>
                </c:pt>
                <c:pt idx="119">
                  <c:v>40549</c:v>
                </c:pt>
                <c:pt idx="120">
                  <c:v>40613</c:v>
                </c:pt>
                <c:pt idx="121">
                  <c:v>40681</c:v>
                </c:pt>
                <c:pt idx="122">
                  <c:v>40737</c:v>
                </c:pt>
                <c:pt idx="123">
                  <c:v>40828</c:v>
                </c:pt>
                <c:pt idx="124">
                  <c:v>40924</c:v>
                </c:pt>
                <c:pt idx="125">
                  <c:v>41010</c:v>
                </c:pt>
                <c:pt idx="126">
                  <c:v>41100</c:v>
                </c:pt>
                <c:pt idx="127">
                  <c:v>41192</c:v>
                </c:pt>
                <c:pt idx="128">
                  <c:v>41291</c:v>
                </c:pt>
                <c:pt idx="129">
                  <c:v>41374</c:v>
                </c:pt>
                <c:pt idx="130">
                  <c:v>41472</c:v>
                </c:pt>
                <c:pt idx="131">
                  <c:v>41576</c:v>
                </c:pt>
                <c:pt idx="132">
                  <c:v>41654</c:v>
                </c:pt>
                <c:pt idx="133">
                  <c:v>41738</c:v>
                </c:pt>
                <c:pt idx="134">
                  <c:v>41828</c:v>
                </c:pt>
                <c:pt idx="135">
                  <c:v>41940</c:v>
                </c:pt>
                <c:pt idx="136">
                  <c:v>42018</c:v>
                </c:pt>
                <c:pt idx="137">
                  <c:v>42115</c:v>
                </c:pt>
                <c:pt idx="138">
                  <c:v>42199</c:v>
                </c:pt>
                <c:pt idx="139">
                  <c:v>42291</c:v>
                </c:pt>
                <c:pt idx="140">
                  <c:v>42382</c:v>
                </c:pt>
                <c:pt idx="141">
                  <c:v>42473</c:v>
                </c:pt>
                <c:pt idx="142">
                  <c:v>42564</c:v>
                </c:pt>
                <c:pt idx="143">
                  <c:v>42655</c:v>
                </c:pt>
                <c:pt idx="144">
                  <c:v>42759</c:v>
                </c:pt>
                <c:pt idx="145">
                  <c:v>42839</c:v>
                </c:pt>
                <c:pt idx="146">
                  <c:v>42928</c:v>
                </c:pt>
                <c:pt idx="147">
                  <c:v>43026</c:v>
                </c:pt>
                <c:pt idx="148">
                  <c:v>43117</c:v>
                </c:pt>
                <c:pt idx="149">
                  <c:v>43200</c:v>
                </c:pt>
                <c:pt idx="150">
                  <c:v>43292</c:v>
                </c:pt>
              </c:numCache>
            </c:numRef>
          </c:cat>
          <c:val>
            <c:numRef>
              <c:f>海底土!$G$132:$G$292</c:f>
              <c:numCache>
                <c:formatCode>.000</c:formatCode>
                <c:ptCount val="161"/>
                <c:pt idx="4">
                  <c:v>3.7982634728542269E-2</c:v>
                </c:pt>
                <c:pt idx="8">
                  <c:v>3.7050376071735246E-2</c:v>
                </c:pt>
                <c:pt idx="10">
                  <c:v>3.6654422522252511E-2</c:v>
                </c:pt>
                <c:pt idx="14">
                  <c:v>3.5775981753356209E-2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海底土!$S$129</c:f>
              <c:strCache>
                <c:ptCount val="1"/>
                <c:pt idx="0">
                  <c:v>放水口付近/電力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海底土!$R$132:$R$292</c:f>
              <c:numCache>
                <c:formatCode>[$-411]m\.d\.ge</c:formatCode>
                <c:ptCount val="161"/>
                <c:pt idx="0">
                  <c:v>29871</c:v>
                </c:pt>
                <c:pt idx="1">
                  <c:v>29962</c:v>
                </c:pt>
                <c:pt idx="2">
                  <c:v>30049</c:v>
                </c:pt>
                <c:pt idx="3">
                  <c:v>30134</c:v>
                </c:pt>
                <c:pt idx="4">
                  <c:v>30225</c:v>
                </c:pt>
                <c:pt idx="5">
                  <c:v>30326</c:v>
                </c:pt>
                <c:pt idx="6">
                  <c:v>30420</c:v>
                </c:pt>
                <c:pt idx="7">
                  <c:v>30501</c:v>
                </c:pt>
                <c:pt idx="8">
                  <c:v>30600</c:v>
                </c:pt>
                <c:pt idx="9">
                  <c:v>30691</c:v>
                </c:pt>
                <c:pt idx="10">
                  <c:v>30774</c:v>
                </c:pt>
                <c:pt idx="11">
                  <c:v>30875</c:v>
                </c:pt>
                <c:pt idx="12">
                  <c:v>30971</c:v>
                </c:pt>
                <c:pt idx="13">
                  <c:v>31055</c:v>
                </c:pt>
                <c:pt idx="14">
                  <c:v>31147</c:v>
                </c:pt>
                <c:pt idx="15">
                  <c:v>31236</c:v>
                </c:pt>
                <c:pt idx="16">
                  <c:v>31329</c:v>
                </c:pt>
                <c:pt idx="17">
                  <c:v>31425</c:v>
                </c:pt>
                <c:pt idx="18">
                  <c:v>31506</c:v>
                </c:pt>
                <c:pt idx="19">
                  <c:v>31528</c:v>
                </c:pt>
                <c:pt idx="20">
                  <c:v>31590</c:v>
                </c:pt>
                <c:pt idx="21">
                  <c:v>31597</c:v>
                </c:pt>
                <c:pt idx="22">
                  <c:v>31705</c:v>
                </c:pt>
                <c:pt idx="23">
                  <c:v>31789</c:v>
                </c:pt>
                <c:pt idx="24">
                  <c:v>31873</c:v>
                </c:pt>
                <c:pt idx="25">
                  <c:v>31974</c:v>
                </c:pt>
                <c:pt idx="26">
                  <c:v>32062</c:v>
                </c:pt>
                <c:pt idx="27">
                  <c:v>32160</c:v>
                </c:pt>
                <c:pt idx="28">
                  <c:v>32244</c:v>
                </c:pt>
                <c:pt idx="29">
                  <c:v>32338</c:v>
                </c:pt>
                <c:pt idx="30">
                  <c:v>32433</c:v>
                </c:pt>
                <c:pt idx="31">
                  <c:v>32525</c:v>
                </c:pt>
                <c:pt idx="32">
                  <c:v>32617</c:v>
                </c:pt>
                <c:pt idx="33">
                  <c:v>32699</c:v>
                </c:pt>
                <c:pt idx="34">
                  <c:v>32800</c:v>
                </c:pt>
                <c:pt idx="35">
                  <c:v>32885</c:v>
                </c:pt>
                <c:pt idx="36">
                  <c:v>32982</c:v>
                </c:pt>
                <c:pt idx="37">
                  <c:v>33073</c:v>
                </c:pt>
                <c:pt idx="38">
                  <c:v>33163</c:v>
                </c:pt>
                <c:pt idx="39">
                  <c:v>33247</c:v>
                </c:pt>
                <c:pt idx="40">
                  <c:v>33345</c:v>
                </c:pt>
                <c:pt idx="41">
                  <c:v>33448</c:v>
                </c:pt>
                <c:pt idx="42">
                  <c:v>33535</c:v>
                </c:pt>
                <c:pt idx="43">
                  <c:v>33616</c:v>
                </c:pt>
                <c:pt idx="44">
                  <c:v>33714</c:v>
                </c:pt>
                <c:pt idx="45">
                  <c:v>33798</c:v>
                </c:pt>
                <c:pt idx="46">
                  <c:v>33905</c:v>
                </c:pt>
                <c:pt idx="47">
                  <c:v>33980</c:v>
                </c:pt>
                <c:pt idx="48">
                  <c:v>34078</c:v>
                </c:pt>
                <c:pt idx="49">
                  <c:v>34185</c:v>
                </c:pt>
                <c:pt idx="50">
                  <c:v>34255</c:v>
                </c:pt>
                <c:pt idx="51">
                  <c:v>34344</c:v>
                </c:pt>
                <c:pt idx="52">
                  <c:v>34435</c:v>
                </c:pt>
                <c:pt idx="53">
                  <c:v>34529</c:v>
                </c:pt>
                <c:pt idx="54">
                  <c:v>34626</c:v>
                </c:pt>
                <c:pt idx="55">
                  <c:v>34708</c:v>
                </c:pt>
                <c:pt idx="56">
                  <c:v>34813</c:v>
                </c:pt>
                <c:pt idx="57">
                  <c:v>34904</c:v>
                </c:pt>
                <c:pt idx="58">
                  <c:v>34988</c:v>
                </c:pt>
                <c:pt idx="59">
                  <c:v>35093</c:v>
                </c:pt>
                <c:pt idx="60">
                  <c:v>35177</c:v>
                </c:pt>
                <c:pt idx="61">
                  <c:v>35268</c:v>
                </c:pt>
                <c:pt idx="62">
                  <c:v>35345</c:v>
                </c:pt>
                <c:pt idx="63">
                  <c:v>35443</c:v>
                </c:pt>
                <c:pt idx="64">
                  <c:v>35534</c:v>
                </c:pt>
                <c:pt idx="65">
                  <c:v>35633</c:v>
                </c:pt>
                <c:pt idx="66">
                  <c:v>35716</c:v>
                </c:pt>
                <c:pt idx="67">
                  <c:v>35807</c:v>
                </c:pt>
                <c:pt idx="68">
                  <c:v>35905</c:v>
                </c:pt>
                <c:pt idx="69">
                  <c:v>35997</c:v>
                </c:pt>
                <c:pt idx="70">
                  <c:v>36080</c:v>
                </c:pt>
                <c:pt idx="71">
                  <c:v>36178</c:v>
                </c:pt>
                <c:pt idx="72">
                  <c:v>36262</c:v>
                </c:pt>
                <c:pt idx="73">
                  <c:v>36367</c:v>
                </c:pt>
                <c:pt idx="74">
                  <c:v>36451</c:v>
                </c:pt>
                <c:pt idx="75">
                  <c:v>36537</c:v>
                </c:pt>
                <c:pt idx="76">
                  <c:v>36634</c:v>
                </c:pt>
                <c:pt idx="77">
                  <c:v>36724</c:v>
                </c:pt>
                <c:pt idx="78">
                  <c:v>36815</c:v>
                </c:pt>
                <c:pt idx="79">
                  <c:v>36906</c:v>
                </c:pt>
                <c:pt idx="80">
                  <c:v>37004</c:v>
                </c:pt>
                <c:pt idx="81">
                  <c:v>37081</c:v>
                </c:pt>
                <c:pt idx="82">
                  <c:v>37179</c:v>
                </c:pt>
                <c:pt idx="83">
                  <c:v>37271</c:v>
                </c:pt>
                <c:pt idx="84">
                  <c:v>37361</c:v>
                </c:pt>
                <c:pt idx="85">
                  <c:v>37459</c:v>
                </c:pt>
                <c:pt idx="86">
                  <c:v>37544</c:v>
                </c:pt>
                <c:pt idx="87">
                  <c:v>37641</c:v>
                </c:pt>
                <c:pt idx="88">
                  <c:v>37725</c:v>
                </c:pt>
                <c:pt idx="89">
                  <c:v>37816</c:v>
                </c:pt>
                <c:pt idx="90">
                  <c:v>37908</c:v>
                </c:pt>
                <c:pt idx="91">
                  <c:v>38012</c:v>
                </c:pt>
                <c:pt idx="92">
                  <c:v>38082</c:v>
                </c:pt>
                <c:pt idx="93">
                  <c:v>38173</c:v>
                </c:pt>
                <c:pt idx="94">
                  <c:v>38272</c:v>
                </c:pt>
                <c:pt idx="95">
                  <c:v>38376</c:v>
                </c:pt>
                <c:pt idx="96">
                  <c:v>38446</c:v>
                </c:pt>
                <c:pt idx="97">
                  <c:v>38544</c:v>
                </c:pt>
                <c:pt idx="98">
                  <c:v>38642</c:v>
                </c:pt>
                <c:pt idx="99">
                  <c:v>38734</c:v>
                </c:pt>
                <c:pt idx="100">
                  <c:v>38825</c:v>
                </c:pt>
                <c:pt idx="101">
                  <c:v>38902</c:v>
                </c:pt>
                <c:pt idx="102">
                  <c:v>38995</c:v>
                </c:pt>
                <c:pt idx="103">
                  <c:v>39092</c:v>
                </c:pt>
                <c:pt idx="104">
                  <c:v>39175</c:v>
                </c:pt>
                <c:pt idx="105">
                  <c:v>39267</c:v>
                </c:pt>
                <c:pt idx="106">
                  <c:v>39370</c:v>
                </c:pt>
                <c:pt idx="107">
                  <c:v>39457</c:v>
                </c:pt>
                <c:pt idx="108">
                  <c:v>39545</c:v>
                </c:pt>
                <c:pt idx="109">
                  <c:v>39631</c:v>
                </c:pt>
                <c:pt idx="110">
                  <c:v>39735</c:v>
                </c:pt>
                <c:pt idx="111">
                  <c:v>39820</c:v>
                </c:pt>
                <c:pt idx="112">
                  <c:v>39910</c:v>
                </c:pt>
                <c:pt idx="113">
                  <c:v>40008</c:v>
                </c:pt>
                <c:pt idx="114">
                  <c:v>40092</c:v>
                </c:pt>
                <c:pt idx="115">
                  <c:v>40193</c:v>
                </c:pt>
                <c:pt idx="116">
                  <c:v>40276</c:v>
                </c:pt>
                <c:pt idx="117">
                  <c:v>40367</c:v>
                </c:pt>
                <c:pt idx="118">
                  <c:v>40458</c:v>
                </c:pt>
                <c:pt idx="119">
                  <c:v>40549</c:v>
                </c:pt>
                <c:pt idx="120">
                  <c:v>40613</c:v>
                </c:pt>
                <c:pt idx="121">
                  <c:v>40681</c:v>
                </c:pt>
                <c:pt idx="122">
                  <c:v>40737</c:v>
                </c:pt>
                <c:pt idx="123">
                  <c:v>40828</c:v>
                </c:pt>
                <c:pt idx="124">
                  <c:v>40924</c:v>
                </c:pt>
                <c:pt idx="125">
                  <c:v>41010</c:v>
                </c:pt>
                <c:pt idx="126">
                  <c:v>41100</c:v>
                </c:pt>
                <c:pt idx="127">
                  <c:v>41192</c:v>
                </c:pt>
                <c:pt idx="128">
                  <c:v>41291</c:v>
                </c:pt>
                <c:pt idx="129">
                  <c:v>41374</c:v>
                </c:pt>
                <c:pt idx="130">
                  <c:v>41472</c:v>
                </c:pt>
                <c:pt idx="131">
                  <c:v>41576</c:v>
                </c:pt>
                <c:pt idx="132">
                  <c:v>41654</c:v>
                </c:pt>
                <c:pt idx="133">
                  <c:v>41738</c:v>
                </c:pt>
                <c:pt idx="134">
                  <c:v>41828</c:v>
                </c:pt>
                <c:pt idx="135">
                  <c:v>41940</c:v>
                </c:pt>
                <c:pt idx="136">
                  <c:v>42018</c:v>
                </c:pt>
                <c:pt idx="137">
                  <c:v>42115</c:v>
                </c:pt>
                <c:pt idx="138">
                  <c:v>42199</c:v>
                </c:pt>
                <c:pt idx="139">
                  <c:v>42291</c:v>
                </c:pt>
                <c:pt idx="140">
                  <c:v>42382</c:v>
                </c:pt>
                <c:pt idx="141">
                  <c:v>42473</c:v>
                </c:pt>
                <c:pt idx="142">
                  <c:v>42564</c:v>
                </c:pt>
                <c:pt idx="143">
                  <c:v>42655</c:v>
                </c:pt>
                <c:pt idx="144">
                  <c:v>42759</c:v>
                </c:pt>
                <c:pt idx="145">
                  <c:v>42839</c:v>
                </c:pt>
                <c:pt idx="146">
                  <c:v>42928</c:v>
                </c:pt>
                <c:pt idx="147">
                  <c:v>43026</c:v>
                </c:pt>
                <c:pt idx="148">
                  <c:v>43117</c:v>
                </c:pt>
                <c:pt idx="149">
                  <c:v>43200</c:v>
                </c:pt>
                <c:pt idx="150">
                  <c:v>43292</c:v>
                </c:pt>
              </c:numCache>
            </c:numRef>
          </c:cat>
          <c:val>
            <c:numRef>
              <c:f>海底土!$W$132:$W$292</c:f>
              <c:numCache>
                <c:formatCode>.0000</c:formatCode>
                <c:ptCount val="161"/>
                <c:pt idx="0">
                  <c:v>3.9E-2</c:v>
                </c:pt>
                <c:pt idx="3">
                  <c:v>3.8329719848881783E-2</c:v>
                </c:pt>
                <c:pt idx="13">
                  <c:v>3.6071978576461272E-2</c:v>
                </c:pt>
                <c:pt idx="16">
                  <c:v>3.5426325023513477E-2</c:v>
                </c:pt>
                <c:pt idx="22">
                  <c:v>3.4559087242037836E-2</c:v>
                </c:pt>
                <c:pt idx="26">
                  <c:v>3.3755328729678936E-2</c:v>
                </c:pt>
                <c:pt idx="30">
                  <c:v>3.2939851633376448E-2</c:v>
                </c:pt>
                <c:pt idx="34">
                  <c:v>3.2152551650892369E-2</c:v>
                </c:pt>
                <c:pt idx="38">
                  <c:v>3.1392345055189494E-2</c:v>
                </c:pt>
                <c:pt idx="42">
                  <c:v>3.0631934808391673E-2</c:v>
                </c:pt>
                <c:pt idx="46">
                  <c:v>2.9893884569833214E-2</c:v>
                </c:pt>
                <c:pt idx="50">
                  <c:v>2.9212102917616549E-2</c:v>
                </c:pt>
                <c:pt idx="54">
                  <c:v>2.8506383205777322E-2</c:v>
                </c:pt>
                <c:pt idx="58">
                  <c:v>2.7834220349270786E-2</c:v>
                </c:pt>
                <c:pt idx="62">
                  <c:v>2.7186865533910212E-2</c:v>
                </c:pt>
                <c:pt idx="66">
                  <c:v>2.6530072458638917E-2</c:v>
                </c:pt>
                <c:pt idx="70">
                  <c:v>2.590109493397345E-2</c:v>
                </c:pt>
                <c:pt idx="74">
                  <c:v>2.5275364109161754E-2</c:v>
                </c:pt>
                <c:pt idx="78">
                  <c:v>2.4676133331440215E-2</c:v>
                </c:pt>
                <c:pt idx="82">
                  <c:v>2.4091109174973192E-2</c:v>
                </c:pt>
                <c:pt idx="86">
                  <c:v>2.3518404522566663E-2</c:v>
                </c:pt>
                <c:pt idx="90">
                  <c:v>2.2960827912712048E-2</c:v>
                </c:pt>
                <c:pt idx="94">
                  <c:v>2.2416470383070073E-2</c:v>
                </c:pt>
                <c:pt idx="98">
                  <c:v>2.1876364724797016E-2</c:v>
                </c:pt>
                <c:pt idx="102">
                  <c:v>2.1373209487407945E-2</c:v>
                </c:pt>
                <c:pt idx="106">
                  <c:v>2.0851366914456521E-2</c:v>
                </c:pt>
                <c:pt idx="110">
                  <c:v>2.0355678868123225E-2</c:v>
                </c:pt>
                <c:pt idx="114">
                  <c:v>1.9882256348294738E-2</c:v>
                </c:pt>
                <c:pt idx="118">
                  <c:v>1.9408327059169065E-2</c:v>
                </c:pt>
                <c:pt idx="123">
                  <c:v>1.8940700038360826E-2</c:v>
                </c:pt>
                <c:pt idx="127">
                  <c:v>1.8491652089316114E-2</c:v>
                </c:pt>
                <c:pt idx="131">
                  <c:v>1.802946570285097E-2</c:v>
                </c:pt>
                <c:pt idx="135">
                  <c:v>1.760202138559553E-2</c:v>
                </c:pt>
                <c:pt idx="139">
                  <c:v>1.7199443129526204E-2</c:v>
                </c:pt>
                <c:pt idx="143">
                  <c:v>1.6791677067744822E-2</c:v>
                </c:pt>
                <c:pt idx="147">
                  <c:v>1.6386015841130429E-2</c:v>
                </c:pt>
              </c:numCache>
            </c:numRef>
          </c:val>
          <c:smooth val="0"/>
        </c:ser>
        <c:ser>
          <c:idx val="0"/>
          <c:order val="2"/>
          <c:tx>
            <c:strRef>
              <c:f>海底土!$AE$130</c:f>
              <c:strCache>
                <c:ptCount val="1"/>
                <c:pt idx="0">
                  <c:v>Sr90崩壊</c:v>
                </c:pt>
              </c:strCache>
            </c:strRef>
          </c:tx>
          <c:spPr>
            <a:ln>
              <a:solidFill>
                <a:srgbClr val="C00000"/>
              </a:solidFill>
              <a:prstDash val="sysDash"/>
            </a:ln>
          </c:spPr>
          <c:marker>
            <c:symbol val="none"/>
          </c:marker>
          <c:cat>
            <c:numRef>
              <c:f>海底土!$R$132:$R$292</c:f>
              <c:numCache>
                <c:formatCode>[$-411]m\.d\.ge</c:formatCode>
                <c:ptCount val="161"/>
                <c:pt idx="0">
                  <c:v>29871</c:v>
                </c:pt>
                <c:pt idx="1">
                  <c:v>29962</c:v>
                </c:pt>
                <c:pt idx="2">
                  <c:v>30049</c:v>
                </c:pt>
                <c:pt idx="3">
                  <c:v>30134</c:v>
                </c:pt>
                <c:pt idx="4">
                  <c:v>30225</c:v>
                </c:pt>
                <c:pt idx="5">
                  <c:v>30326</c:v>
                </c:pt>
                <c:pt idx="6">
                  <c:v>30420</c:v>
                </c:pt>
                <c:pt idx="7">
                  <c:v>30501</c:v>
                </c:pt>
                <c:pt idx="8">
                  <c:v>30600</c:v>
                </c:pt>
                <c:pt idx="9">
                  <c:v>30691</c:v>
                </c:pt>
                <c:pt idx="10">
                  <c:v>30774</c:v>
                </c:pt>
                <c:pt idx="11">
                  <c:v>30875</c:v>
                </c:pt>
                <c:pt idx="12">
                  <c:v>30971</c:v>
                </c:pt>
                <c:pt idx="13">
                  <c:v>31055</c:v>
                </c:pt>
                <c:pt idx="14">
                  <c:v>31147</c:v>
                </c:pt>
                <c:pt idx="15">
                  <c:v>31236</c:v>
                </c:pt>
                <c:pt idx="16">
                  <c:v>31329</c:v>
                </c:pt>
                <c:pt idx="17">
                  <c:v>31425</c:v>
                </c:pt>
                <c:pt idx="18">
                  <c:v>31506</c:v>
                </c:pt>
                <c:pt idx="19">
                  <c:v>31528</c:v>
                </c:pt>
                <c:pt idx="20">
                  <c:v>31590</c:v>
                </c:pt>
                <c:pt idx="21">
                  <c:v>31597</c:v>
                </c:pt>
                <c:pt idx="22">
                  <c:v>31705</c:v>
                </c:pt>
                <c:pt idx="23">
                  <c:v>31789</c:v>
                </c:pt>
                <c:pt idx="24">
                  <c:v>31873</c:v>
                </c:pt>
                <c:pt idx="25">
                  <c:v>31974</c:v>
                </c:pt>
                <c:pt idx="26">
                  <c:v>32062</c:v>
                </c:pt>
                <c:pt idx="27">
                  <c:v>32160</c:v>
                </c:pt>
                <c:pt idx="28">
                  <c:v>32244</c:v>
                </c:pt>
                <c:pt idx="29">
                  <c:v>32338</c:v>
                </c:pt>
                <c:pt idx="30">
                  <c:v>32433</c:v>
                </c:pt>
                <c:pt idx="31">
                  <c:v>32525</c:v>
                </c:pt>
                <c:pt idx="32">
                  <c:v>32617</c:v>
                </c:pt>
                <c:pt idx="33">
                  <c:v>32699</c:v>
                </c:pt>
                <c:pt idx="34">
                  <c:v>32800</c:v>
                </c:pt>
                <c:pt idx="35">
                  <c:v>32885</c:v>
                </c:pt>
                <c:pt idx="36">
                  <c:v>32982</c:v>
                </c:pt>
                <c:pt idx="37">
                  <c:v>33073</c:v>
                </c:pt>
                <c:pt idx="38">
                  <c:v>33163</c:v>
                </c:pt>
                <c:pt idx="39">
                  <c:v>33247</c:v>
                </c:pt>
                <c:pt idx="40">
                  <c:v>33345</c:v>
                </c:pt>
                <c:pt idx="41">
                  <c:v>33448</c:v>
                </c:pt>
                <c:pt idx="42">
                  <c:v>33535</c:v>
                </c:pt>
                <c:pt idx="43">
                  <c:v>33616</c:v>
                </c:pt>
                <c:pt idx="44">
                  <c:v>33714</c:v>
                </c:pt>
                <c:pt idx="45">
                  <c:v>33798</c:v>
                </c:pt>
                <c:pt idx="46">
                  <c:v>33905</c:v>
                </c:pt>
                <c:pt idx="47">
                  <c:v>33980</c:v>
                </c:pt>
                <c:pt idx="48">
                  <c:v>34078</c:v>
                </c:pt>
                <c:pt idx="49">
                  <c:v>34185</c:v>
                </c:pt>
                <c:pt idx="50">
                  <c:v>34255</c:v>
                </c:pt>
                <c:pt idx="51">
                  <c:v>34344</c:v>
                </c:pt>
                <c:pt idx="52">
                  <c:v>34435</c:v>
                </c:pt>
                <c:pt idx="53">
                  <c:v>34529</c:v>
                </c:pt>
                <c:pt idx="54">
                  <c:v>34626</c:v>
                </c:pt>
                <c:pt idx="55">
                  <c:v>34708</c:v>
                </c:pt>
                <c:pt idx="56">
                  <c:v>34813</c:v>
                </c:pt>
                <c:pt idx="57">
                  <c:v>34904</c:v>
                </c:pt>
                <c:pt idx="58">
                  <c:v>34988</c:v>
                </c:pt>
                <c:pt idx="59">
                  <c:v>35093</c:v>
                </c:pt>
                <c:pt idx="60">
                  <c:v>35177</c:v>
                </c:pt>
                <c:pt idx="61">
                  <c:v>35268</c:v>
                </c:pt>
                <c:pt idx="62">
                  <c:v>35345</c:v>
                </c:pt>
                <c:pt idx="63">
                  <c:v>35443</c:v>
                </c:pt>
                <c:pt idx="64">
                  <c:v>35534</c:v>
                </c:pt>
                <c:pt idx="65">
                  <c:v>35633</c:v>
                </c:pt>
                <c:pt idx="66">
                  <c:v>35716</c:v>
                </c:pt>
                <c:pt idx="67">
                  <c:v>35807</c:v>
                </c:pt>
                <c:pt idx="68">
                  <c:v>35905</c:v>
                </c:pt>
                <c:pt idx="69">
                  <c:v>35997</c:v>
                </c:pt>
                <c:pt idx="70">
                  <c:v>36080</c:v>
                </c:pt>
                <c:pt idx="71">
                  <c:v>36178</c:v>
                </c:pt>
                <c:pt idx="72">
                  <c:v>36262</c:v>
                </c:pt>
                <c:pt idx="73">
                  <c:v>36367</c:v>
                </c:pt>
                <c:pt idx="74">
                  <c:v>36451</c:v>
                </c:pt>
                <c:pt idx="75">
                  <c:v>36537</c:v>
                </c:pt>
                <c:pt idx="76">
                  <c:v>36634</c:v>
                </c:pt>
                <c:pt idx="77">
                  <c:v>36724</c:v>
                </c:pt>
                <c:pt idx="78">
                  <c:v>36815</c:v>
                </c:pt>
                <c:pt idx="79">
                  <c:v>36906</c:v>
                </c:pt>
                <c:pt idx="80">
                  <c:v>37004</c:v>
                </c:pt>
                <c:pt idx="81">
                  <c:v>37081</c:v>
                </c:pt>
                <c:pt idx="82">
                  <c:v>37179</c:v>
                </c:pt>
                <c:pt idx="83">
                  <c:v>37271</c:v>
                </c:pt>
                <c:pt idx="84">
                  <c:v>37361</c:v>
                </c:pt>
                <c:pt idx="85">
                  <c:v>37459</c:v>
                </c:pt>
                <c:pt idx="86">
                  <c:v>37544</c:v>
                </c:pt>
                <c:pt idx="87">
                  <c:v>37641</c:v>
                </c:pt>
                <c:pt idx="88">
                  <c:v>37725</c:v>
                </c:pt>
                <c:pt idx="89">
                  <c:v>37816</c:v>
                </c:pt>
                <c:pt idx="90">
                  <c:v>37908</c:v>
                </c:pt>
                <c:pt idx="91">
                  <c:v>38012</c:v>
                </c:pt>
                <c:pt idx="92">
                  <c:v>38082</c:v>
                </c:pt>
                <c:pt idx="93">
                  <c:v>38173</c:v>
                </c:pt>
                <c:pt idx="94">
                  <c:v>38272</c:v>
                </c:pt>
                <c:pt idx="95">
                  <c:v>38376</c:v>
                </c:pt>
                <c:pt idx="96">
                  <c:v>38446</c:v>
                </c:pt>
                <c:pt idx="97">
                  <c:v>38544</c:v>
                </c:pt>
                <c:pt idx="98">
                  <c:v>38642</c:v>
                </c:pt>
                <c:pt idx="99">
                  <c:v>38734</c:v>
                </c:pt>
                <c:pt idx="100">
                  <c:v>38825</c:v>
                </c:pt>
                <c:pt idx="101">
                  <c:v>38902</c:v>
                </c:pt>
                <c:pt idx="102">
                  <c:v>38995</c:v>
                </c:pt>
                <c:pt idx="103">
                  <c:v>39092</c:v>
                </c:pt>
                <c:pt idx="104">
                  <c:v>39175</c:v>
                </c:pt>
                <c:pt idx="105">
                  <c:v>39267</c:v>
                </c:pt>
                <c:pt idx="106">
                  <c:v>39370</c:v>
                </c:pt>
                <c:pt idx="107">
                  <c:v>39457</c:v>
                </c:pt>
                <c:pt idx="108">
                  <c:v>39545</c:v>
                </c:pt>
                <c:pt idx="109">
                  <c:v>39631</c:v>
                </c:pt>
                <c:pt idx="110">
                  <c:v>39735</c:v>
                </c:pt>
                <c:pt idx="111">
                  <c:v>39820</c:v>
                </c:pt>
                <c:pt idx="112">
                  <c:v>39910</c:v>
                </c:pt>
                <c:pt idx="113">
                  <c:v>40008</c:v>
                </c:pt>
                <c:pt idx="114">
                  <c:v>40092</c:v>
                </c:pt>
                <c:pt idx="115">
                  <c:v>40193</c:v>
                </c:pt>
                <c:pt idx="116">
                  <c:v>40276</c:v>
                </c:pt>
                <c:pt idx="117">
                  <c:v>40367</c:v>
                </c:pt>
                <c:pt idx="118">
                  <c:v>40458</c:v>
                </c:pt>
                <c:pt idx="119">
                  <c:v>40549</c:v>
                </c:pt>
                <c:pt idx="120">
                  <c:v>40613</c:v>
                </c:pt>
                <c:pt idx="121">
                  <c:v>40681</c:v>
                </c:pt>
                <c:pt idx="122">
                  <c:v>40737</c:v>
                </c:pt>
                <c:pt idx="123">
                  <c:v>40828</c:v>
                </c:pt>
                <c:pt idx="124">
                  <c:v>40924</c:v>
                </c:pt>
                <c:pt idx="125">
                  <c:v>41010</c:v>
                </c:pt>
                <c:pt idx="126">
                  <c:v>41100</c:v>
                </c:pt>
                <c:pt idx="127">
                  <c:v>41192</c:v>
                </c:pt>
                <c:pt idx="128">
                  <c:v>41291</c:v>
                </c:pt>
                <c:pt idx="129">
                  <c:v>41374</c:v>
                </c:pt>
                <c:pt idx="130">
                  <c:v>41472</c:v>
                </c:pt>
                <c:pt idx="131">
                  <c:v>41576</c:v>
                </c:pt>
                <c:pt idx="132">
                  <c:v>41654</c:v>
                </c:pt>
                <c:pt idx="133">
                  <c:v>41738</c:v>
                </c:pt>
                <c:pt idx="134">
                  <c:v>41828</c:v>
                </c:pt>
                <c:pt idx="135">
                  <c:v>41940</c:v>
                </c:pt>
                <c:pt idx="136">
                  <c:v>42018</c:v>
                </c:pt>
                <c:pt idx="137">
                  <c:v>42115</c:v>
                </c:pt>
                <c:pt idx="138">
                  <c:v>42199</c:v>
                </c:pt>
                <c:pt idx="139">
                  <c:v>42291</c:v>
                </c:pt>
                <c:pt idx="140">
                  <c:v>42382</c:v>
                </c:pt>
                <c:pt idx="141">
                  <c:v>42473</c:v>
                </c:pt>
                <c:pt idx="142">
                  <c:v>42564</c:v>
                </c:pt>
                <c:pt idx="143">
                  <c:v>42655</c:v>
                </c:pt>
                <c:pt idx="144">
                  <c:v>42759</c:v>
                </c:pt>
                <c:pt idx="145">
                  <c:v>42839</c:v>
                </c:pt>
                <c:pt idx="146">
                  <c:v>42928</c:v>
                </c:pt>
                <c:pt idx="147">
                  <c:v>43026</c:v>
                </c:pt>
                <c:pt idx="148">
                  <c:v>43117</c:v>
                </c:pt>
                <c:pt idx="149">
                  <c:v>43200</c:v>
                </c:pt>
                <c:pt idx="150">
                  <c:v>43292</c:v>
                </c:pt>
              </c:numCache>
            </c:numRef>
          </c:cat>
          <c:val>
            <c:numRef>
              <c:f>海底土!$AE$132:$AE$292</c:f>
              <c:numCache>
                <c:formatCode>.000</c:formatCode>
                <c:ptCount val="161"/>
                <c:pt idx="0">
                  <c:v>0.1</c:v>
                </c:pt>
                <c:pt idx="1">
                  <c:v>9.940627185029409E-2</c:v>
                </c:pt>
                <c:pt idx="2">
                  <c:v>9.8841938038858837E-2</c:v>
                </c:pt>
                <c:pt idx="3">
                  <c:v>9.829367167382308E-2</c:v>
                </c:pt>
                <c:pt idx="4">
                  <c:v>9.7710074475716072E-2</c:v>
                </c:pt>
                <c:pt idx="5">
                  <c:v>9.7066401886675424E-2</c:v>
                </c:pt>
                <c:pt idx="6">
                  <c:v>9.6471150458983121E-2</c:v>
                </c:pt>
                <c:pt idx="7">
                  <c:v>9.5961149854657257E-2</c:v>
                </c:pt>
                <c:pt idx="8">
                  <c:v>9.5341475784621779E-2</c:v>
                </c:pt>
                <c:pt idx="9">
                  <c:v>9.4775406604543422E-2</c:v>
                </c:pt>
                <c:pt idx="10">
                  <c:v>9.4262032961052511E-2</c:v>
                </c:pt>
                <c:pt idx="11">
                  <c:v>9.3641074609215849E-2</c:v>
                </c:pt>
                <c:pt idx="12">
                  <c:v>9.3054649047692159E-2</c:v>
                </c:pt>
                <c:pt idx="13">
                  <c:v>9.2544540049788293E-2</c:v>
                </c:pt>
                <c:pt idx="14">
                  <c:v>9.1989057167080585E-2</c:v>
                </c:pt>
                <c:pt idx="15">
                  <c:v>9.145486094282379E-2</c:v>
                </c:pt>
                <c:pt idx="16">
                  <c:v>9.0899970047896239E-2</c:v>
                </c:pt>
                <c:pt idx="17">
                  <c:v>9.0330710604854994E-2</c:v>
                </c:pt>
                <c:pt idx="20">
                  <c:v>8.9360612738895714E-2</c:v>
                </c:pt>
                <c:pt idx="21">
                  <c:v>8.9319688234847316E-2</c:v>
                </c:pt>
                <c:pt idx="22">
                  <c:v>8.8690651664906348E-2</c:v>
                </c:pt>
                <c:pt idx="23">
                  <c:v>8.8204465322716849E-2</c:v>
                </c:pt>
                <c:pt idx="24">
                  <c:v>8.7720944167386322E-2</c:v>
                </c:pt>
                <c:pt idx="25">
                  <c:v>8.7143075738278286E-2</c:v>
                </c:pt>
                <c:pt idx="26">
                  <c:v>8.6642690611302947E-2</c:v>
                </c:pt>
                <c:pt idx="27">
                  <c:v>8.6088824380969375E-2</c:v>
                </c:pt>
                <c:pt idx="28">
                  <c:v>8.561690079214157E-2</c:v>
                </c:pt>
                <c:pt idx="29">
                  <c:v>8.5091862453019751E-2</c:v>
                </c:pt>
                <c:pt idx="30">
                  <c:v>8.4564509842452215E-2</c:v>
                </c:pt>
                <c:pt idx="31">
                  <c:v>8.4056925735634253E-2</c:v>
                </c:pt>
                <c:pt idx="32">
                  <c:v>8.355238831620293E-2</c:v>
                </c:pt>
                <c:pt idx="33">
                  <c:v>8.3105245005816328E-2</c:v>
                </c:pt>
                <c:pt idx="34">
                  <c:v>8.2557782847970496E-2</c:v>
                </c:pt>
                <c:pt idx="35">
                  <c:v>8.2099843066481451E-2</c:v>
                </c:pt>
                <c:pt idx="36">
                  <c:v>8.1580355525013651E-2</c:v>
                </c:pt>
                <c:pt idx="37">
                  <c:v>8.1095989989631467E-2</c:v>
                </c:pt>
                <c:pt idx="38">
                  <c:v>8.0619775798683846E-2</c:v>
                </c:pt>
                <c:pt idx="39">
                  <c:v>8.0177832559256618E-2</c:v>
                </c:pt>
                <c:pt idx="40">
                  <c:v>7.9665293145226468E-2</c:v>
                </c:pt>
                <c:pt idx="41">
                  <c:v>7.9130134812741032E-2</c:v>
                </c:pt>
                <c:pt idx="42">
                  <c:v>7.8680909529999232E-2</c:v>
                </c:pt>
                <c:pt idx="43">
                  <c:v>7.8264958116355934E-2</c:v>
                </c:pt>
                <c:pt idx="44">
                  <c:v>7.7764646814695304E-2</c:v>
                </c:pt>
                <c:pt idx="45">
                  <c:v>7.7338354883395216E-2</c:v>
                </c:pt>
                <c:pt idx="46">
                  <c:v>7.6798722702143843E-2</c:v>
                </c:pt>
                <c:pt idx="47">
                  <c:v>7.6422721994915566E-2</c:v>
                </c:pt>
                <c:pt idx="48">
                  <c:v>7.5934187247846729E-2</c:v>
                </c:pt>
                <c:pt idx="49">
                  <c:v>7.540435271544832E-2</c:v>
                </c:pt>
                <c:pt idx="50">
                  <c:v>7.5059734006336143E-2</c:v>
                </c:pt>
                <c:pt idx="51">
                  <c:v>7.46238492637947E-2</c:v>
                </c:pt>
                <c:pt idx="52">
                  <c:v>7.4180786464321413E-2</c:v>
                </c:pt>
                <c:pt idx="53">
                  <c:v>7.3725879120565371E-2</c:v>
                </c:pt>
                <c:pt idx="54">
                  <c:v>7.3259377915978627E-2</c:v>
                </c:pt>
                <c:pt idx="55">
                  <c:v>7.2867319215822221E-2</c:v>
                </c:pt>
                <c:pt idx="56">
                  <c:v>7.2368354756861306E-2</c:v>
                </c:pt>
                <c:pt idx="57">
                  <c:v>7.1938683463190781E-2</c:v>
                </c:pt>
                <c:pt idx="58">
                  <c:v>7.1544328424431522E-2</c:v>
                </c:pt>
                <c:pt idx="59">
                  <c:v>7.105442324460344E-2</c:v>
                </c:pt>
                <c:pt idx="60">
                  <c:v>7.0664915562731842E-2</c:v>
                </c:pt>
                <c:pt idx="61">
                  <c:v>7.0245358067069982E-2</c:v>
                </c:pt>
                <c:pt idx="62">
                  <c:v>6.9892294129170834E-2</c:v>
                </c:pt>
                <c:pt idx="63">
                  <c:v>6.9445505355581652E-2</c:v>
                </c:pt>
                <c:pt idx="64">
                  <c:v>6.9033187841580024E-2</c:v>
                </c:pt>
                <c:pt idx="65">
                  <c:v>6.8587402473833756E-2</c:v>
                </c:pt>
                <c:pt idx="66">
                  <c:v>6.8215882414284015E-2</c:v>
                </c:pt>
                <c:pt idx="67">
                  <c:v>6.7810865517820104E-2</c:v>
                </c:pt>
                <c:pt idx="68">
                  <c:v>6.7377382344628894E-2</c:v>
                </c:pt>
                <c:pt idx="69">
                  <c:v>6.6972961051336405E-2</c:v>
                </c:pt>
                <c:pt idx="70">
                  <c:v>6.6610185999642205E-2</c:v>
                </c:pt>
                <c:pt idx="71">
                  <c:v>6.6184378209496922E-2</c:v>
                </c:pt>
                <c:pt idx="72">
                  <c:v>6.5821567246360277E-2</c:v>
                </c:pt>
                <c:pt idx="73">
                  <c:v>6.537084910491521E-2</c:v>
                </c:pt>
                <c:pt idx="74">
                  <c:v>6.5012497763307961E-2</c:v>
                </c:pt>
                <c:pt idx="75">
                  <c:v>6.4647649291014075E-2</c:v>
                </c:pt>
                <c:pt idx="76">
                  <c:v>6.4238590672416385E-2</c:v>
                </c:pt>
                <c:pt idx="77">
                  <c:v>6.3861366983691548E-2</c:v>
                </c:pt>
                <c:pt idx="78">
                  <c:v>6.3482204071122372E-2</c:v>
                </c:pt>
                <c:pt idx="79">
                  <c:v>6.310529235549836E-2</c:v>
                </c:pt>
                <c:pt idx="80">
                  <c:v>6.270188971247749E-2</c:v>
                </c:pt>
                <c:pt idx="81">
                  <c:v>6.238674040290363E-2</c:v>
                </c:pt>
                <c:pt idx="82">
                  <c:v>6.198793112671469E-2</c:v>
                </c:pt>
                <c:pt idx="83">
                  <c:v>6.161585909894482E-2</c:v>
                </c:pt>
                <c:pt idx="84">
                  <c:v>6.1254036689549485E-2</c:v>
                </c:pt>
                <c:pt idx="85">
                  <c:v>6.0862468258853386E-2</c:v>
                </c:pt>
                <c:pt idx="86">
                  <c:v>6.0524870222013319E-2</c:v>
                </c:pt>
                <c:pt idx="87">
                  <c:v>6.0141898527367926E-2</c:v>
                </c:pt>
                <c:pt idx="88">
                  <c:v>5.98122113606998E-2</c:v>
                </c:pt>
                <c:pt idx="89">
                  <c:v>5.9457089424889725E-2</c:v>
                </c:pt>
                <c:pt idx="90">
                  <c:v>5.9100208344564711E-2</c:v>
                </c:pt>
                <c:pt idx="91">
                  <c:v>5.8699356334369096E-2</c:v>
                </c:pt>
                <c:pt idx="92">
                  <c:v>5.8431084070538319E-2</c:v>
                </c:pt>
                <c:pt idx="93">
                  <c:v>5.8084162276233198E-2</c:v>
                </c:pt>
                <c:pt idx="94">
                  <c:v>5.770908080527512E-2</c:v>
                </c:pt>
                <c:pt idx="95">
                  <c:v>5.7317664231707935E-2</c:v>
                </c:pt>
                <c:pt idx="96">
                  <c:v>5.7055706682235988E-2</c:v>
                </c:pt>
                <c:pt idx="97">
                  <c:v>5.6690976213270308E-2</c:v>
                </c:pt>
                <c:pt idx="98">
                  <c:v>5.6328577295743171E-2</c:v>
                </c:pt>
                <c:pt idx="99">
                  <c:v>5.599047457808709E-2</c:v>
                </c:pt>
                <c:pt idx="100">
                  <c:v>5.5658043369363058E-2</c:v>
                </c:pt>
                <c:pt idx="101">
                  <c:v>5.5378297511295298E-2</c:v>
                </c:pt>
                <c:pt idx="102">
                  <c:v>5.5042296638855952E-2</c:v>
                </c:pt>
                <c:pt idx="103">
                  <c:v>5.4694015980944026E-2</c:v>
                </c:pt>
                <c:pt idx="104">
                  <c:v>5.4397752770188858E-2</c:v>
                </c:pt>
                <c:pt idx="105">
                  <c:v>5.407123949879164E-2</c:v>
                </c:pt>
                <c:pt idx="106">
                  <c:v>5.3708011382466975E-2</c:v>
                </c:pt>
                <c:pt idx="107">
                  <c:v>5.3403108621263733E-2</c:v>
                </c:pt>
                <c:pt idx="108">
                  <c:v>5.3096462097005352E-2</c:v>
                </c:pt>
                <c:pt idx="109">
                  <c:v>5.2798486111667424E-2</c:v>
                </c:pt>
                <c:pt idx="110">
                  <c:v>5.2440376049351638E-2</c:v>
                </c:pt>
                <c:pt idx="111">
                  <c:v>5.2149494517401279E-2</c:v>
                </c:pt>
                <c:pt idx="112">
                  <c:v>5.1843260764744603E-2</c:v>
                </c:pt>
                <c:pt idx="113">
                  <c:v>5.1511851026596139E-2</c:v>
                </c:pt>
                <c:pt idx="114">
                  <c:v>5.1229472241911427E-2</c:v>
                </c:pt>
                <c:pt idx="115">
                  <c:v>5.0891994175191371E-2</c:v>
                </c:pt>
                <c:pt idx="116">
                  <c:v>5.061632552432236E-2</c:v>
                </c:pt>
                <c:pt idx="117">
                  <c:v>5.0315802151337664E-2</c:v>
                </c:pt>
                <c:pt idx="118">
                  <c:v>5.0017063070214834E-2</c:v>
                </c:pt>
                <c:pt idx="119">
                  <c:v>4.9720097687110804E-2</c:v>
                </c:pt>
                <c:pt idx="121">
                  <c:v>4.9292465632153754E-2</c:v>
                </c:pt>
                <c:pt idx="122">
                  <c:v>4.9112158972732606E-2</c:v>
                </c:pt>
                <c:pt idx="123">
                  <c:v>4.8820566259983177E-2</c:v>
                </c:pt>
                <c:pt idx="124">
                  <c:v>4.851482833351882E-2</c:v>
                </c:pt>
                <c:pt idx="125">
                  <c:v>4.824256435951297E-2</c:v>
                </c:pt>
                <c:pt idx="126">
                  <c:v>4.7959272993828406E-2</c:v>
                </c:pt>
                <c:pt idx="127">
                  <c:v>4.7671405603695545E-2</c:v>
                </c:pt>
                <c:pt idx="128">
                  <c:v>4.7363565045516587E-2</c:v>
                </c:pt>
                <c:pt idx="129">
                  <c:v>4.7107008974408462E-2</c:v>
                </c:pt>
                <c:pt idx="130">
                  <c:v>4.6805875880562203E-2</c:v>
                </c:pt>
                <c:pt idx="131">
                  <c:v>4.6488411188622319E-2</c:v>
                </c:pt>
                <c:pt idx="132">
                  <c:v>4.6251726527437788E-2</c:v>
                </c:pt>
                <c:pt idx="133">
                  <c:v>4.5998182807573326E-2</c:v>
                </c:pt>
                <c:pt idx="134">
                  <c:v>4.5728070963404831E-2</c:v>
                </c:pt>
                <c:pt idx="135">
                  <c:v>4.5394145857351978E-2</c:v>
                </c:pt>
                <c:pt idx="136">
                  <c:v>4.5163032387192388E-2</c:v>
                </c:pt>
                <c:pt idx="137">
                  <c:v>4.4877262868229309E-2</c:v>
                </c:pt>
                <c:pt idx="138">
                  <c:v>4.4631253713128982E-2</c:v>
                </c:pt>
                <c:pt idx="139">
                  <c:v>4.4363362193455415E-2</c:v>
                </c:pt>
                <c:pt idx="140">
                  <c:v>4.4099964423956868E-2</c:v>
                </c:pt>
                <c:pt idx="141">
                  <c:v>4.383813052116154E-2</c:v>
                </c:pt>
                <c:pt idx="142">
                  <c:v>4.3577851199952583E-2</c:v>
                </c:pt>
                <c:pt idx="143">
                  <c:v>4.3319117230341507E-2</c:v>
                </c:pt>
                <c:pt idx="144">
                  <c:v>4.3025301764912954E-2</c:v>
                </c:pt>
                <c:pt idx="145">
                  <c:v>4.2800646643464946E-2</c:v>
                </c:pt>
                <c:pt idx="146">
                  <c:v>4.255209595127598E-2</c:v>
                </c:pt>
                <c:pt idx="147">
                  <c:v>4.2280080287738268E-2</c:v>
                </c:pt>
                <c:pt idx="148">
                  <c:v>4.2029051549351694E-2</c:v>
                </c:pt>
                <c:pt idx="149">
                  <c:v>4.1801391145673467E-2</c:v>
                </c:pt>
                <c:pt idx="150">
                  <c:v>4.1550485395401217E-2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8771200"/>
        <c:axId val="238781184"/>
      </c:lineChart>
      <c:dateAx>
        <c:axId val="238771200"/>
        <c:scaling>
          <c:orientation val="minMax"/>
          <c:min val="29677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8781184"/>
        <c:crossesAt val="1.0000000000000002E-3"/>
        <c:auto val="0"/>
        <c:lblOffset val="100"/>
        <c:baseTimeUnit val="months"/>
        <c:majorUnit val="24"/>
        <c:majorTimeUnit val="months"/>
        <c:minorUnit val="3"/>
        <c:minorTimeUnit val="months"/>
      </c:dateAx>
      <c:valAx>
        <c:axId val="238781184"/>
        <c:scaling>
          <c:logBase val="10"/>
          <c:orientation val="minMax"/>
          <c:min val="1.0000000000000002E-3"/>
        </c:scaling>
        <c:delete val="0"/>
        <c:axPos val="l"/>
        <c:majorGridlines>
          <c:spPr>
            <a:ln w="12700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12700">
              <a:solidFill>
                <a:schemeClr val="bg1">
                  <a:lumMod val="85000"/>
                </a:schemeClr>
              </a:solidFill>
              <a:prstDash val="solid"/>
            </a:ln>
          </c:spPr>
        </c:minorGridlines>
        <c:title>
          <c:tx>
            <c:rich>
              <a:bodyPr rot="-540000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Bq/kg乾土</a:t>
                </a:r>
              </a:p>
            </c:rich>
          </c:tx>
          <c:layout>
            <c:manualLayout>
              <c:xMode val="edge"/>
              <c:yMode val="edge"/>
              <c:x val="1.5322939068100361E-2"/>
              <c:y val="0.365556944444444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877120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8183655913978494"/>
          <c:y val="1.5821874999999971E-2"/>
          <c:w val="0.30573034160670226"/>
          <c:h val="0.170567708333333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海底土(放水口/県)</a:t>
            </a:r>
          </a:p>
        </c:rich>
      </c:tx>
      <c:layout>
        <c:manualLayout>
          <c:xMode val="edge"/>
          <c:yMode val="edge"/>
          <c:x val="0.18628333333333333"/>
          <c:y val="0.14637187499999998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447700359652982E-2"/>
          <c:y val="4.5262847222222229E-2"/>
          <c:w val="0.90429103942652334"/>
          <c:h val="0.79594270833333336"/>
        </c:manualLayout>
      </c:layout>
      <c:lineChart>
        <c:grouping val="standard"/>
        <c:varyColors val="0"/>
        <c:ser>
          <c:idx val="0"/>
          <c:order val="0"/>
          <c:tx>
            <c:strRef>
              <c:f>海底土!$C$130</c:f>
              <c:strCache>
                <c:ptCount val="1"/>
                <c:pt idx="0">
                  <c:v>Be-7</c:v>
                </c:pt>
              </c:strCache>
            </c:strRef>
          </c:tx>
          <c:spPr>
            <a:ln w="12700">
              <a:solidFill>
                <a:srgbClr val="3366FF"/>
              </a:solidFill>
              <a:prstDash val="sysDash"/>
            </a:ln>
          </c:spPr>
          <c:marker>
            <c:symbol val="circle"/>
            <c:size val="4"/>
            <c:spPr>
              <a:solidFill>
                <a:srgbClr val="FFFFFF"/>
              </a:solidFill>
              <a:ln>
                <a:solidFill>
                  <a:srgbClr val="3366FF"/>
                </a:solidFill>
                <a:prstDash val="solid"/>
              </a:ln>
            </c:spPr>
          </c:marker>
          <c:cat>
            <c:numRef>
              <c:f>海底土!$B$132:$B$292</c:f>
              <c:numCache>
                <c:formatCode>[$-411]m\.d\.ge</c:formatCode>
                <c:ptCount val="161"/>
                <c:pt idx="1">
                  <c:v>29902</c:v>
                </c:pt>
                <c:pt idx="2">
                  <c:v>30049</c:v>
                </c:pt>
                <c:pt idx="4">
                  <c:v>30272</c:v>
                </c:pt>
                <c:pt idx="6">
                  <c:v>30420</c:v>
                </c:pt>
                <c:pt idx="7">
                  <c:v>30594</c:v>
                </c:pt>
                <c:pt idx="8">
                  <c:v>30649</c:v>
                </c:pt>
                <c:pt idx="9">
                  <c:v>30728</c:v>
                </c:pt>
                <c:pt idx="10">
                  <c:v>30812</c:v>
                </c:pt>
                <c:pt idx="12">
                  <c:v>30994</c:v>
                </c:pt>
                <c:pt idx="14">
                  <c:v>31180</c:v>
                </c:pt>
                <c:pt idx="16">
                  <c:v>31362</c:v>
                </c:pt>
                <c:pt idx="19">
                  <c:v>31528</c:v>
                </c:pt>
                <c:pt idx="20">
                  <c:v>31553</c:v>
                </c:pt>
                <c:pt idx="22">
                  <c:v>31722</c:v>
                </c:pt>
                <c:pt idx="24">
                  <c:v>31908</c:v>
                </c:pt>
                <c:pt idx="26">
                  <c:v>32098</c:v>
                </c:pt>
                <c:pt idx="28">
                  <c:v>32283</c:v>
                </c:pt>
                <c:pt idx="30">
                  <c:v>32468</c:v>
                </c:pt>
                <c:pt idx="32">
                  <c:v>32637</c:v>
                </c:pt>
                <c:pt idx="34">
                  <c:v>32821</c:v>
                </c:pt>
                <c:pt idx="36">
                  <c:v>33001</c:v>
                </c:pt>
                <c:pt idx="38">
                  <c:v>33185</c:v>
                </c:pt>
                <c:pt idx="40">
                  <c:v>33372</c:v>
                </c:pt>
                <c:pt idx="42">
                  <c:v>33567</c:v>
                </c:pt>
                <c:pt idx="44">
                  <c:v>33750</c:v>
                </c:pt>
                <c:pt idx="46">
                  <c:v>33933</c:v>
                </c:pt>
                <c:pt idx="48">
                  <c:v>34109</c:v>
                </c:pt>
                <c:pt idx="50">
                  <c:v>34298</c:v>
                </c:pt>
                <c:pt idx="52">
                  <c:v>34478</c:v>
                </c:pt>
                <c:pt idx="54">
                  <c:v>34656</c:v>
                </c:pt>
                <c:pt idx="56">
                  <c:v>34844</c:v>
                </c:pt>
                <c:pt idx="58">
                  <c:v>35019</c:v>
                </c:pt>
                <c:pt idx="60">
                  <c:v>35205</c:v>
                </c:pt>
                <c:pt idx="62">
                  <c:v>35394</c:v>
                </c:pt>
                <c:pt idx="64">
                  <c:v>35563</c:v>
                </c:pt>
                <c:pt idx="66">
                  <c:v>35754</c:v>
                </c:pt>
                <c:pt idx="68">
                  <c:v>35927</c:v>
                </c:pt>
                <c:pt idx="70">
                  <c:v>36108</c:v>
                </c:pt>
                <c:pt idx="72">
                  <c:v>36304</c:v>
                </c:pt>
                <c:pt idx="74">
                  <c:v>36473</c:v>
                </c:pt>
                <c:pt idx="76">
                  <c:v>36671</c:v>
                </c:pt>
                <c:pt idx="78">
                  <c:v>36846</c:v>
                </c:pt>
                <c:pt idx="80">
                  <c:v>37041</c:v>
                </c:pt>
                <c:pt idx="82">
                  <c:v>37207</c:v>
                </c:pt>
                <c:pt idx="84">
                  <c:v>37403</c:v>
                </c:pt>
                <c:pt idx="86">
                  <c:v>37565</c:v>
                </c:pt>
                <c:pt idx="88">
                  <c:v>37753</c:v>
                </c:pt>
                <c:pt idx="90">
                  <c:v>37945</c:v>
                </c:pt>
                <c:pt idx="92">
                  <c:v>38118</c:v>
                </c:pt>
                <c:pt idx="94">
                  <c:v>38315</c:v>
                </c:pt>
                <c:pt idx="96">
                  <c:v>38489</c:v>
                </c:pt>
                <c:pt idx="98">
                  <c:v>38672</c:v>
                </c:pt>
                <c:pt idx="100">
                  <c:v>38853</c:v>
                </c:pt>
                <c:pt idx="102">
                  <c:v>39037</c:v>
                </c:pt>
                <c:pt idx="104">
                  <c:v>39216</c:v>
                </c:pt>
                <c:pt idx="106">
                  <c:v>39414</c:v>
                </c:pt>
                <c:pt idx="108">
                  <c:v>39591</c:v>
                </c:pt>
                <c:pt idx="110">
                  <c:v>39779</c:v>
                </c:pt>
                <c:pt idx="112">
                  <c:v>39961</c:v>
                </c:pt>
                <c:pt idx="114">
                  <c:v>40126</c:v>
                </c:pt>
                <c:pt idx="116">
                  <c:v>40312</c:v>
                </c:pt>
                <c:pt idx="118">
                  <c:v>40493</c:v>
                </c:pt>
                <c:pt idx="120">
                  <c:v>40613</c:v>
                </c:pt>
                <c:pt idx="123">
                  <c:v>40862</c:v>
                </c:pt>
                <c:pt idx="125">
                  <c:v>41059</c:v>
                </c:pt>
                <c:pt idx="127">
                  <c:v>41222</c:v>
                </c:pt>
                <c:pt idx="129">
                  <c:v>41396</c:v>
                </c:pt>
                <c:pt idx="131">
                  <c:v>41591</c:v>
                </c:pt>
                <c:pt idx="133">
                  <c:v>41778</c:v>
                </c:pt>
                <c:pt idx="135">
                  <c:v>41953</c:v>
                </c:pt>
                <c:pt idx="137">
                  <c:v>42144</c:v>
                </c:pt>
                <c:pt idx="139">
                  <c:v>42320</c:v>
                </c:pt>
                <c:pt idx="141">
                  <c:v>42514</c:v>
                </c:pt>
                <c:pt idx="143">
                  <c:v>42682</c:v>
                </c:pt>
                <c:pt idx="145">
                  <c:v>42864</c:v>
                </c:pt>
                <c:pt idx="147">
                  <c:v>43045</c:v>
                </c:pt>
                <c:pt idx="149">
                  <c:v>43236</c:v>
                </c:pt>
              </c:numCache>
            </c:numRef>
          </c:cat>
          <c:val>
            <c:numRef>
              <c:f>海底土!$C$132:$C$292</c:f>
              <c:numCache>
                <c:formatCode>0.0</c:formatCode>
                <c:ptCount val="161"/>
                <c:pt idx="1">
                  <c:v>3.6296296296296298</c:v>
                </c:pt>
                <c:pt idx="2" formatCode="&quot;(&quot;0.00&quot;)&quot;">
                  <c:v>2.4074074074074074</c:v>
                </c:pt>
                <c:pt idx="4">
                  <c:v>17.407407407407408</c:v>
                </c:pt>
                <c:pt idx="6" formatCode="0.00">
                  <c:v>1.2037037037037037</c:v>
                </c:pt>
                <c:pt idx="7" formatCode="&quot;(&quot;0.00&quot;)&quot;">
                  <c:v>5.1851851851851851</c:v>
                </c:pt>
                <c:pt idx="8">
                  <c:v>11.481481481481481</c:v>
                </c:pt>
                <c:pt idx="9">
                  <c:v>3.2222222222222223</c:v>
                </c:pt>
                <c:pt idx="10">
                  <c:v>4.4444444444444446</c:v>
                </c:pt>
                <c:pt idx="12">
                  <c:v>15.925925925925926</c:v>
                </c:pt>
                <c:pt idx="14" formatCode="0.00">
                  <c:v>1.2037037037037037</c:v>
                </c:pt>
                <c:pt idx="16" formatCode="0.00">
                  <c:v>1.2037037037037037</c:v>
                </c:pt>
                <c:pt idx="20">
                  <c:v>6.666666666666667</c:v>
                </c:pt>
                <c:pt idx="22" formatCode="0.00">
                  <c:v>1.2037037037037037</c:v>
                </c:pt>
                <c:pt idx="24">
                  <c:v>5.5555555555555554</c:v>
                </c:pt>
                <c:pt idx="26" formatCode="0.00">
                  <c:v>1.2037037037037037</c:v>
                </c:pt>
                <c:pt idx="28">
                  <c:v>17</c:v>
                </c:pt>
                <c:pt idx="30" formatCode="0.00">
                  <c:v>1.2037037037037037</c:v>
                </c:pt>
                <c:pt idx="32" formatCode="0.00">
                  <c:v>1.2037037037037037</c:v>
                </c:pt>
                <c:pt idx="34" formatCode="0.00">
                  <c:v>1.2037037037037037</c:v>
                </c:pt>
                <c:pt idx="36" formatCode="0.00">
                  <c:v>1.2037037037037037</c:v>
                </c:pt>
                <c:pt idx="38" formatCode="0.00">
                  <c:v>1.2037037037037037</c:v>
                </c:pt>
                <c:pt idx="40" formatCode="0.00">
                  <c:v>1.2037037037037037</c:v>
                </c:pt>
                <c:pt idx="42" formatCode="0.00">
                  <c:v>1.2037037037037037</c:v>
                </c:pt>
                <c:pt idx="44" formatCode="0.00">
                  <c:v>1.2037037037037037</c:v>
                </c:pt>
                <c:pt idx="46" formatCode="0.00">
                  <c:v>1.2037037037037037</c:v>
                </c:pt>
                <c:pt idx="48">
                  <c:v>3.6</c:v>
                </c:pt>
                <c:pt idx="50">
                  <c:v>13.6</c:v>
                </c:pt>
                <c:pt idx="52" formatCode="0.00">
                  <c:v>1.2037037037037037</c:v>
                </c:pt>
                <c:pt idx="54">
                  <c:v>12</c:v>
                </c:pt>
                <c:pt idx="56">
                  <c:v>4.7</c:v>
                </c:pt>
                <c:pt idx="58">
                  <c:v>5.9</c:v>
                </c:pt>
                <c:pt idx="60" formatCode="0.00">
                  <c:v>1.2037037037037037</c:v>
                </c:pt>
                <c:pt idx="62" formatCode="0.00">
                  <c:v>1.2037037037037037</c:v>
                </c:pt>
                <c:pt idx="64" formatCode="0.00">
                  <c:v>1.2037037037037037</c:v>
                </c:pt>
                <c:pt idx="66" formatCode="0.00">
                  <c:v>1.2037037037037037</c:v>
                </c:pt>
                <c:pt idx="68" formatCode="0.00">
                  <c:v>1.2037037037037037</c:v>
                </c:pt>
                <c:pt idx="70" formatCode="0.00">
                  <c:v>1.2037037037037037</c:v>
                </c:pt>
                <c:pt idx="72" formatCode="0.00">
                  <c:v>1.2037037037037037</c:v>
                </c:pt>
                <c:pt idx="74" formatCode="0.00">
                  <c:v>1.2037037037037037</c:v>
                </c:pt>
                <c:pt idx="76">
                  <c:v>6.6</c:v>
                </c:pt>
                <c:pt idx="78" formatCode="0.00">
                  <c:v>1.2037037037037037</c:v>
                </c:pt>
                <c:pt idx="80" formatCode="0.00">
                  <c:v>1.2037037037037037</c:v>
                </c:pt>
                <c:pt idx="82" formatCode="0.00">
                  <c:v>1.2037037037037037</c:v>
                </c:pt>
                <c:pt idx="84" formatCode="0.00">
                  <c:v>1.2037037037037037</c:v>
                </c:pt>
                <c:pt idx="86" formatCode="0.00">
                  <c:v>1.2037037037037037</c:v>
                </c:pt>
                <c:pt idx="88" formatCode="0.00">
                  <c:v>1.2037037037037037</c:v>
                </c:pt>
                <c:pt idx="90">
                  <c:v>5.4</c:v>
                </c:pt>
                <c:pt idx="92" formatCode="0.00">
                  <c:v>1.2037037037037037</c:v>
                </c:pt>
                <c:pt idx="94">
                  <c:v>5.3</c:v>
                </c:pt>
                <c:pt idx="96" formatCode="0.00">
                  <c:v>1.2037037037037037</c:v>
                </c:pt>
                <c:pt idx="98" formatCode="&quot;(&quot;0.0&quot;)&quot;">
                  <c:v>5.2</c:v>
                </c:pt>
                <c:pt idx="100" formatCode="0.00">
                  <c:v>1.2037037037037037</c:v>
                </c:pt>
                <c:pt idx="102" formatCode="0.00">
                  <c:v>1.2037037037037037</c:v>
                </c:pt>
                <c:pt idx="104" formatCode="0.00">
                  <c:v>1.2037037037037037</c:v>
                </c:pt>
                <c:pt idx="106" formatCode="0.00">
                  <c:v>1.2037037037037037</c:v>
                </c:pt>
                <c:pt idx="108" formatCode="0.00">
                  <c:v>1.2037037037037037</c:v>
                </c:pt>
                <c:pt idx="110">
                  <c:v>4.8</c:v>
                </c:pt>
                <c:pt idx="112" formatCode="0.00">
                  <c:v>1.2037037037037037</c:v>
                </c:pt>
                <c:pt idx="114">
                  <c:v>6</c:v>
                </c:pt>
                <c:pt idx="116" formatCode="0.00">
                  <c:v>1.2037037037037037</c:v>
                </c:pt>
                <c:pt idx="118" formatCode="0.00">
                  <c:v>1.2037037037037037</c:v>
                </c:pt>
                <c:pt idx="123" formatCode="0.00">
                  <c:v>1.2037037037037037</c:v>
                </c:pt>
                <c:pt idx="125" formatCode="0.00">
                  <c:v>1.2037037037037037</c:v>
                </c:pt>
                <c:pt idx="127" formatCode="0.00">
                  <c:v>1.2037037037037037</c:v>
                </c:pt>
                <c:pt idx="129" formatCode="0.00">
                  <c:v>1.2037037037037037</c:v>
                </c:pt>
                <c:pt idx="131" formatCode="0.00">
                  <c:v>1.2037037037037037</c:v>
                </c:pt>
                <c:pt idx="133" formatCode="0.00">
                  <c:v>1.2037037037037037</c:v>
                </c:pt>
                <c:pt idx="135" formatCode="0.00">
                  <c:v>1.2037037037037037</c:v>
                </c:pt>
                <c:pt idx="137" formatCode="0.00">
                  <c:v>1.2037037037037037</c:v>
                </c:pt>
                <c:pt idx="139" formatCode="0.00">
                  <c:v>1.2037037037037037</c:v>
                </c:pt>
                <c:pt idx="141" formatCode="0.00">
                  <c:v>1.2037037037037037</c:v>
                </c:pt>
                <c:pt idx="143" formatCode="&quot;(&quot;0.0&quot;)&quot;">
                  <c:v>7.9</c:v>
                </c:pt>
                <c:pt idx="145" formatCode="0.00">
                  <c:v>1.2037037037037037</c:v>
                </c:pt>
                <c:pt idx="147">
                  <c:v>16</c:v>
                </c:pt>
                <c:pt idx="149" formatCode="0.00">
                  <c:v>1.2037037037037037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海底土!$D$130</c:f>
              <c:strCache>
                <c:ptCount val="1"/>
                <c:pt idx="0">
                  <c:v>K-40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海底土!$B$132:$B$292</c:f>
              <c:numCache>
                <c:formatCode>[$-411]m\.d\.ge</c:formatCode>
                <c:ptCount val="161"/>
                <c:pt idx="1">
                  <c:v>29902</c:v>
                </c:pt>
                <c:pt idx="2">
                  <c:v>30049</c:v>
                </c:pt>
                <c:pt idx="4">
                  <c:v>30272</c:v>
                </c:pt>
                <c:pt idx="6">
                  <c:v>30420</c:v>
                </c:pt>
                <c:pt idx="7">
                  <c:v>30594</c:v>
                </c:pt>
                <c:pt idx="8">
                  <c:v>30649</c:v>
                </c:pt>
                <c:pt idx="9">
                  <c:v>30728</c:v>
                </c:pt>
                <c:pt idx="10">
                  <c:v>30812</c:v>
                </c:pt>
                <c:pt idx="12">
                  <c:v>30994</c:v>
                </c:pt>
                <c:pt idx="14">
                  <c:v>31180</c:v>
                </c:pt>
                <c:pt idx="16">
                  <c:v>31362</c:v>
                </c:pt>
                <c:pt idx="19">
                  <c:v>31528</c:v>
                </c:pt>
                <c:pt idx="20">
                  <c:v>31553</c:v>
                </c:pt>
                <c:pt idx="22">
                  <c:v>31722</c:v>
                </c:pt>
                <c:pt idx="24">
                  <c:v>31908</c:v>
                </c:pt>
                <c:pt idx="26">
                  <c:v>32098</c:v>
                </c:pt>
                <c:pt idx="28">
                  <c:v>32283</c:v>
                </c:pt>
                <c:pt idx="30">
                  <c:v>32468</c:v>
                </c:pt>
                <c:pt idx="32">
                  <c:v>32637</c:v>
                </c:pt>
                <c:pt idx="34">
                  <c:v>32821</c:v>
                </c:pt>
                <c:pt idx="36">
                  <c:v>33001</c:v>
                </c:pt>
                <c:pt idx="38">
                  <c:v>33185</c:v>
                </c:pt>
                <c:pt idx="40">
                  <c:v>33372</c:v>
                </c:pt>
                <c:pt idx="42">
                  <c:v>33567</c:v>
                </c:pt>
                <c:pt idx="44">
                  <c:v>33750</c:v>
                </c:pt>
                <c:pt idx="46">
                  <c:v>33933</c:v>
                </c:pt>
                <c:pt idx="48">
                  <c:v>34109</c:v>
                </c:pt>
                <c:pt idx="50">
                  <c:v>34298</c:v>
                </c:pt>
                <c:pt idx="52">
                  <c:v>34478</c:v>
                </c:pt>
                <c:pt idx="54">
                  <c:v>34656</c:v>
                </c:pt>
                <c:pt idx="56">
                  <c:v>34844</c:v>
                </c:pt>
                <c:pt idx="58">
                  <c:v>35019</c:v>
                </c:pt>
                <c:pt idx="60">
                  <c:v>35205</c:v>
                </c:pt>
                <c:pt idx="62">
                  <c:v>35394</c:v>
                </c:pt>
                <c:pt idx="64">
                  <c:v>35563</c:v>
                </c:pt>
                <c:pt idx="66">
                  <c:v>35754</c:v>
                </c:pt>
                <c:pt idx="68">
                  <c:v>35927</c:v>
                </c:pt>
                <c:pt idx="70">
                  <c:v>36108</c:v>
                </c:pt>
                <c:pt idx="72">
                  <c:v>36304</c:v>
                </c:pt>
                <c:pt idx="74">
                  <c:v>36473</c:v>
                </c:pt>
                <c:pt idx="76">
                  <c:v>36671</c:v>
                </c:pt>
                <c:pt idx="78">
                  <c:v>36846</c:v>
                </c:pt>
                <c:pt idx="80">
                  <c:v>37041</c:v>
                </c:pt>
                <c:pt idx="82">
                  <c:v>37207</c:v>
                </c:pt>
                <c:pt idx="84">
                  <c:v>37403</c:v>
                </c:pt>
                <c:pt idx="86">
                  <c:v>37565</c:v>
                </c:pt>
                <c:pt idx="88">
                  <c:v>37753</c:v>
                </c:pt>
                <c:pt idx="90">
                  <c:v>37945</c:v>
                </c:pt>
                <c:pt idx="92">
                  <c:v>38118</c:v>
                </c:pt>
                <c:pt idx="94">
                  <c:v>38315</c:v>
                </c:pt>
                <c:pt idx="96">
                  <c:v>38489</c:v>
                </c:pt>
                <c:pt idx="98">
                  <c:v>38672</c:v>
                </c:pt>
                <c:pt idx="100">
                  <c:v>38853</c:v>
                </c:pt>
                <c:pt idx="102">
                  <c:v>39037</c:v>
                </c:pt>
                <c:pt idx="104">
                  <c:v>39216</c:v>
                </c:pt>
                <c:pt idx="106">
                  <c:v>39414</c:v>
                </c:pt>
                <c:pt idx="108">
                  <c:v>39591</c:v>
                </c:pt>
                <c:pt idx="110">
                  <c:v>39779</c:v>
                </c:pt>
                <c:pt idx="112">
                  <c:v>39961</c:v>
                </c:pt>
                <c:pt idx="114">
                  <c:v>40126</c:v>
                </c:pt>
                <c:pt idx="116">
                  <c:v>40312</c:v>
                </c:pt>
                <c:pt idx="118">
                  <c:v>40493</c:v>
                </c:pt>
                <c:pt idx="120">
                  <c:v>40613</c:v>
                </c:pt>
                <c:pt idx="123">
                  <c:v>40862</c:v>
                </c:pt>
                <c:pt idx="125">
                  <c:v>41059</c:v>
                </c:pt>
                <c:pt idx="127">
                  <c:v>41222</c:v>
                </c:pt>
                <c:pt idx="129">
                  <c:v>41396</c:v>
                </c:pt>
                <c:pt idx="131">
                  <c:v>41591</c:v>
                </c:pt>
                <c:pt idx="133">
                  <c:v>41778</c:v>
                </c:pt>
                <c:pt idx="135">
                  <c:v>41953</c:v>
                </c:pt>
                <c:pt idx="137">
                  <c:v>42144</c:v>
                </c:pt>
                <c:pt idx="139">
                  <c:v>42320</c:v>
                </c:pt>
                <c:pt idx="141">
                  <c:v>42514</c:v>
                </c:pt>
                <c:pt idx="143">
                  <c:v>42682</c:v>
                </c:pt>
                <c:pt idx="145">
                  <c:v>42864</c:v>
                </c:pt>
                <c:pt idx="147">
                  <c:v>43045</c:v>
                </c:pt>
                <c:pt idx="149">
                  <c:v>43236</c:v>
                </c:pt>
              </c:numCache>
            </c:numRef>
          </c:cat>
          <c:val>
            <c:numRef>
              <c:f>海底土!$D$132:$D$292</c:f>
              <c:numCache>
                <c:formatCode>0_);[Red]\(0\)</c:formatCode>
                <c:ptCount val="161"/>
                <c:pt idx="1">
                  <c:v>433.33333333333331</c:v>
                </c:pt>
                <c:pt idx="2">
                  <c:v>437.03703703703701</c:v>
                </c:pt>
                <c:pt idx="4">
                  <c:v>355.55555555555554</c:v>
                </c:pt>
                <c:pt idx="6">
                  <c:v>362.96296296296299</c:v>
                </c:pt>
                <c:pt idx="7">
                  <c:v>396.2962962962963</c:v>
                </c:pt>
                <c:pt idx="8">
                  <c:v>403.7037037037037</c:v>
                </c:pt>
                <c:pt idx="9">
                  <c:v>348.14814814814815</c:v>
                </c:pt>
                <c:pt idx="10">
                  <c:v>425.92592592592592</c:v>
                </c:pt>
                <c:pt idx="12">
                  <c:v>351.85185185185185</c:v>
                </c:pt>
                <c:pt idx="14">
                  <c:v>355.55555555555554</c:v>
                </c:pt>
                <c:pt idx="16">
                  <c:v>400</c:v>
                </c:pt>
                <c:pt idx="20">
                  <c:v>348.14814814814815</c:v>
                </c:pt>
                <c:pt idx="22">
                  <c:v>492.59259259259261</c:v>
                </c:pt>
                <c:pt idx="24">
                  <c:v>370.37037037037038</c:v>
                </c:pt>
                <c:pt idx="26">
                  <c:v>407.40740740740739</c:v>
                </c:pt>
                <c:pt idx="28">
                  <c:v>325</c:v>
                </c:pt>
                <c:pt idx="30">
                  <c:v>463</c:v>
                </c:pt>
                <c:pt idx="32">
                  <c:v>348</c:v>
                </c:pt>
                <c:pt idx="34">
                  <c:v>358</c:v>
                </c:pt>
                <c:pt idx="36">
                  <c:v>405</c:v>
                </c:pt>
                <c:pt idx="38">
                  <c:v>339</c:v>
                </c:pt>
                <c:pt idx="40">
                  <c:v>441</c:v>
                </c:pt>
                <c:pt idx="42">
                  <c:v>476</c:v>
                </c:pt>
                <c:pt idx="44">
                  <c:v>436</c:v>
                </c:pt>
                <c:pt idx="46">
                  <c:v>413</c:v>
                </c:pt>
                <c:pt idx="48">
                  <c:v>407</c:v>
                </c:pt>
                <c:pt idx="50">
                  <c:v>385</c:v>
                </c:pt>
                <c:pt idx="52">
                  <c:v>519</c:v>
                </c:pt>
                <c:pt idx="54">
                  <c:v>493</c:v>
                </c:pt>
                <c:pt idx="56">
                  <c:v>509</c:v>
                </c:pt>
                <c:pt idx="58">
                  <c:v>501</c:v>
                </c:pt>
                <c:pt idx="60">
                  <c:v>483</c:v>
                </c:pt>
                <c:pt idx="62">
                  <c:v>499</c:v>
                </c:pt>
                <c:pt idx="64">
                  <c:v>541</c:v>
                </c:pt>
                <c:pt idx="66">
                  <c:v>503</c:v>
                </c:pt>
                <c:pt idx="68">
                  <c:v>499</c:v>
                </c:pt>
                <c:pt idx="70">
                  <c:v>505</c:v>
                </c:pt>
                <c:pt idx="72">
                  <c:v>507</c:v>
                </c:pt>
                <c:pt idx="74">
                  <c:v>512</c:v>
                </c:pt>
                <c:pt idx="76">
                  <c:v>496</c:v>
                </c:pt>
                <c:pt idx="78">
                  <c:v>516</c:v>
                </c:pt>
                <c:pt idx="80">
                  <c:v>500</c:v>
                </c:pt>
                <c:pt idx="82">
                  <c:v>499</c:v>
                </c:pt>
                <c:pt idx="84">
                  <c:v>494</c:v>
                </c:pt>
                <c:pt idx="86">
                  <c:v>479</c:v>
                </c:pt>
                <c:pt idx="88">
                  <c:v>249</c:v>
                </c:pt>
                <c:pt idx="90">
                  <c:v>456</c:v>
                </c:pt>
                <c:pt idx="92">
                  <c:v>480</c:v>
                </c:pt>
                <c:pt idx="94">
                  <c:v>487</c:v>
                </c:pt>
                <c:pt idx="96">
                  <c:v>492</c:v>
                </c:pt>
                <c:pt idx="98">
                  <c:v>497</c:v>
                </c:pt>
                <c:pt idx="100">
                  <c:v>504</c:v>
                </c:pt>
                <c:pt idx="102">
                  <c:v>504</c:v>
                </c:pt>
                <c:pt idx="104">
                  <c:v>497</c:v>
                </c:pt>
                <c:pt idx="106">
                  <c:v>484</c:v>
                </c:pt>
                <c:pt idx="108">
                  <c:v>511</c:v>
                </c:pt>
                <c:pt idx="110">
                  <c:v>480</c:v>
                </c:pt>
                <c:pt idx="112">
                  <c:v>482</c:v>
                </c:pt>
                <c:pt idx="114">
                  <c:v>489</c:v>
                </c:pt>
                <c:pt idx="116">
                  <c:v>518</c:v>
                </c:pt>
                <c:pt idx="118">
                  <c:v>496</c:v>
                </c:pt>
                <c:pt idx="123">
                  <c:v>450</c:v>
                </c:pt>
                <c:pt idx="125">
                  <c:v>471</c:v>
                </c:pt>
                <c:pt idx="127">
                  <c:v>478</c:v>
                </c:pt>
                <c:pt idx="129">
                  <c:v>466</c:v>
                </c:pt>
                <c:pt idx="131">
                  <c:v>400</c:v>
                </c:pt>
                <c:pt idx="133">
                  <c:v>485</c:v>
                </c:pt>
                <c:pt idx="135">
                  <c:v>447</c:v>
                </c:pt>
                <c:pt idx="137">
                  <c:v>406</c:v>
                </c:pt>
                <c:pt idx="139">
                  <c:v>453</c:v>
                </c:pt>
                <c:pt idx="141">
                  <c:v>453</c:v>
                </c:pt>
                <c:pt idx="143">
                  <c:v>456</c:v>
                </c:pt>
                <c:pt idx="145">
                  <c:v>494</c:v>
                </c:pt>
                <c:pt idx="147">
                  <c:v>510</c:v>
                </c:pt>
                <c:pt idx="149">
                  <c:v>471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海底土!$F$130</c:f>
              <c:strCache>
                <c:ptCount val="1"/>
                <c:pt idx="0">
                  <c:v>Cs-137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海底土!$B$132:$B$292</c:f>
              <c:numCache>
                <c:formatCode>[$-411]m\.d\.ge</c:formatCode>
                <c:ptCount val="161"/>
                <c:pt idx="1">
                  <c:v>29902</c:v>
                </c:pt>
                <c:pt idx="2">
                  <c:v>30049</c:v>
                </c:pt>
                <c:pt idx="4">
                  <c:v>30272</c:v>
                </c:pt>
                <c:pt idx="6">
                  <c:v>30420</c:v>
                </c:pt>
                <c:pt idx="7">
                  <c:v>30594</c:v>
                </c:pt>
                <c:pt idx="8">
                  <c:v>30649</c:v>
                </c:pt>
                <c:pt idx="9">
                  <c:v>30728</c:v>
                </c:pt>
                <c:pt idx="10">
                  <c:v>30812</c:v>
                </c:pt>
                <c:pt idx="12">
                  <c:v>30994</c:v>
                </c:pt>
                <c:pt idx="14">
                  <c:v>31180</c:v>
                </c:pt>
                <c:pt idx="16">
                  <c:v>31362</c:v>
                </c:pt>
                <c:pt idx="19">
                  <c:v>31528</c:v>
                </c:pt>
                <c:pt idx="20">
                  <c:v>31553</c:v>
                </c:pt>
                <c:pt idx="22">
                  <c:v>31722</c:v>
                </c:pt>
                <c:pt idx="24">
                  <c:v>31908</c:v>
                </c:pt>
                <c:pt idx="26">
                  <c:v>32098</c:v>
                </c:pt>
                <c:pt idx="28">
                  <c:v>32283</c:v>
                </c:pt>
                <c:pt idx="30">
                  <c:v>32468</c:v>
                </c:pt>
                <c:pt idx="32">
                  <c:v>32637</c:v>
                </c:pt>
                <c:pt idx="34">
                  <c:v>32821</c:v>
                </c:pt>
                <c:pt idx="36">
                  <c:v>33001</c:v>
                </c:pt>
                <c:pt idx="38">
                  <c:v>33185</c:v>
                </c:pt>
                <c:pt idx="40">
                  <c:v>33372</c:v>
                </c:pt>
                <c:pt idx="42">
                  <c:v>33567</c:v>
                </c:pt>
                <c:pt idx="44">
                  <c:v>33750</c:v>
                </c:pt>
                <c:pt idx="46">
                  <c:v>33933</c:v>
                </c:pt>
                <c:pt idx="48">
                  <c:v>34109</c:v>
                </c:pt>
                <c:pt idx="50">
                  <c:v>34298</c:v>
                </c:pt>
                <c:pt idx="52">
                  <c:v>34478</c:v>
                </c:pt>
                <c:pt idx="54">
                  <c:v>34656</c:v>
                </c:pt>
                <c:pt idx="56">
                  <c:v>34844</c:v>
                </c:pt>
                <c:pt idx="58">
                  <c:v>35019</c:v>
                </c:pt>
                <c:pt idx="60">
                  <c:v>35205</c:v>
                </c:pt>
                <c:pt idx="62">
                  <c:v>35394</c:v>
                </c:pt>
                <c:pt idx="64">
                  <c:v>35563</c:v>
                </c:pt>
                <c:pt idx="66">
                  <c:v>35754</c:v>
                </c:pt>
                <c:pt idx="68">
                  <c:v>35927</c:v>
                </c:pt>
                <c:pt idx="70">
                  <c:v>36108</c:v>
                </c:pt>
                <c:pt idx="72">
                  <c:v>36304</c:v>
                </c:pt>
                <c:pt idx="74">
                  <c:v>36473</c:v>
                </c:pt>
                <c:pt idx="76">
                  <c:v>36671</c:v>
                </c:pt>
                <c:pt idx="78">
                  <c:v>36846</c:v>
                </c:pt>
                <c:pt idx="80">
                  <c:v>37041</c:v>
                </c:pt>
                <c:pt idx="82">
                  <c:v>37207</c:v>
                </c:pt>
                <c:pt idx="84">
                  <c:v>37403</c:v>
                </c:pt>
                <c:pt idx="86">
                  <c:v>37565</c:v>
                </c:pt>
                <c:pt idx="88">
                  <c:v>37753</c:v>
                </c:pt>
                <c:pt idx="90">
                  <c:v>37945</c:v>
                </c:pt>
                <c:pt idx="92">
                  <c:v>38118</c:v>
                </c:pt>
                <c:pt idx="94">
                  <c:v>38315</c:v>
                </c:pt>
                <c:pt idx="96">
                  <c:v>38489</c:v>
                </c:pt>
                <c:pt idx="98">
                  <c:v>38672</c:v>
                </c:pt>
                <c:pt idx="100">
                  <c:v>38853</c:v>
                </c:pt>
                <c:pt idx="102">
                  <c:v>39037</c:v>
                </c:pt>
                <c:pt idx="104">
                  <c:v>39216</c:v>
                </c:pt>
                <c:pt idx="106">
                  <c:v>39414</c:v>
                </c:pt>
                <c:pt idx="108">
                  <c:v>39591</c:v>
                </c:pt>
                <c:pt idx="110">
                  <c:v>39779</c:v>
                </c:pt>
                <c:pt idx="112">
                  <c:v>39961</c:v>
                </c:pt>
                <c:pt idx="114">
                  <c:v>40126</c:v>
                </c:pt>
                <c:pt idx="116">
                  <c:v>40312</c:v>
                </c:pt>
                <c:pt idx="118">
                  <c:v>40493</c:v>
                </c:pt>
                <c:pt idx="120">
                  <c:v>40613</c:v>
                </c:pt>
                <c:pt idx="123">
                  <c:v>40862</c:v>
                </c:pt>
                <c:pt idx="125">
                  <c:v>41059</c:v>
                </c:pt>
                <c:pt idx="127">
                  <c:v>41222</c:v>
                </c:pt>
                <c:pt idx="129">
                  <c:v>41396</c:v>
                </c:pt>
                <c:pt idx="131">
                  <c:v>41591</c:v>
                </c:pt>
                <c:pt idx="133">
                  <c:v>41778</c:v>
                </c:pt>
                <c:pt idx="135">
                  <c:v>41953</c:v>
                </c:pt>
                <c:pt idx="137">
                  <c:v>42144</c:v>
                </c:pt>
                <c:pt idx="139">
                  <c:v>42320</c:v>
                </c:pt>
                <c:pt idx="141">
                  <c:v>42514</c:v>
                </c:pt>
                <c:pt idx="143">
                  <c:v>42682</c:v>
                </c:pt>
                <c:pt idx="145">
                  <c:v>42864</c:v>
                </c:pt>
                <c:pt idx="147">
                  <c:v>43045</c:v>
                </c:pt>
                <c:pt idx="149">
                  <c:v>43236</c:v>
                </c:pt>
              </c:numCache>
            </c:numRef>
          </c:cat>
          <c:val>
            <c:numRef>
              <c:f>海底土!$F$132:$F$292</c:f>
              <c:numCache>
                <c:formatCode>0.00_);[Red]\(0.00\)</c:formatCode>
                <c:ptCount val="161"/>
                <c:pt idx="1">
                  <c:v>0.81481481481481477</c:v>
                </c:pt>
                <c:pt idx="2">
                  <c:v>0.70370370370370372</c:v>
                </c:pt>
                <c:pt idx="4">
                  <c:v>1.7037037037037037</c:v>
                </c:pt>
                <c:pt idx="6">
                  <c:v>0.92592592592592593</c:v>
                </c:pt>
                <c:pt idx="7">
                  <c:v>0.88888888888888884</c:v>
                </c:pt>
                <c:pt idx="8">
                  <c:v>2.4814814814814814</c:v>
                </c:pt>
                <c:pt idx="9">
                  <c:v>0.55555555555555558</c:v>
                </c:pt>
                <c:pt idx="10">
                  <c:v>0.77777777777777779</c:v>
                </c:pt>
                <c:pt idx="12">
                  <c:v>1.2222222222222223</c:v>
                </c:pt>
                <c:pt idx="14">
                  <c:v>0.7407407407407407</c:v>
                </c:pt>
                <c:pt idx="16">
                  <c:v>0.62962962962962965</c:v>
                </c:pt>
                <c:pt idx="20">
                  <c:v>0.88888888888888884</c:v>
                </c:pt>
                <c:pt idx="22">
                  <c:v>0.62962962962962965</c:v>
                </c:pt>
                <c:pt idx="24">
                  <c:v>1.1481481481481481</c:v>
                </c:pt>
                <c:pt idx="26">
                  <c:v>0.44444444444444442</c:v>
                </c:pt>
                <c:pt idx="28">
                  <c:v>1.1000000000000001</c:v>
                </c:pt>
                <c:pt idx="30">
                  <c:v>1</c:v>
                </c:pt>
                <c:pt idx="32" formatCode="&quot;(&quot;0.00&quot;)&quot;">
                  <c:v>0.34</c:v>
                </c:pt>
                <c:pt idx="34" formatCode=".000">
                  <c:v>0.13822699046642978</c:v>
                </c:pt>
                <c:pt idx="36">
                  <c:v>0.32</c:v>
                </c:pt>
                <c:pt idx="38" formatCode=".000">
                  <c:v>0.13508262398375834</c:v>
                </c:pt>
                <c:pt idx="40">
                  <c:v>0.52</c:v>
                </c:pt>
                <c:pt idx="42" formatCode="General">
                  <c:v>0.15</c:v>
                </c:pt>
                <c:pt idx="44" formatCode="&quot;(&quot;0.00&quot;)&quot;">
                  <c:v>0.3</c:v>
                </c:pt>
                <c:pt idx="46">
                  <c:v>0.53</c:v>
                </c:pt>
                <c:pt idx="48">
                  <c:v>0.33</c:v>
                </c:pt>
                <c:pt idx="50">
                  <c:v>0.56000000000000005</c:v>
                </c:pt>
                <c:pt idx="52" formatCode=".000">
                  <c:v>0.12448043051722188</c:v>
                </c:pt>
                <c:pt idx="54" formatCode=".000">
                  <c:v>0.12308757533088067</c:v>
                </c:pt>
                <c:pt idx="56" formatCode=".000">
                  <c:v>0.1216333893924023</c:v>
                </c:pt>
                <c:pt idx="58">
                  <c:v>0.38</c:v>
                </c:pt>
                <c:pt idx="60" formatCode=".000">
                  <c:v>0.11888903649318486</c:v>
                </c:pt>
                <c:pt idx="62" formatCode=".000">
                  <c:v>0.11747702644724194</c:v>
                </c:pt>
                <c:pt idx="64" formatCode=".000">
                  <c:v>0.11622864343566065</c:v>
                </c:pt>
                <c:pt idx="66" formatCode=".000">
                  <c:v>0.11483371055349484</c:v>
                </c:pt>
                <c:pt idx="68" formatCode=".000">
                  <c:v>0.11358469199381678</c:v>
                </c:pt>
                <c:pt idx="70" formatCode=".000">
                  <c:v>0.11229245503593364</c:v>
                </c:pt>
                <c:pt idx="72" formatCode="&quot;(&quot;0.00&quot;)&quot;">
                  <c:v>0.44</c:v>
                </c:pt>
                <c:pt idx="74" formatCode=".000">
                  <c:v>0.10973110644197602</c:v>
                </c:pt>
                <c:pt idx="76" formatCode="&quot;(&quot;0.00&quot;)&quot;">
                  <c:v>0.51</c:v>
                </c:pt>
                <c:pt idx="78" formatCode=".000">
                  <c:v>0.10717396678438347</c:v>
                </c:pt>
                <c:pt idx="80" formatCode="&quot;(&quot;0.00&quot;)&quot;">
                  <c:v>0.48</c:v>
                </c:pt>
                <c:pt idx="82" formatCode=".000">
                  <c:v>0.10475585455438975</c:v>
                </c:pt>
                <c:pt idx="84" formatCode=".000">
                  <c:v>0.10346590521284904</c:v>
                </c:pt>
                <c:pt idx="86" formatCode=".000">
                  <c:v>0.10241172126496327</c:v>
                </c:pt>
                <c:pt idx="88" formatCode=".000">
                  <c:v>0.10120180479208989</c:v>
                </c:pt>
                <c:pt idx="90" formatCode=".000">
                  <c:v>9.9980897851856501E-2</c:v>
                </c:pt>
                <c:pt idx="92" formatCode=".000">
                  <c:v>9.8893429751867962E-2</c:v>
                </c:pt>
                <c:pt idx="94" formatCode=".000">
                  <c:v>9.766949505590275E-2</c:v>
                </c:pt>
                <c:pt idx="96" formatCode=".000">
                  <c:v>9.6601060614611114E-2</c:v>
                </c:pt>
                <c:pt idx="98" formatCode="&quot;(&quot;0.00&quot;)&quot;">
                  <c:v>0.54</c:v>
                </c:pt>
                <c:pt idx="100" formatCode="&quot;(&quot;0.00&quot;)&quot;">
                  <c:v>0.56999999999999995</c:v>
                </c:pt>
                <c:pt idx="102" formatCode="&quot;(&quot;0.00&quot;)&quot;">
                  <c:v>0.53</c:v>
                </c:pt>
                <c:pt idx="104" formatCode=".000">
                  <c:v>9.226194810679049E-2</c:v>
                </c:pt>
                <c:pt idx="106" formatCode=".000">
                  <c:v>9.1114326560967671E-2</c:v>
                </c:pt>
                <c:pt idx="108" formatCode=".000">
                  <c:v>9.0100512012639841E-2</c:v>
                </c:pt>
                <c:pt idx="110" formatCode=".000">
                  <c:v>8.9036043098809428E-2</c:v>
                </c:pt>
                <c:pt idx="112" formatCode=".000">
                  <c:v>8.8017528364188691E-2</c:v>
                </c:pt>
                <c:pt idx="114" formatCode=".000">
                  <c:v>8.7104222754303448E-2</c:v>
                </c:pt>
                <c:pt idx="116" formatCode=".000">
                  <c:v>8.6086036032484992E-2</c:v>
                </c:pt>
                <c:pt idx="118" formatCode=".000">
                  <c:v>8.5106647389824486E-2</c:v>
                </c:pt>
                <c:pt idx="123" formatCode="0.0">
                  <c:v>6.8</c:v>
                </c:pt>
                <c:pt idx="125" formatCode="0.0">
                  <c:v>13.6</c:v>
                </c:pt>
                <c:pt idx="127" formatCode="0.0">
                  <c:v>5.2</c:v>
                </c:pt>
                <c:pt idx="129" formatCode="0.0">
                  <c:v>1.2</c:v>
                </c:pt>
                <c:pt idx="131" formatCode="0.0">
                  <c:v>9.9</c:v>
                </c:pt>
                <c:pt idx="133">
                  <c:v>0.92</c:v>
                </c:pt>
                <c:pt idx="135" formatCode="0.0">
                  <c:v>2.9</c:v>
                </c:pt>
                <c:pt idx="137" formatCode="General">
                  <c:v>0.15</c:v>
                </c:pt>
                <c:pt idx="139" formatCode="&quot;(&quot;0.00&quot;)&quot;">
                  <c:v>0.72</c:v>
                </c:pt>
                <c:pt idx="141">
                  <c:v>0.83</c:v>
                </c:pt>
                <c:pt idx="143" formatCode=".000">
                  <c:v>0.15</c:v>
                </c:pt>
                <c:pt idx="145" formatCode="0.0">
                  <c:v>1.1000000000000001</c:v>
                </c:pt>
                <c:pt idx="147" formatCode="0.0">
                  <c:v>3.2</c:v>
                </c:pt>
                <c:pt idx="149" formatCode="0.0">
                  <c:v>0.78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海底土!$E$130</c:f>
              <c:strCache>
                <c:ptCount val="1"/>
                <c:pt idx="0">
                  <c:v>Cs-134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6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海底土!$B$132:$B$292</c:f>
              <c:numCache>
                <c:formatCode>[$-411]m\.d\.ge</c:formatCode>
                <c:ptCount val="161"/>
                <c:pt idx="1">
                  <c:v>29902</c:v>
                </c:pt>
                <c:pt idx="2">
                  <c:v>30049</c:v>
                </c:pt>
                <c:pt idx="4">
                  <c:v>30272</c:v>
                </c:pt>
                <c:pt idx="6">
                  <c:v>30420</c:v>
                </c:pt>
                <c:pt idx="7">
                  <c:v>30594</c:v>
                </c:pt>
                <c:pt idx="8">
                  <c:v>30649</c:v>
                </c:pt>
                <c:pt idx="9">
                  <c:v>30728</c:v>
                </c:pt>
                <c:pt idx="10">
                  <c:v>30812</c:v>
                </c:pt>
                <c:pt idx="12">
                  <c:v>30994</c:v>
                </c:pt>
                <c:pt idx="14">
                  <c:v>31180</c:v>
                </c:pt>
                <c:pt idx="16">
                  <c:v>31362</c:v>
                </c:pt>
                <c:pt idx="19">
                  <c:v>31528</c:v>
                </c:pt>
                <c:pt idx="20">
                  <c:v>31553</c:v>
                </c:pt>
                <c:pt idx="22">
                  <c:v>31722</c:v>
                </c:pt>
                <c:pt idx="24">
                  <c:v>31908</c:v>
                </c:pt>
                <c:pt idx="26">
                  <c:v>32098</c:v>
                </c:pt>
                <c:pt idx="28">
                  <c:v>32283</c:v>
                </c:pt>
                <c:pt idx="30">
                  <c:v>32468</c:v>
                </c:pt>
                <c:pt idx="32">
                  <c:v>32637</c:v>
                </c:pt>
                <c:pt idx="34">
                  <c:v>32821</c:v>
                </c:pt>
                <c:pt idx="36">
                  <c:v>33001</c:v>
                </c:pt>
                <c:pt idx="38">
                  <c:v>33185</c:v>
                </c:pt>
                <c:pt idx="40">
                  <c:v>33372</c:v>
                </c:pt>
                <c:pt idx="42">
                  <c:v>33567</c:v>
                </c:pt>
                <c:pt idx="44">
                  <c:v>33750</c:v>
                </c:pt>
                <c:pt idx="46">
                  <c:v>33933</c:v>
                </c:pt>
                <c:pt idx="48">
                  <c:v>34109</c:v>
                </c:pt>
                <c:pt idx="50">
                  <c:v>34298</c:v>
                </c:pt>
                <c:pt idx="52">
                  <c:v>34478</c:v>
                </c:pt>
                <c:pt idx="54">
                  <c:v>34656</c:v>
                </c:pt>
                <c:pt idx="56">
                  <c:v>34844</c:v>
                </c:pt>
                <c:pt idx="58">
                  <c:v>35019</c:v>
                </c:pt>
                <c:pt idx="60">
                  <c:v>35205</c:v>
                </c:pt>
                <c:pt idx="62">
                  <c:v>35394</c:v>
                </c:pt>
                <c:pt idx="64">
                  <c:v>35563</c:v>
                </c:pt>
                <c:pt idx="66">
                  <c:v>35754</c:v>
                </c:pt>
                <c:pt idx="68">
                  <c:v>35927</c:v>
                </c:pt>
                <c:pt idx="70">
                  <c:v>36108</c:v>
                </c:pt>
                <c:pt idx="72">
                  <c:v>36304</c:v>
                </c:pt>
                <c:pt idx="74">
                  <c:v>36473</c:v>
                </c:pt>
                <c:pt idx="76">
                  <c:v>36671</c:v>
                </c:pt>
                <c:pt idx="78">
                  <c:v>36846</c:v>
                </c:pt>
                <c:pt idx="80">
                  <c:v>37041</c:v>
                </c:pt>
                <c:pt idx="82">
                  <c:v>37207</c:v>
                </c:pt>
                <c:pt idx="84">
                  <c:v>37403</c:v>
                </c:pt>
                <c:pt idx="86">
                  <c:v>37565</c:v>
                </c:pt>
                <c:pt idx="88">
                  <c:v>37753</c:v>
                </c:pt>
                <c:pt idx="90">
                  <c:v>37945</c:v>
                </c:pt>
                <c:pt idx="92">
                  <c:v>38118</c:v>
                </c:pt>
                <c:pt idx="94">
                  <c:v>38315</c:v>
                </c:pt>
                <c:pt idx="96">
                  <c:v>38489</c:v>
                </c:pt>
                <c:pt idx="98">
                  <c:v>38672</c:v>
                </c:pt>
                <c:pt idx="100">
                  <c:v>38853</c:v>
                </c:pt>
                <c:pt idx="102">
                  <c:v>39037</c:v>
                </c:pt>
                <c:pt idx="104">
                  <c:v>39216</c:v>
                </c:pt>
                <c:pt idx="106">
                  <c:v>39414</c:v>
                </c:pt>
                <c:pt idx="108">
                  <c:v>39591</c:v>
                </c:pt>
                <c:pt idx="110">
                  <c:v>39779</c:v>
                </c:pt>
                <c:pt idx="112">
                  <c:v>39961</c:v>
                </c:pt>
                <c:pt idx="114">
                  <c:v>40126</c:v>
                </c:pt>
                <c:pt idx="116">
                  <c:v>40312</c:v>
                </c:pt>
                <c:pt idx="118">
                  <c:v>40493</c:v>
                </c:pt>
                <c:pt idx="120">
                  <c:v>40613</c:v>
                </c:pt>
                <c:pt idx="123">
                  <c:v>40862</c:v>
                </c:pt>
                <c:pt idx="125">
                  <c:v>41059</c:v>
                </c:pt>
                <c:pt idx="127">
                  <c:v>41222</c:v>
                </c:pt>
                <c:pt idx="129">
                  <c:v>41396</c:v>
                </c:pt>
                <c:pt idx="131">
                  <c:v>41591</c:v>
                </c:pt>
                <c:pt idx="133">
                  <c:v>41778</c:v>
                </c:pt>
                <c:pt idx="135">
                  <c:v>41953</c:v>
                </c:pt>
                <c:pt idx="137">
                  <c:v>42144</c:v>
                </c:pt>
                <c:pt idx="139">
                  <c:v>42320</c:v>
                </c:pt>
                <c:pt idx="141">
                  <c:v>42514</c:v>
                </c:pt>
                <c:pt idx="143">
                  <c:v>42682</c:v>
                </c:pt>
                <c:pt idx="145">
                  <c:v>42864</c:v>
                </c:pt>
                <c:pt idx="147">
                  <c:v>43045</c:v>
                </c:pt>
                <c:pt idx="149">
                  <c:v>43236</c:v>
                </c:pt>
              </c:numCache>
            </c:numRef>
          </c:cat>
          <c:val>
            <c:numRef>
              <c:f>海底土!$E$132:$E$292</c:f>
              <c:numCache>
                <c:formatCode>.000</c:formatCode>
                <c:ptCount val="161"/>
                <c:pt idx="1">
                  <c:v>0.14578089427998792</c:v>
                </c:pt>
                <c:pt idx="2">
                  <c:v>0.12733416707435341</c:v>
                </c:pt>
                <c:pt idx="4">
                  <c:v>0.10370799034667638</c:v>
                </c:pt>
                <c:pt idx="6">
                  <c:v>9.0501726018618542E-2</c:v>
                </c:pt>
                <c:pt idx="7">
                  <c:v>7.7109759427315891E-2</c:v>
                </c:pt>
                <c:pt idx="8">
                  <c:v>7.3303707166621643E-2</c:v>
                </c:pt>
                <c:pt idx="9">
                  <c:v>6.8163168277338065E-2</c:v>
                </c:pt>
                <c:pt idx="10">
                  <c:v>6.3092117975408951E-2</c:v>
                </c:pt>
                <c:pt idx="12">
                  <c:v>5.3361742901481608E-2</c:v>
                </c:pt>
                <c:pt idx="14">
                  <c:v>4.4966192150689789E-2</c:v>
                </c:pt>
                <c:pt idx="16">
                  <c:v>3.8031286027502803E-2</c:v>
                </c:pt>
                <c:pt idx="20">
                  <c:v>0.14658812848713604</c:v>
                </c:pt>
                <c:pt idx="22">
                  <c:v>0.12547285445696663</c:v>
                </c:pt>
                <c:pt idx="24">
                  <c:v>0.10573186287456968</c:v>
                </c:pt>
                <c:pt idx="26">
                  <c:v>8.8769382030380123E-2</c:v>
                </c:pt>
                <c:pt idx="28">
                  <c:v>7.4871925272909132E-2</c:v>
                </c:pt>
                <c:pt idx="30">
                  <c:v>6.3150210870608278E-2</c:v>
                </c:pt>
                <c:pt idx="32">
                  <c:v>5.4053744319342546E-2</c:v>
                </c:pt>
                <c:pt idx="34">
                  <c:v>4.5633237952494049E-2</c:v>
                </c:pt>
                <c:pt idx="36">
                  <c:v>3.8666564030182267E-2</c:v>
                </c:pt>
                <c:pt idx="38">
                  <c:v>3.2643076615938613E-2</c:v>
                </c:pt>
                <c:pt idx="40">
                  <c:v>2.7481946631790898E-2</c:v>
                </c:pt>
                <c:pt idx="42">
                  <c:v>2.2967108000216868E-2</c:v>
                </c:pt>
                <c:pt idx="44">
                  <c:v>1.9407138874156054E-2</c:v>
                </c:pt>
                <c:pt idx="46">
                  <c:v>1.6398975407666581E-2</c:v>
                </c:pt>
                <c:pt idx="48">
                  <c:v>1.3946646850168018E-2</c:v>
                </c:pt>
                <c:pt idx="50">
                  <c:v>1.1719978498113815E-2</c:v>
                </c:pt>
                <c:pt idx="52">
                  <c:v>9.9307285514441384E-3</c:v>
                </c:pt>
                <c:pt idx="54">
                  <c:v>8.4301403235976027E-3</c:v>
                </c:pt>
                <c:pt idx="56">
                  <c:v>7.0907392125211044E-3</c:v>
                </c:pt>
                <c:pt idx="58">
                  <c:v>6.0359314763303541E-3</c:v>
                </c:pt>
                <c:pt idx="60">
                  <c:v>5.0862816657649221E-3</c:v>
                </c:pt>
                <c:pt idx="62">
                  <c:v>4.2742253674686852E-3</c:v>
                </c:pt>
                <c:pt idx="64">
                  <c:v>3.6585449516516357E-3</c:v>
                </c:pt>
                <c:pt idx="66">
                  <c:v>3.068781798457198E-3</c:v>
                </c:pt>
                <c:pt idx="68">
                  <c:v>2.6170872048121353E-3</c:v>
                </c:pt>
                <c:pt idx="70">
                  <c:v>2.2155052925515936E-3</c:v>
                </c:pt>
                <c:pt idx="72">
                  <c:v>1.8498304079538007E-3</c:v>
                </c:pt>
                <c:pt idx="74">
                  <c:v>1.5833717501047633E-3</c:v>
                </c:pt>
                <c:pt idx="76">
                  <c:v>1.3196009447935917E-3</c:v>
                </c:pt>
                <c:pt idx="78">
                  <c:v>1.1232990863364377E-3</c:v>
                </c:pt>
                <c:pt idx="80">
                  <c:v>9.3875924358975031E-4</c:v>
                </c:pt>
                <c:pt idx="82">
                  <c:v>8.0575739380099349E-4</c:v>
                </c:pt>
                <c:pt idx="84">
                  <c:v>6.7276504980498606E-4</c:v>
                </c:pt>
                <c:pt idx="86">
                  <c:v>5.7957852888653838E-4</c:v>
                </c:pt>
                <c:pt idx="88">
                  <c:v>4.8749368856973755E-4</c:v>
                </c:pt>
                <c:pt idx="90">
                  <c:v>4.0853278360850873E-4</c:v>
                </c:pt>
                <c:pt idx="92">
                  <c:v>3.484007632167351E-4</c:v>
                </c:pt>
                <c:pt idx="94">
                  <c:v>2.9062871501802918E-4</c:v>
                </c:pt>
                <c:pt idx="96">
                  <c:v>2.4762301542293006E-4</c:v>
                </c:pt>
                <c:pt idx="98">
                  <c:v>2.0924072150070933E-4</c:v>
                </c:pt>
                <c:pt idx="100">
                  <c:v>1.7713354184367439E-4</c:v>
                </c:pt>
                <c:pt idx="102">
                  <c:v>1.495396325658048E-4</c:v>
                </c:pt>
                <c:pt idx="104">
                  <c:v>1.2682658647274355E-4</c:v>
                </c:pt>
                <c:pt idx="106">
                  <c:v>1.0569879330189209E-4</c:v>
                </c:pt>
                <c:pt idx="108">
                  <c:v>8.9809736127228394E-5</c:v>
                </c:pt>
                <c:pt idx="110">
                  <c:v>7.5540547746392295E-5</c:v>
                </c:pt>
                <c:pt idx="112">
                  <c:v>6.3890314936823256E-5</c:v>
                </c:pt>
                <c:pt idx="114">
                  <c:v>5.4888934490883987E-5</c:v>
                </c:pt>
                <c:pt idx="116">
                  <c:v>4.6253106459069288E-5</c:v>
                </c:pt>
                <c:pt idx="118">
                  <c:v>3.9155746116750557E-5</c:v>
                </c:pt>
                <c:pt idx="123" formatCode="0.0">
                  <c:v>3.5</c:v>
                </c:pt>
                <c:pt idx="125" formatCode="0_);[Red]\(0\)">
                  <c:v>9.5</c:v>
                </c:pt>
                <c:pt idx="127" formatCode="0.0">
                  <c:v>2.2000000000000002</c:v>
                </c:pt>
                <c:pt idx="129" formatCode="&quot;(&quot;0.00&quot;)&quot;">
                  <c:v>0.89</c:v>
                </c:pt>
                <c:pt idx="131" formatCode="0.0">
                  <c:v>3.3</c:v>
                </c:pt>
                <c:pt idx="133" formatCode="0.000">
                  <c:v>5.1338440867402489E-2</c:v>
                </c:pt>
                <c:pt idx="135" formatCode="0.0">
                  <c:v>1.1000000000000001</c:v>
                </c:pt>
                <c:pt idx="137" formatCode="0.000">
                  <c:v>3.6656675679172537E-2</c:v>
                </c:pt>
                <c:pt idx="139" formatCode="0.000">
                  <c:v>3.1174978783098644E-2</c:v>
                </c:pt>
                <c:pt idx="141" formatCode="0.000">
                  <c:v>2.6077423837005054E-2</c:v>
                </c:pt>
                <c:pt idx="143" formatCode="0.000">
                  <c:v>2.2341656070921645E-2</c:v>
                </c:pt>
                <c:pt idx="145" formatCode="0.000">
                  <c:v>1.8896016578719369E-2</c:v>
                </c:pt>
                <c:pt idx="147" formatCode="0.000">
                  <c:v>1.5996495898691527E-2</c:v>
                </c:pt>
                <c:pt idx="149" formatCode="0.000">
                  <c:v>1.3417835806783884E-2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海底土!$G$130</c:f>
              <c:strCache>
                <c:ptCount val="1"/>
                <c:pt idx="0">
                  <c:v>Sr-90</c:v>
                </c:pt>
              </c:strCache>
            </c:strRef>
          </c:tx>
          <c:spPr>
            <a:ln>
              <a:solidFill>
                <a:srgbClr val="CC00FF"/>
              </a:solidFill>
              <a:prstDash val="sysDot"/>
            </a:ln>
          </c:spPr>
          <c:marker>
            <c:symbol val="circle"/>
            <c:size val="4"/>
            <c:spPr>
              <a:solidFill>
                <a:srgbClr val="CC00FF"/>
              </a:solidFill>
              <a:ln w="0">
                <a:solidFill>
                  <a:srgbClr val="CC00FF"/>
                </a:solidFill>
              </a:ln>
            </c:spPr>
          </c:marker>
          <c:cat>
            <c:numRef>
              <c:f>海底土!$B$132:$B$292</c:f>
              <c:numCache>
                <c:formatCode>[$-411]m\.d\.ge</c:formatCode>
                <c:ptCount val="161"/>
                <c:pt idx="1">
                  <c:v>29902</c:v>
                </c:pt>
                <c:pt idx="2">
                  <c:v>30049</c:v>
                </c:pt>
                <c:pt idx="4">
                  <c:v>30272</c:v>
                </c:pt>
                <c:pt idx="6">
                  <c:v>30420</c:v>
                </c:pt>
                <c:pt idx="7">
                  <c:v>30594</c:v>
                </c:pt>
                <c:pt idx="8">
                  <c:v>30649</c:v>
                </c:pt>
                <c:pt idx="9">
                  <c:v>30728</c:v>
                </c:pt>
                <c:pt idx="10">
                  <c:v>30812</c:v>
                </c:pt>
                <c:pt idx="12">
                  <c:v>30994</c:v>
                </c:pt>
                <c:pt idx="14">
                  <c:v>31180</c:v>
                </c:pt>
                <c:pt idx="16">
                  <c:v>31362</c:v>
                </c:pt>
                <c:pt idx="19">
                  <c:v>31528</c:v>
                </c:pt>
                <c:pt idx="20">
                  <c:v>31553</c:v>
                </c:pt>
                <c:pt idx="22">
                  <c:v>31722</c:v>
                </c:pt>
                <c:pt idx="24">
                  <c:v>31908</c:v>
                </c:pt>
                <c:pt idx="26">
                  <c:v>32098</c:v>
                </c:pt>
                <c:pt idx="28">
                  <c:v>32283</c:v>
                </c:pt>
                <c:pt idx="30">
                  <c:v>32468</c:v>
                </c:pt>
                <c:pt idx="32">
                  <c:v>32637</c:v>
                </c:pt>
                <c:pt idx="34">
                  <c:v>32821</c:v>
                </c:pt>
                <c:pt idx="36">
                  <c:v>33001</c:v>
                </c:pt>
                <c:pt idx="38">
                  <c:v>33185</c:v>
                </c:pt>
                <c:pt idx="40">
                  <c:v>33372</c:v>
                </c:pt>
                <c:pt idx="42">
                  <c:v>33567</c:v>
                </c:pt>
                <c:pt idx="44">
                  <c:v>33750</c:v>
                </c:pt>
                <c:pt idx="46">
                  <c:v>33933</c:v>
                </c:pt>
                <c:pt idx="48">
                  <c:v>34109</c:v>
                </c:pt>
                <c:pt idx="50">
                  <c:v>34298</c:v>
                </c:pt>
                <c:pt idx="52">
                  <c:v>34478</c:v>
                </c:pt>
                <c:pt idx="54">
                  <c:v>34656</c:v>
                </c:pt>
                <c:pt idx="56">
                  <c:v>34844</c:v>
                </c:pt>
                <c:pt idx="58">
                  <c:v>35019</c:v>
                </c:pt>
                <c:pt idx="60">
                  <c:v>35205</c:v>
                </c:pt>
                <c:pt idx="62">
                  <c:v>35394</c:v>
                </c:pt>
                <c:pt idx="64">
                  <c:v>35563</c:v>
                </c:pt>
                <c:pt idx="66">
                  <c:v>35754</c:v>
                </c:pt>
                <c:pt idx="68">
                  <c:v>35927</c:v>
                </c:pt>
                <c:pt idx="70">
                  <c:v>36108</c:v>
                </c:pt>
                <c:pt idx="72">
                  <c:v>36304</c:v>
                </c:pt>
                <c:pt idx="74">
                  <c:v>36473</c:v>
                </c:pt>
                <c:pt idx="76">
                  <c:v>36671</c:v>
                </c:pt>
                <c:pt idx="78">
                  <c:v>36846</c:v>
                </c:pt>
                <c:pt idx="80">
                  <c:v>37041</c:v>
                </c:pt>
                <c:pt idx="82">
                  <c:v>37207</c:v>
                </c:pt>
                <c:pt idx="84">
                  <c:v>37403</c:v>
                </c:pt>
                <c:pt idx="86">
                  <c:v>37565</c:v>
                </c:pt>
                <c:pt idx="88">
                  <c:v>37753</c:v>
                </c:pt>
                <c:pt idx="90">
                  <c:v>37945</c:v>
                </c:pt>
                <c:pt idx="92">
                  <c:v>38118</c:v>
                </c:pt>
                <c:pt idx="94">
                  <c:v>38315</c:v>
                </c:pt>
                <c:pt idx="96">
                  <c:v>38489</c:v>
                </c:pt>
                <c:pt idx="98">
                  <c:v>38672</c:v>
                </c:pt>
                <c:pt idx="100">
                  <c:v>38853</c:v>
                </c:pt>
                <c:pt idx="102">
                  <c:v>39037</c:v>
                </c:pt>
                <c:pt idx="104">
                  <c:v>39216</c:v>
                </c:pt>
                <c:pt idx="106">
                  <c:v>39414</c:v>
                </c:pt>
                <c:pt idx="108">
                  <c:v>39591</c:v>
                </c:pt>
                <c:pt idx="110">
                  <c:v>39779</c:v>
                </c:pt>
                <c:pt idx="112">
                  <c:v>39961</c:v>
                </c:pt>
                <c:pt idx="114">
                  <c:v>40126</c:v>
                </c:pt>
                <c:pt idx="116">
                  <c:v>40312</c:v>
                </c:pt>
                <c:pt idx="118">
                  <c:v>40493</c:v>
                </c:pt>
                <c:pt idx="120">
                  <c:v>40613</c:v>
                </c:pt>
                <c:pt idx="123">
                  <c:v>40862</c:v>
                </c:pt>
                <c:pt idx="125">
                  <c:v>41059</c:v>
                </c:pt>
                <c:pt idx="127">
                  <c:v>41222</c:v>
                </c:pt>
                <c:pt idx="129">
                  <c:v>41396</c:v>
                </c:pt>
                <c:pt idx="131">
                  <c:v>41591</c:v>
                </c:pt>
                <c:pt idx="133">
                  <c:v>41778</c:v>
                </c:pt>
                <c:pt idx="135">
                  <c:v>41953</c:v>
                </c:pt>
                <c:pt idx="137">
                  <c:v>42144</c:v>
                </c:pt>
                <c:pt idx="139">
                  <c:v>42320</c:v>
                </c:pt>
                <c:pt idx="141">
                  <c:v>42514</c:v>
                </c:pt>
                <c:pt idx="143">
                  <c:v>42682</c:v>
                </c:pt>
                <c:pt idx="145">
                  <c:v>42864</c:v>
                </c:pt>
                <c:pt idx="147">
                  <c:v>43045</c:v>
                </c:pt>
                <c:pt idx="149">
                  <c:v>43236</c:v>
                </c:pt>
              </c:numCache>
            </c:numRef>
          </c:cat>
          <c:val>
            <c:numRef>
              <c:f>海底土!$G$132:$G$292</c:f>
              <c:numCache>
                <c:formatCode>.000</c:formatCode>
                <c:ptCount val="161"/>
                <c:pt idx="4">
                  <c:v>3.7982634728542269E-2</c:v>
                </c:pt>
                <c:pt idx="8">
                  <c:v>3.7050376071735246E-2</c:v>
                </c:pt>
                <c:pt idx="10">
                  <c:v>3.6654422522252511E-2</c:v>
                </c:pt>
                <c:pt idx="14">
                  <c:v>3.5775981753356209E-2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815232"/>
        <c:axId val="232821504"/>
      </c:lineChart>
      <c:dateAx>
        <c:axId val="232815232"/>
        <c:scaling>
          <c:orientation val="minMax"/>
          <c:min val="29677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2821504"/>
        <c:crossesAt val="1.0000000000000002E-3"/>
        <c:auto val="0"/>
        <c:lblOffset val="100"/>
        <c:baseTimeUnit val="days"/>
        <c:majorUnit val="24"/>
        <c:majorTimeUnit val="months"/>
        <c:minorUnit val="3"/>
        <c:minorTimeUnit val="months"/>
      </c:dateAx>
      <c:valAx>
        <c:axId val="232821504"/>
        <c:scaling>
          <c:logBase val="10"/>
          <c:orientation val="minMax"/>
          <c:min val="1.0000000000000002E-3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875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Bq/kg乾土</a:t>
                </a:r>
              </a:p>
            </c:rich>
          </c:tx>
          <c:layout>
            <c:manualLayout>
              <c:xMode val="edge"/>
              <c:yMode val="edge"/>
              <c:x val="1.6980992622341349E-2"/>
              <c:y val="0.2158188085038163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2815232"/>
        <c:crosses val="autoZero"/>
        <c:crossBetween val="between"/>
        <c:minorUnit val="1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0684480286738354"/>
          <c:y val="0.14434374999999999"/>
          <c:w val="0.34107007168458775"/>
          <c:h val="0.1678541666666666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海底土(鮫浦湾)</a:t>
            </a:r>
          </a:p>
        </c:rich>
      </c:tx>
      <c:layout>
        <c:manualLayout>
          <c:xMode val="edge"/>
          <c:yMode val="edge"/>
          <c:x val="0.12487616487455197"/>
          <c:y val="0.163346875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8167970545724121E-2"/>
          <c:y val="4.6106250000000001E-2"/>
          <c:w val="0.91286021505376347"/>
          <c:h val="0.82532430555555558"/>
        </c:manualLayout>
      </c:layout>
      <c:lineChart>
        <c:grouping val="standard"/>
        <c:varyColors val="0"/>
        <c:ser>
          <c:idx val="0"/>
          <c:order val="0"/>
          <c:tx>
            <c:strRef>
              <c:f>海底土!$I$130</c:f>
              <c:strCache>
                <c:ptCount val="1"/>
                <c:pt idx="0">
                  <c:v>Be-7</c:v>
                </c:pt>
              </c:strCache>
            </c:strRef>
          </c:tx>
          <c:spPr>
            <a:ln w="12700">
              <a:solidFill>
                <a:srgbClr val="3366FF"/>
              </a:solidFill>
              <a:prstDash val="sysDash"/>
            </a:ln>
          </c:spPr>
          <c:marker>
            <c:symbol val="circle"/>
            <c:size val="4"/>
            <c:spPr>
              <a:solidFill>
                <a:srgbClr val="FFFFFF"/>
              </a:solidFill>
              <a:ln>
                <a:solidFill>
                  <a:srgbClr val="3366FF"/>
                </a:solidFill>
                <a:prstDash val="solid"/>
              </a:ln>
            </c:spPr>
          </c:marker>
          <c:cat>
            <c:numRef>
              <c:f>海底土!$H$132:$H$292</c:f>
              <c:numCache>
                <c:formatCode>[$-411]m\.d\.ge</c:formatCode>
                <c:ptCount val="161"/>
                <c:pt idx="1">
                  <c:v>29900</c:v>
                </c:pt>
                <c:pt idx="2">
                  <c:v>30049</c:v>
                </c:pt>
                <c:pt idx="4">
                  <c:v>30273</c:v>
                </c:pt>
                <c:pt idx="6">
                  <c:v>30420</c:v>
                </c:pt>
                <c:pt idx="8">
                  <c:v>30628</c:v>
                </c:pt>
                <c:pt idx="10">
                  <c:v>30811</c:v>
                </c:pt>
                <c:pt idx="12">
                  <c:v>30995</c:v>
                </c:pt>
                <c:pt idx="14">
                  <c:v>31189</c:v>
                </c:pt>
                <c:pt idx="16">
                  <c:v>31370</c:v>
                </c:pt>
                <c:pt idx="19">
                  <c:v>31528</c:v>
                </c:pt>
                <c:pt idx="20">
                  <c:v>31590</c:v>
                </c:pt>
                <c:pt idx="22">
                  <c:v>31727</c:v>
                </c:pt>
                <c:pt idx="24">
                  <c:v>31924</c:v>
                </c:pt>
                <c:pt idx="26">
                  <c:v>32093</c:v>
                </c:pt>
                <c:pt idx="28">
                  <c:v>32272</c:v>
                </c:pt>
                <c:pt idx="30">
                  <c:v>32454</c:v>
                </c:pt>
                <c:pt idx="32">
                  <c:v>32637</c:v>
                </c:pt>
                <c:pt idx="34">
                  <c:v>32821</c:v>
                </c:pt>
                <c:pt idx="36">
                  <c:v>33001</c:v>
                </c:pt>
                <c:pt idx="38">
                  <c:v>33185</c:v>
                </c:pt>
                <c:pt idx="40">
                  <c:v>33372</c:v>
                </c:pt>
                <c:pt idx="42">
                  <c:v>33567</c:v>
                </c:pt>
                <c:pt idx="44">
                  <c:v>33750</c:v>
                </c:pt>
                <c:pt idx="46">
                  <c:v>33933</c:v>
                </c:pt>
                <c:pt idx="48">
                  <c:v>34101</c:v>
                </c:pt>
                <c:pt idx="50">
                  <c:v>34310</c:v>
                </c:pt>
                <c:pt idx="52">
                  <c:v>34465</c:v>
                </c:pt>
                <c:pt idx="54">
                  <c:v>34660</c:v>
                </c:pt>
                <c:pt idx="56">
                  <c:v>34829</c:v>
                </c:pt>
                <c:pt idx="58">
                  <c:v>35038</c:v>
                </c:pt>
                <c:pt idx="60">
                  <c:v>35193</c:v>
                </c:pt>
                <c:pt idx="62">
                  <c:v>35387</c:v>
                </c:pt>
                <c:pt idx="64">
                  <c:v>35556</c:v>
                </c:pt>
                <c:pt idx="66">
                  <c:v>35759</c:v>
                </c:pt>
                <c:pt idx="68">
                  <c:v>35921</c:v>
                </c:pt>
                <c:pt idx="70">
                  <c:v>36105</c:v>
                </c:pt>
                <c:pt idx="72">
                  <c:v>36291</c:v>
                </c:pt>
                <c:pt idx="74">
                  <c:v>36472</c:v>
                </c:pt>
                <c:pt idx="76">
                  <c:v>36662</c:v>
                </c:pt>
                <c:pt idx="78">
                  <c:v>36843</c:v>
                </c:pt>
                <c:pt idx="80">
                  <c:v>37019</c:v>
                </c:pt>
                <c:pt idx="82">
                  <c:v>37208</c:v>
                </c:pt>
                <c:pt idx="84">
                  <c:v>37384</c:v>
                </c:pt>
                <c:pt idx="86">
                  <c:v>37579</c:v>
                </c:pt>
                <c:pt idx="88">
                  <c:v>37761</c:v>
                </c:pt>
                <c:pt idx="90">
                  <c:v>37946</c:v>
                </c:pt>
                <c:pt idx="92">
                  <c:v>38131</c:v>
                </c:pt>
                <c:pt idx="94">
                  <c:v>38295</c:v>
                </c:pt>
                <c:pt idx="96">
                  <c:v>38489</c:v>
                </c:pt>
                <c:pt idx="98">
                  <c:v>38672</c:v>
                </c:pt>
                <c:pt idx="100">
                  <c:v>38853</c:v>
                </c:pt>
                <c:pt idx="102">
                  <c:v>39037</c:v>
                </c:pt>
                <c:pt idx="104">
                  <c:v>39216</c:v>
                </c:pt>
                <c:pt idx="106">
                  <c:v>39414</c:v>
                </c:pt>
                <c:pt idx="108">
                  <c:v>39591</c:v>
                </c:pt>
                <c:pt idx="110">
                  <c:v>39779</c:v>
                </c:pt>
                <c:pt idx="112">
                  <c:v>39961</c:v>
                </c:pt>
                <c:pt idx="114">
                  <c:v>40126</c:v>
                </c:pt>
                <c:pt idx="116">
                  <c:v>40312</c:v>
                </c:pt>
                <c:pt idx="118">
                  <c:v>40493</c:v>
                </c:pt>
                <c:pt idx="120">
                  <c:v>40613</c:v>
                </c:pt>
                <c:pt idx="123">
                  <c:v>40862</c:v>
                </c:pt>
                <c:pt idx="125">
                  <c:v>41059</c:v>
                </c:pt>
                <c:pt idx="127">
                  <c:v>41222</c:v>
                </c:pt>
                <c:pt idx="129">
                  <c:v>41414</c:v>
                </c:pt>
                <c:pt idx="131">
                  <c:v>41596</c:v>
                </c:pt>
                <c:pt idx="133">
                  <c:v>41778</c:v>
                </c:pt>
                <c:pt idx="135">
                  <c:v>41961</c:v>
                </c:pt>
                <c:pt idx="137">
                  <c:v>42136</c:v>
                </c:pt>
                <c:pt idx="139">
                  <c:v>42326</c:v>
                </c:pt>
                <c:pt idx="141">
                  <c:v>42513</c:v>
                </c:pt>
                <c:pt idx="143">
                  <c:v>42682</c:v>
                </c:pt>
                <c:pt idx="145">
                  <c:v>42872</c:v>
                </c:pt>
                <c:pt idx="147">
                  <c:v>43047</c:v>
                </c:pt>
                <c:pt idx="149">
                  <c:v>43243</c:v>
                </c:pt>
              </c:numCache>
            </c:numRef>
          </c:cat>
          <c:val>
            <c:numRef>
              <c:f>海底土!$I$132:$I$292</c:f>
              <c:numCache>
                <c:formatCode>0.0</c:formatCode>
                <c:ptCount val="161"/>
                <c:pt idx="1">
                  <c:v>7.0370370370370372</c:v>
                </c:pt>
                <c:pt idx="2">
                  <c:v>6.2962962962962967</c:v>
                </c:pt>
                <c:pt idx="4">
                  <c:v>9.6296296296296298</c:v>
                </c:pt>
                <c:pt idx="6" formatCode="0.00">
                  <c:v>2.1</c:v>
                </c:pt>
                <c:pt idx="8">
                  <c:v>11.481481481481481</c:v>
                </c:pt>
                <c:pt idx="10">
                  <c:v>14.074074074074074</c:v>
                </c:pt>
                <c:pt idx="12">
                  <c:v>11.481481481481481</c:v>
                </c:pt>
                <c:pt idx="14">
                  <c:v>7.7777777777777777</c:v>
                </c:pt>
                <c:pt idx="16">
                  <c:v>17.407407407407408</c:v>
                </c:pt>
                <c:pt idx="20">
                  <c:v>6.666666666666667</c:v>
                </c:pt>
                <c:pt idx="22">
                  <c:v>9.2592592592592595</c:v>
                </c:pt>
                <c:pt idx="24">
                  <c:v>5.5555555555555554</c:v>
                </c:pt>
                <c:pt idx="26">
                  <c:v>12.592592592592593</c:v>
                </c:pt>
                <c:pt idx="28" formatCode="0.00">
                  <c:v>2.1</c:v>
                </c:pt>
                <c:pt idx="30">
                  <c:v>15</c:v>
                </c:pt>
                <c:pt idx="32" formatCode="0.00">
                  <c:v>2.1</c:v>
                </c:pt>
                <c:pt idx="34" formatCode="0.00">
                  <c:v>2.1</c:v>
                </c:pt>
                <c:pt idx="36" formatCode="0.00">
                  <c:v>2.1</c:v>
                </c:pt>
                <c:pt idx="38">
                  <c:v>8.6</c:v>
                </c:pt>
                <c:pt idx="40" formatCode="0.00">
                  <c:v>2.1</c:v>
                </c:pt>
                <c:pt idx="42" formatCode="&quot;(&quot;0.0&quot;)&quot;">
                  <c:v>6</c:v>
                </c:pt>
                <c:pt idx="44" formatCode="0.00">
                  <c:v>2.1</c:v>
                </c:pt>
                <c:pt idx="46" formatCode="0.00">
                  <c:v>2.1</c:v>
                </c:pt>
                <c:pt idx="48">
                  <c:v>5.3</c:v>
                </c:pt>
                <c:pt idx="50">
                  <c:v>5.5</c:v>
                </c:pt>
                <c:pt idx="52">
                  <c:v>4.2</c:v>
                </c:pt>
                <c:pt idx="54">
                  <c:v>7.5</c:v>
                </c:pt>
                <c:pt idx="56" formatCode="0.00">
                  <c:v>2.1</c:v>
                </c:pt>
                <c:pt idx="58" formatCode="0.00">
                  <c:v>2.1</c:v>
                </c:pt>
                <c:pt idx="60" formatCode="0.00">
                  <c:v>2.1</c:v>
                </c:pt>
                <c:pt idx="62" formatCode="0.00">
                  <c:v>2.1</c:v>
                </c:pt>
                <c:pt idx="64" formatCode="0.00">
                  <c:v>2.1</c:v>
                </c:pt>
                <c:pt idx="66" formatCode="0.00">
                  <c:v>2.1</c:v>
                </c:pt>
                <c:pt idx="68" formatCode="0.00">
                  <c:v>2.1</c:v>
                </c:pt>
                <c:pt idx="70" formatCode="0.00">
                  <c:v>2.1</c:v>
                </c:pt>
                <c:pt idx="72" formatCode="0.00">
                  <c:v>2.1</c:v>
                </c:pt>
                <c:pt idx="74" formatCode="0.00">
                  <c:v>2.1</c:v>
                </c:pt>
                <c:pt idx="76" formatCode="0.00">
                  <c:v>2.1</c:v>
                </c:pt>
                <c:pt idx="78" formatCode="0.00">
                  <c:v>2.1</c:v>
                </c:pt>
                <c:pt idx="80" formatCode="0.00">
                  <c:v>2.1</c:v>
                </c:pt>
                <c:pt idx="82" formatCode="0.00">
                  <c:v>2.1</c:v>
                </c:pt>
                <c:pt idx="84" formatCode="0.00">
                  <c:v>2.1</c:v>
                </c:pt>
                <c:pt idx="86" formatCode="0.00">
                  <c:v>2.1</c:v>
                </c:pt>
                <c:pt idx="88" formatCode="0.00">
                  <c:v>2.1</c:v>
                </c:pt>
                <c:pt idx="90" formatCode="0.00">
                  <c:v>2.1</c:v>
                </c:pt>
                <c:pt idx="92" formatCode="0.00">
                  <c:v>2.1</c:v>
                </c:pt>
                <c:pt idx="94" formatCode="0.00">
                  <c:v>2.1</c:v>
                </c:pt>
                <c:pt idx="96" formatCode="&quot;(&quot;0.0&quot;)&quot;">
                  <c:v>6.4</c:v>
                </c:pt>
                <c:pt idx="98">
                  <c:v>8.8000000000000007</c:v>
                </c:pt>
                <c:pt idx="100" formatCode="&quot;(&quot;0.0&quot;)&quot;">
                  <c:v>6.3</c:v>
                </c:pt>
                <c:pt idx="102" formatCode="0_);[Red]\(0\)">
                  <c:v>31</c:v>
                </c:pt>
                <c:pt idx="104">
                  <c:v>13</c:v>
                </c:pt>
                <c:pt idx="106" formatCode="&quot;(&quot;0.0&quot;)&quot;">
                  <c:v>7.6</c:v>
                </c:pt>
                <c:pt idx="108">
                  <c:v>21</c:v>
                </c:pt>
                <c:pt idx="110" formatCode="&quot;(&quot;0.0&quot;)&quot;">
                  <c:v>6.2</c:v>
                </c:pt>
                <c:pt idx="112">
                  <c:v>6.6</c:v>
                </c:pt>
                <c:pt idx="114">
                  <c:v>12</c:v>
                </c:pt>
                <c:pt idx="116">
                  <c:v>11</c:v>
                </c:pt>
                <c:pt idx="118">
                  <c:v>15</c:v>
                </c:pt>
                <c:pt idx="123" formatCode="0.00">
                  <c:v>2.1</c:v>
                </c:pt>
                <c:pt idx="125" formatCode="0.00">
                  <c:v>2.1</c:v>
                </c:pt>
                <c:pt idx="127" formatCode="0.00">
                  <c:v>2.1</c:v>
                </c:pt>
                <c:pt idx="129" formatCode="0.00">
                  <c:v>2.1</c:v>
                </c:pt>
                <c:pt idx="131" formatCode="0.00">
                  <c:v>2.1</c:v>
                </c:pt>
                <c:pt idx="133" formatCode="&quot;(&quot;0&quot;)&quot;">
                  <c:v>22</c:v>
                </c:pt>
                <c:pt idx="135" formatCode="0.00">
                  <c:v>2.1</c:v>
                </c:pt>
                <c:pt idx="137" formatCode="0.00">
                  <c:v>2.1</c:v>
                </c:pt>
                <c:pt idx="139" formatCode="0.00">
                  <c:v>2.1</c:v>
                </c:pt>
                <c:pt idx="141" formatCode="0.00">
                  <c:v>2.1</c:v>
                </c:pt>
                <c:pt idx="143" formatCode="0.00">
                  <c:v>2.1</c:v>
                </c:pt>
                <c:pt idx="145" formatCode="0.00">
                  <c:v>2.1</c:v>
                </c:pt>
                <c:pt idx="147" formatCode="0_);[Red]\(0\)">
                  <c:v>12</c:v>
                </c:pt>
                <c:pt idx="149" formatCode="0.00">
                  <c:v>2.1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海底土!$J$130</c:f>
              <c:strCache>
                <c:ptCount val="1"/>
                <c:pt idx="0">
                  <c:v>K-40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海底土!$H$132:$H$292</c:f>
              <c:numCache>
                <c:formatCode>[$-411]m\.d\.ge</c:formatCode>
                <c:ptCount val="161"/>
                <c:pt idx="1">
                  <c:v>29900</c:v>
                </c:pt>
                <c:pt idx="2">
                  <c:v>30049</c:v>
                </c:pt>
                <c:pt idx="4">
                  <c:v>30273</c:v>
                </c:pt>
                <c:pt idx="6">
                  <c:v>30420</c:v>
                </c:pt>
                <c:pt idx="8">
                  <c:v>30628</c:v>
                </c:pt>
                <c:pt idx="10">
                  <c:v>30811</c:v>
                </c:pt>
                <c:pt idx="12">
                  <c:v>30995</c:v>
                </c:pt>
                <c:pt idx="14">
                  <c:v>31189</c:v>
                </c:pt>
                <c:pt idx="16">
                  <c:v>31370</c:v>
                </c:pt>
                <c:pt idx="19">
                  <c:v>31528</c:v>
                </c:pt>
                <c:pt idx="20">
                  <c:v>31590</c:v>
                </c:pt>
                <c:pt idx="22">
                  <c:v>31727</c:v>
                </c:pt>
                <c:pt idx="24">
                  <c:v>31924</c:v>
                </c:pt>
                <c:pt idx="26">
                  <c:v>32093</c:v>
                </c:pt>
                <c:pt idx="28">
                  <c:v>32272</c:v>
                </c:pt>
                <c:pt idx="30">
                  <c:v>32454</c:v>
                </c:pt>
                <c:pt idx="32">
                  <c:v>32637</c:v>
                </c:pt>
                <c:pt idx="34">
                  <c:v>32821</c:v>
                </c:pt>
                <c:pt idx="36">
                  <c:v>33001</c:v>
                </c:pt>
                <c:pt idx="38">
                  <c:v>33185</c:v>
                </c:pt>
                <c:pt idx="40">
                  <c:v>33372</c:v>
                </c:pt>
                <c:pt idx="42">
                  <c:v>33567</c:v>
                </c:pt>
                <c:pt idx="44">
                  <c:v>33750</c:v>
                </c:pt>
                <c:pt idx="46">
                  <c:v>33933</c:v>
                </c:pt>
                <c:pt idx="48">
                  <c:v>34101</c:v>
                </c:pt>
                <c:pt idx="50">
                  <c:v>34310</c:v>
                </c:pt>
                <c:pt idx="52">
                  <c:v>34465</c:v>
                </c:pt>
                <c:pt idx="54">
                  <c:v>34660</c:v>
                </c:pt>
                <c:pt idx="56">
                  <c:v>34829</c:v>
                </c:pt>
                <c:pt idx="58">
                  <c:v>35038</c:v>
                </c:pt>
                <c:pt idx="60">
                  <c:v>35193</c:v>
                </c:pt>
                <c:pt idx="62">
                  <c:v>35387</c:v>
                </c:pt>
                <c:pt idx="64">
                  <c:v>35556</c:v>
                </c:pt>
                <c:pt idx="66">
                  <c:v>35759</c:v>
                </c:pt>
                <c:pt idx="68">
                  <c:v>35921</c:v>
                </c:pt>
                <c:pt idx="70">
                  <c:v>36105</c:v>
                </c:pt>
                <c:pt idx="72">
                  <c:v>36291</c:v>
                </c:pt>
                <c:pt idx="74">
                  <c:v>36472</c:v>
                </c:pt>
                <c:pt idx="76">
                  <c:v>36662</c:v>
                </c:pt>
                <c:pt idx="78">
                  <c:v>36843</c:v>
                </c:pt>
                <c:pt idx="80">
                  <c:v>37019</c:v>
                </c:pt>
                <c:pt idx="82">
                  <c:v>37208</c:v>
                </c:pt>
                <c:pt idx="84">
                  <c:v>37384</c:v>
                </c:pt>
                <c:pt idx="86">
                  <c:v>37579</c:v>
                </c:pt>
                <c:pt idx="88">
                  <c:v>37761</c:v>
                </c:pt>
                <c:pt idx="90">
                  <c:v>37946</c:v>
                </c:pt>
                <c:pt idx="92">
                  <c:v>38131</c:v>
                </c:pt>
                <c:pt idx="94">
                  <c:v>38295</c:v>
                </c:pt>
                <c:pt idx="96">
                  <c:v>38489</c:v>
                </c:pt>
                <c:pt idx="98">
                  <c:v>38672</c:v>
                </c:pt>
                <c:pt idx="100">
                  <c:v>38853</c:v>
                </c:pt>
                <c:pt idx="102">
                  <c:v>39037</c:v>
                </c:pt>
                <c:pt idx="104">
                  <c:v>39216</c:v>
                </c:pt>
                <c:pt idx="106">
                  <c:v>39414</c:v>
                </c:pt>
                <c:pt idx="108">
                  <c:v>39591</c:v>
                </c:pt>
                <c:pt idx="110">
                  <c:v>39779</c:v>
                </c:pt>
                <c:pt idx="112">
                  <c:v>39961</c:v>
                </c:pt>
                <c:pt idx="114">
                  <c:v>40126</c:v>
                </c:pt>
                <c:pt idx="116">
                  <c:v>40312</c:v>
                </c:pt>
                <c:pt idx="118">
                  <c:v>40493</c:v>
                </c:pt>
                <c:pt idx="120">
                  <c:v>40613</c:v>
                </c:pt>
                <c:pt idx="123">
                  <c:v>40862</c:v>
                </c:pt>
                <c:pt idx="125">
                  <c:v>41059</c:v>
                </c:pt>
                <c:pt idx="127">
                  <c:v>41222</c:v>
                </c:pt>
                <c:pt idx="129">
                  <c:v>41414</c:v>
                </c:pt>
                <c:pt idx="131">
                  <c:v>41596</c:v>
                </c:pt>
                <c:pt idx="133">
                  <c:v>41778</c:v>
                </c:pt>
                <c:pt idx="135">
                  <c:v>41961</c:v>
                </c:pt>
                <c:pt idx="137">
                  <c:v>42136</c:v>
                </c:pt>
                <c:pt idx="139">
                  <c:v>42326</c:v>
                </c:pt>
                <c:pt idx="141">
                  <c:v>42513</c:v>
                </c:pt>
                <c:pt idx="143">
                  <c:v>42682</c:v>
                </c:pt>
                <c:pt idx="145">
                  <c:v>42872</c:v>
                </c:pt>
                <c:pt idx="147">
                  <c:v>43047</c:v>
                </c:pt>
                <c:pt idx="149">
                  <c:v>43243</c:v>
                </c:pt>
              </c:numCache>
            </c:numRef>
          </c:cat>
          <c:val>
            <c:numRef>
              <c:f>海底土!$J$132:$J$292</c:f>
              <c:numCache>
                <c:formatCode>0_);[Red]\(0\)</c:formatCode>
                <c:ptCount val="161"/>
                <c:pt idx="1">
                  <c:v>562.96296296296293</c:v>
                </c:pt>
                <c:pt idx="2">
                  <c:v>474.07407407407408</c:v>
                </c:pt>
                <c:pt idx="4">
                  <c:v>448.14814814814815</c:v>
                </c:pt>
                <c:pt idx="6">
                  <c:v>540.74074074074076</c:v>
                </c:pt>
                <c:pt idx="8">
                  <c:v>500</c:v>
                </c:pt>
                <c:pt idx="10">
                  <c:v>418.51851851851853</c:v>
                </c:pt>
                <c:pt idx="12">
                  <c:v>500</c:v>
                </c:pt>
                <c:pt idx="14">
                  <c:v>533.33333333333337</c:v>
                </c:pt>
                <c:pt idx="16">
                  <c:v>581.48148148148152</c:v>
                </c:pt>
                <c:pt idx="20">
                  <c:v>518.51851851851848</c:v>
                </c:pt>
                <c:pt idx="22">
                  <c:v>518.51851851851848</c:v>
                </c:pt>
                <c:pt idx="24">
                  <c:v>551.85185185185185</c:v>
                </c:pt>
                <c:pt idx="26">
                  <c:v>537.03703703703707</c:v>
                </c:pt>
                <c:pt idx="28">
                  <c:v>549</c:v>
                </c:pt>
                <c:pt idx="30">
                  <c:v>581</c:v>
                </c:pt>
                <c:pt idx="32">
                  <c:v>537</c:v>
                </c:pt>
                <c:pt idx="34">
                  <c:v>550</c:v>
                </c:pt>
                <c:pt idx="36">
                  <c:v>483</c:v>
                </c:pt>
                <c:pt idx="38">
                  <c:v>496</c:v>
                </c:pt>
                <c:pt idx="40">
                  <c:v>551</c:v>
                </c:pt>
                <c:pt idx="42">
                  <c:v>525</c:v>
                </c:pt>
                <c:pt idx="44">
                  <c:v>545</c:v>
                </c:pt>
                <c:pt idx="46">
                  <c:v>530</c:v>
                </c:pt>
                <c:pt idx="48">
                  <c:v>532</c:v>
                </c:pt>
                <c:pt idx="50">
                  <c:v>478</c:v>
                </c:pt>
                <c:pt idx="52">
                  <c:v>464</c:v>
                </c:pt>
                <c:pt idx="54">
                  <c:v>489</c:v>
                </c:pt>
                <c:pt idx="56">
                  <c:v>476</c:v>
                </c:pt>
                <c:pt idx="58">
                  <c:v>495</c:v>
                </c:pt>
                <c:pt idx="60">
                  <c:v>500</c:v>
                </c:pt>
                <c:pt idx="62">
                  <c:v>530</c:v>
                </c:pt>
                <c:pt idx="64">
                  <c:v>564</c:v>
                </c:pt>
                <c:pt idx="66">
                  <c:v>564</c:v>
                </c:pt>
                <c:pt idx="68">
                  <c:v>527</c:v>
                </c:pt>
                <c:pt idx="70">
                  <c:v>562</c:v>
                </c:pt>
                <c:pt idx="72">
                  <c:v>513</c:v>
                </c:pt>
                <c:pt idx="74">
                  <c:v>499</c:v>
                </c:pt>
                <c:pt idx="76">
                  <c:v>555</c:v>
                </c:pt>
                <c:pt idx="78">
                  <c:v>553</c:v>
                </c:pt>
                <c:pt idx="80">
                  <c:v>499</c:v>
                </c:pt>
                <c:pt idx="82">
                  <c:v>553</c:v>
                </c:pt>
                <c:pt idx="84">
                  <c:v>545</c:v>
                </c:pt>
                <c:pt idx="86">
                  <c:v>525</c:v>
                </c:pt>
                <c:pt idx="88">
                  <c:v>550</c:v>
                </c:pt>
                <c:pt idx="90">
                  <c:v>563</c:v>
                </c:pt>
                <c:pt idx="92">
                  <c:v>547</c:v>
                </c:pt>
                <c:pt idx="94">
                  <c:v>542</c:v>
                </c:pt>
                <c:pt idx="96">
                  <c:v>525</c:v>
                </c:pt>
                <c:pt idx="98">
                  <c:v>579</c:v>
                </c:pt>
                <c:pt idx="100">
                  <c:v>536</c:v>
                </c:pt>
                <c:pt idx="102">
                  <c:v>568</c:v>
                </c:pt>
                <c:pt idx="104">
                  <c:v>533</c:v>
                </c:pt>
                <c:pt idx="106">
                  <c:v>554</c:v>
                </c:pt>
                <c:pt idx="108">
                  <c:v>547</c:v>
                </c:pt>
                <c:pt idx="110">
                  <c:v>305</c:v>
                </c:pt>
                <c:pt idx="112">
                  <c:v>562</c:v>
                </c:pt>
                <c:pt idx="114">
                  <c:v>548</c:v>
                </c:pt>
                <c:pt idx="116">
                  <c:v>556</c:v>
                </c:pt>
                <c:pt idx="118">
                  <c:v>554</c:v>
                </c:pt>
                <c:pt idx="123">
                  <c:v>520</c:v>
                </c:pt>
                <c:pt idx="125">
                  <c:v>549</c:v>
                </c:pt>
                <c:pt idx="127">
                  <c:v>560</c:v>
                </c:pt>
                <c:pt idx="129">
                  <c:v>500</c:v>
                </c:pt>
                <c:pt idx="131">
                  <c:v>480</c:v>
                </c:pt>
                <c:pt idx="133">
                  <c:v>520</c:v>
                </c:pt>
                <c:pt idx="135">
                  <c:v>448</c:v>
                </c:pt>
                <c:pt idx="137">
                  <c:v>453</c:v>
                </c:pt>
                <c:pt idx="139">
                  <c:v>490</c:v>
                </c:pt>
                <c:pt idx="141">
                  <c:v>439</c:v>
                </c:pt>
                <c:pt idx="143">
                  <c:v>458</c:v>
                </c:pt>
                <c:pt idx="145">
                  <c:v>508</c:v>
                </c:pt>
                <c:pt idx="147">
                  <c:v>490</c:v>
                </c:pt>
                <c:pt idx="149">
                  <c:v>473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海底土!$L$130</c:f>
              <c:strCache>
                <c:ptCount val="1"/>
                <c:pt idx="0">
                  <c:v>Cs-137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海底土!$H$132:$H$292</c:f>
              <c:numCache>
                <c:formatCode>[$-411]m\.d\.ge</c:formatCode>
                <c:ptCount val="161"/>
                <c:pt idx="1">
                  <c:v>29900</c:v>
                </c:pt>
                <c:pt idx="2">
                  <c:v>30049</c:v>
                </c:pt>
                <c:pt idx="4">
                  <c:v>30273</c:v>
                </c:pt>
                <c:pt idx="6">
                  <c:v>30420</c:v>
                </c:pt>
                <c:pt idx="8">
                  <c:v>30628</c:v>
                </c:pt>
                <c:pt idx="10">
                  <c:v>30811</c:v>
                </c:pt>
                <c:pt idx="12">
                  <c:v>30995</c:v>
                </c:pt>
                <c:pt idx="14">
                  <c:v>31189</c:v>
                </c:pt>
                <c:pt idx="16">
                  <c:v>31370</c:v>
                </c:pt>
                <c:pt idx="19">
                  <c:v>31528</c:v>
                </c:pt>
                <c:pt idx="20">
                  <c:v>31590</c:v>
                </c:pt>
                <c:pt idx="22">
                  <c:v>31727</c:v>
                </c:pt>
                <c:pt idx="24">
                  <c:v>31924</c:v>
                </c:pt>
                <c:pt idx="26">
                  <c:v>32093</c:v>
                </c:pt>
                <c:pt idx="28">
                  <c:v>32272</c:v>
                </c:pt>
                <c:pt idx="30">
                  <c:v>32454</c:v>
                </c:pt>
                <c:pt idx="32">
                  <c:v>32637</c:v>
                </c:pt>
                <c:pt idx="34">
                  <c:v>32821</c:v>
                </c:pt>
                <c:pt idx="36">
                  <c:v>33001</c:v>
                </c:pt>
                <c:pt idx="38">
                  <c:v>33185</c:v>
                </c:pt>
                <c:pt idx="40">
                  <c:v>33372</c:v>
                </c:pt>
                <c:pt idx="42">
                  <c:v>33567</c:v>
                </c:pt>
                <c:pt idx="44">
                  <c:v>33750</c:v>
                </c:pt>
                <c:pt idx="46">
                  <c:v>33933</c:v>
                </c:pt>
                <c:pt idx="48">
                  <c:v>34101</c:v>
                </c:pt>
                <c:pt idx="50">
                  <c:v>34310</c:v>
                </c:pt>
                <c:pt idx="52">
                  <c:v>34465</c:v>
                </c:pt>
                <c:pt idx="54">
                  <c:v>34660</c:v>
                </c:pt>
                <c:pt idx="56">
                  <c:v>34829</c:v>
                </c:pt>
                <c:pt idx="58">
                  <c:v>35038</c:v>
                </c:pt>
                <c:pt idx="60">
                  <c:v>35193</c:v>
                </c:pt>
                <c:pt idx="62">
                  <c:v>35387</c:v>
                </c:pt>
                <c:pt idx="64">
                  <c:v>35556</c:v>
                </c:pt>
                <c:pt idx="66">
                  <c:v>35759</c:v>
                </c:pt>
                <c:pt idx="68">
                  <c:v>35921</c:v>
                </c:pt>
                <c:pt idx="70">
                  <c:v>36105</c:v>
                </c:pt>
                <c:pt idx="72">
                  <c:v>36291</c:v>
                </c:pt>
                <c:pt idx="74">
                  <c:v>36472</c:v>
                </c:pt>
                <c:pt idx="76">
                  <c:v>36662</c:v>
                </c:pt>
                <c:pt idx="78">
                  <c:v>36843</c:v>
                </c:pt>
                <c:pt idx="80">
                  <c:v>37019</c:v>
                </c:pt>
                <c:pt idx="82">
                  <c:v>37208</c:v>
                </c:pt>
                <c:pt idx="84">
                  <c:v>37384</c:v>
                </c:pt>
                <c:pt idx="86">
                  <c:v>37579</c:v>
                </c:pt>
                <c:pt idx="88">
                  <c:v>37761</c:v>
                </c:pt>
                <c:pt idx="90">
                  <c:v>37946</c:v>
                </c:pt>
                <c:pt idx="92">
                  <c:v>38131</c:v>
                </c:pt>
                <c:pt idx="94">
                  <c:v>38295</c:v>
                </c:pt>
                <c:pt idx="96">
                  <c:v>38489</c:v>
                </c:pt>
                <c:pt idx="98">
                  <c:v>38672</c:v>
                </c:pt>
                <c:pt idx="100">
                  <c:v>38853</c:v>
                </c:pt>
                <c:pt idx="102">
                  <c:v>39037</c:v>
                </c:pt>
                <c:pt idx="104">
                  <c:v>39216</c:v>
                </c:pt>
                <c:pt idx="106">
                  <c:v>39414</c:v>
                </c:pt>
                <c:pt idx="108">
                  <c:v>39591</c:v>
                </c:pt>
                <c:pt idx="110">
                  <c:v>39779</c:v>
                </c:pt>
                <c:pt idx="112">
                  <c:v>39961</c:v>
                </c:pt>
                <c:pt idx="114">
                  <c:v>40126</c:v>
                </c:pt>
                <c:pt idx="116">
                  <c:v>40312</c:v>
                </c:pt>
                <c:pt idx="118">
                  <c:v>40493</c:v>
                </c:pt>
                <c:pt idx="120">
                  <c:v>40613</c:v>
                </c:pt>
                <c:pt idx="123">
                  <c:v>40862</c:v>
                </c:pt>
                <c:pt idx="125">
                  <c:v>41059</c:v>
                </c:pt>
                <c:pt idx="127">
                  <c:v>41222</c:v>
                </c:pt>
                <c:pt idx="129">
                  <c:v>41414</c:v>
                </c:pt>
                <c:pt idx="131">
                  <c:v>41596</c:v>
                </c:pt>
                <c:pt idx="133">
                  <c:v>41778</c:v>
                </c:pt>
                <c:pt idx="135">
                  <c:v>41961</c:v>
                </c:pt>
                <c:pt idx="137">
                  <c:v>42136</c:v>
                </c:pt>
                <c:pt idx="139">
                  <c:v>42326</c:v>
                </c:pt>
                <c:pt idx="141">
                  <c:v>42513</c:v>
                </c:pt>
                <c:pt idx="143">
                  <c:v>42682</c:v>
                </c:pt>
                <c:pt idx="145">
                  <c:v>42872</c:v>
                </c:pt>
                <c:pt idx="147">
                  <c:v>43047</c:v>
                </c:pt>
                <c:pt idx="149">
                  <c:v>43243</c:v>
                </c:pt>
              </c:numCache>
            </c:numRef>
          </c:cat>
          <c:val>
            <c:numRef>
              <c:f>海底土!$L$132:$L$292</c:f>
              <c:numCache>
                <c:formatCode>0.00_);[Red]\(0.00\)</c:formatCode>
                <c:ptCount val="161"/>
                <c:pt idx="1">
                  <c:v>1.962962962962963</c:v>
                </c:pt>
                <c:pt idx="2">
                  <c:v>2.2962962962962963</c:v>
                </c:pt>
                <c:pt idx="4">
                  <c:v>1.7037037037037037</c:v>
                </c:pt>
                <c:pt idx="6">
                  <c:v>2.5185185185185186</c:v>
                </c:pt>
                <c:pt idx="8">
                  <c:v>1.7407407407407407</c:v>
                </c:pt>
                <c:pt idx="10">
                  <c:v>1.3703703703703705</c:v>
                </c:pt>
                <c:pt idx="12">
                  <c:v>1.7037037037037037</c:v>
                </c:pt>
                <c:pt idx="14">
                  <c:v>1.7037037037037037</c:v>
                </c:pt>
                <c:pt idx="16">
                  <c:v>2.6296296296296298</c:v>
                </c:pt>
                <c:pt idx="20">
                  <c:v>1.962962962962963</c:v>
                </c:pt>
                <c:pt idx="22">
                  <c:v>2.1851851851851851</c:v>
                </c:pt>
                <c:pt idx="24">
                  <c:v>2.8518518518518516</c:v>
                </c:pt>
                <c:pt idx="26">
                  <c:v>2.1111111111111112</c:v>
                </c:pt>
                <c:pt idx="28">
                  <c:v>3.3</c:v>
                </c:pt>
                <c:pt idx="30">
                  <c:v>3</c:v>
                </c:pt>
                <c:pt idx="32">
                  <c:v>2.2999999999999998</c:v>
                </c:pt>
                <c:pt idx="34">
                  <c:v>2.2000000000000002</c:v>
                </c:pt>
                <c:pt idx="36">
                  <c:v>1.5</c:v>
                </c:pt>
                <c:pt idx="38">
                  <c:v>1.4</c:v>
                </c:pt>
                <c:pt idx="40">
                  <c:v>2.6</c:v>
                </c:pt>
                <c:pt idx="42">
                  <c:v>1.4</c:v>
                </c:pt>
                <c:pt idx="44">
                  <c:v>1.8</c:v>
                </c:pt>
                <c:pt idx="46">
                  <c:v>2</c:v>
                </c:pt>
                <c:pt idx="48">
                  <c:v>1.9</c:v>
                </c:pt>
                <c:pt idx="50">
                  <c:v>1.5</c:v>
                </c:pt>
                <c:pt idx="52">
                  <c:v>1.3</c:v>
                </c:pt>
                <c:pt idx="54">
                  <c:v>1.2</c:v>
                </c:pt>
                <c:pt idx="56">
                  <c:v>1.6</c:v>
                </c:pt>
                <c:pt idx="58">
                  <c:v>1.3</c:v>
                </c:pt>
                <c:pt idx="60">
                  <c:v>1</c:v>
                </c:pt>
                <c:pt idx="62">
                  <c:v>1.2</c:v>
                </c:pt>
                <c:pt idx="64">
                  <c:v>2</c:v>
                </c:pt>
                <c:pt idx="66">
                  <c:v>0.97</c:v>
                </c:pt>
                <c:pt idx="68">
                  <c:v>1.4</c:v>
                </c:pt>
                <c:pt idx="70">
                  <c:v>2</c:v>
                </c:pt>
                <c:pt idx="72">
                  <c:v>1.4</c:v>
                </c:pt>
                <c:pt idx="74">
                  <c:v>1.5</c:v>
                </c:pt>
                <c:pt idx="76">
                  <c:v>2</c:v>
                </c:pt>
                <c:pt idx="78">
                  <c:v>1.7</c:v>
                </c:pt>
                <c:pt idx="80">
                  <c:v>1.5</c:v>
                </c:pt>
                <c:pt idx="82">
                  <c:v>2.2999999999999998</c:v>
                </c:pt>
                <c:pt idx="84">
                  <c:v>1.2</c:v>
                </c:pt>
                <c:pt idx="86">
                  <c:v>0.97</c:v>
                </c:pt>
                <c:pt idx="88">
                  <c:v>1.6</c:v>
                </c:pt>
                <c:pt idx="90">
                  <c:v>1.6</c:v>
                </c:pt>
                <c:pt idx="92">
                  <c:v>1.6</c:v>
                </c:pt>
                <c:pt idx="94">
                  <c:v>1.4</c:v>
                </c:pt>
                <c:pt idx="96">
                  <c:v>1.5</c:v>
                </c:pt>
                <c:pt idx="98">
                  <c:v>1.6</c:v>
                </c:pt>
                <c:pt idx="100">
                  <c:v>1.2</c:v>
                </c:pt>
                <c:pt idx="102">
                  <c:v>1.7</c:v>
                </c:pt>
                <c:pt idx="104">
                  <c:v>1.5</c:v>
                </c:pt>
                <c:pt idx="106">
                  <c:v>1.5</c:v>
                </c:pt>
                <c:pt idx="108">
                  <c:v>1.8</c:v>
                </c:pt>
                <c:pt idx="110">
                  <c:v>1.4</c:v>
                </c:pt>
                <c:pt idx="112">
                  <c:v>1.6</c:v>
                </c:pt>
                <c:pt idx="114">
                  <c:v>1.5</c:v>
                </c:pt>
                <c:pt idx="116">
                  <c:v>1.5</c:v>
                </c:pt>
                <c:pt idx="118">
                  <c:v>1.2</c:v>
                </c:pt>
                <c:pt idx="123" formatCode="0_);[Red]\(0\)">
                  <c:v>75</c:v>
                </c:pt>
                <c:pt idx="125" formatCode="0_);[Red]\(0\)">
                  <c:v>193</c:v>
                </c:pt>
                <c:pt idx="127" formatCode="0_);[Red]\(0\)">
                  <c:v>33.299999999999997</c:v>
                </c:pt>
                <c:pt idx="129" formatCode="0_);[Red]\(0\)">
                  <c:v>32.799999999999997</c:v>
                </c:pt>
                <c:pt idx="131" formatCode="0_);[Red]\(0\)">
                  <c:v>16.600000000000001</c:v>
                </c:pt>
                <c:pt idx="133" formatCode="0_);[Red]\(0\)">
                  <c:v>94</c:v>
                </c:pt>
                <c:pt idx="135" formatCode="0.0">
                  <c:v>16.8</c:v>
                </c:pt>
                <c:pt idx="137" formatCode="0.0">
                  <c:v>10.8</c:v>
                </c:pt>
                <c:pt idx="139" formatCode="0.0">
                  <c:v>21</c:v>
                </c:pt>
                <c:pt idx="141" formatCode="0.0">
                  <c:v>13.2</c:v>
                </c:pt>
                <c:pt idx="143" formatCode="0.0">
                  <c:v>4.9000000000000004</c:v>
                </c:pt>
                <c:pt idx="145" formatCode="0.0">
                  <c:v>10.6</c:v>
                </c:pt>
                <c:pt idx="147" formatCode="0.0">
                  <c:v>8.9</c:v>
                </c:pt>
                <c:pt idx="149" formatCode="0.0">
                  <c:v>10.199999999999999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海底土!$K$130</c:f>
              <c:strCache>
                <c:ptCount val="1"/>
                <c:pt idx="0">
                  <c:v>Cs-134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6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海底土!$H$132:$H$292</c:f>
              <c:numCache>
                <c:formatCode>[$-411]m\.d\.ge</c:formatCode>
                <c:ptCount val="161"/>
                <c:pt idx="1">
                  <c:v>29900</c:v>
                </c:pt>
                <c:pt idx="2">
                  <c:v>30049</c:v>
                </c:pt>
                <c:pt idx="4">
                  <c:v>30273</c:v>
                </c:pt>
                <c:pt idx="6">
                  <c:v>30420</c:v>
                </c:pt>
                <c:pt idx="8">
                  <c:v>30628</c:v>
                </c:pt>
                <c:pt idx="10">
                  <c:v>30811</c:v>
                </c:pt>
                <c:pt idx="12">
                  <c:v>30995</c:v>
                </c:pt>
                <c:pt idx="14">
                  <c:v>31189</c:v>
                </c:pt>
                <c:pt idx="16">
                  <c:v>31370</c:v>
                </c:pt>
                <c:pt idx="19">
                  <c:v>31528</c:v>
                </c:pt>
                <c:pt idx="20">
                  <c:v>31590</c:v>
                </c:pt>
                <c:pt idx="22">
                  <c:v>31727</c:v>
                </c:pt>
                <c:pt idx="24">
                  <c:v>31924</c:v>
                </c:pt>
                <c:pt idx="26">
                  <c:v>32093</c:v>
                </c:pt>
                <c:pt idx="28">
                  <c:v>32272</c:v>
                </c:pt>
                <c:pt idx="30">
                  <c:v>32454</c:v>
                </c:pt>
                <c:pt idx="32">
                  <c:v>32637</c:v>
                </c:pt>
                <c:pt idx="34">
                  <c:v>32821</c:v>
                </c:pt>
                <c:pt idx="36">
                  <c:v>33001</c:v>
                </c:pt>
                <c:pt idx="38">
                  <c:v>33185</c:v>
                </c:pt>
                <c:pt idx="40">
                  <c:v>33372</c:v>
                </c:pt>
                <c:pt idx="42">
                  <c:v>33567</c:v>
                </c:pt>
                <c:pt idx="44">
                  <c:v>33750</c:v>
                </c:pt>
                <c:pt idx="46">
                  <c:v>33933</c:v>
                </c:pt>
                <c:pt idx="48">
                  <c:v>34101</c:v>
                </c:pt>
                <c:pt idx="50">
                  <c:v>34310</c:v>
                </c:pt>
                <c:pt idx="52">
                  <c:v>34465</c:v>
                </c:pt>
                <c:pt idx="54">
                  <c:v>34660</c:v>
                </c:pt>
                <c:pt idx="56">
                  <c:v>34829</c:v>
                </c:pt>
                <c:pt idx="58">
                  <c:v>35038</c:v>
                </c:pt>
                <c:pt idx="60">
                  <c:v>35193</c:v>
                </c:pt>
                <c:pt idx="62">
                  <c:v>35387</c:v>
                </c:pt>
                <c:pt idx="64">
                  <c:v>35556</c:v>
                </c:pt>
                <c:pt idx="66">
                  <c:v>35759</c:v>
                </c:pt>
                <c:pt idx="68">
                  <c:v>35921</c:v>
                </c:pt>
                <c:pt idx="70">
                  <c:v>36105</c:v>
                </c:pt>
                <c:pt idx="72">
                  <c:v>36291</c:v>
                </c:pt>
                <c:pt idx="74">
                  <c:v>36472</c:v>
                </c:pt>
                <c:pt idx="76">
                  <c:v>36662</c:v>
                </c:pt>
                <c:pt idx="78">
                  <c:v>36843</c:v>
                </c:pt>
                <c:pt idx="80">
                  <c:v>37019</c:v>
                </c:pt>
                <c:pt idx="82">
                  <c:v>37208</c:v>
                </c:pt>
                <c:pt idx="84">
                  <c:v>37384</c:v>
                </c:pt>
                <c:pt idx="86">
                  <c:v>37579</c:v>
                </c:pt>
                <c:pt idx="88">
                  <c:v>37761</c:v>
                </c:pt>
                <c:pt idx="90">
                  <c:v>37946</c:v>
                </c:pt>
                <c:pt idx="92">
                  <c:v>38131</c:v>
                </c:pt>
                <c:pt idx="94">
                  <c:v>38295</c:v>
                </c:pt>
                <c:pt idx="96">
                  <c:v>38489</c:v>
                </c:pt>
                <c:pt idx="98">
                  <c:v>38672</c:v>
                </c:pt>
                <c:pt idx="100">
                  <c:v>38853</c:v>
                </c:pt>
                <c:pt idx="102">
                  <c:v>39037</c:v>
                </c:pt>
                <c:pt idx="104">
                  <c:v>39216</c:v>
                </c:pt>
                <c:pt idx="106">
                  <c:v>39414</c:v>
                </c:pt>
                <c:pt idx="108">
                  <c:v>39591</c:v>
                </c:pt>
                <c:pt idx="110">
                  <c:v>39779</c:v>
                </c:pt>
                <c:pt idx="112">
                  <c:v>39961</c:v>
                </c:pt>
                <c:pt idx="114">
                  <c:v>40126</c:v>
                </c:pt>
                <c:pt idx="116">
                  <c:v>40312</c:v>
                </c:pt>
                <c:pt idx="118">
                  <c:v>40493</c:v>
                </c:pt>
                <c:pt idx="120">
                  <c:v>40613</c:v>
                </c:pt>
                <c:pt idx="123">
                  <c:v>40862</c:v>
                </c:pt>
                <c:pt idx="125">
                  <c:v>41059</c:v>
                </c:pt>
                <c:pt idx="127">
                  <c:v>41222</c:v>
                </c:pt>
                <c:pt idx="129">
                  <c:v>41414</c:v>
                </c:pt>
                <c:pt idx="131">
                  <c:v>41596</c:v>
                </c:pt>
                <c:pt idx="133">
                  <c:v>41778</c:v>
                </c:pt>
                <c:pt idx="135">
                  <c:v>41961</c:v>
                </c:pt>
                <c:pt idx="137">
                  <c:v>42136</c:v>
                </c:pt>
                <c:pt idx="139">
                  <c:v>42326</c:v>
                </c:pt>
                <c:pt idx="141">
                  <c:v>42513</c:v>
                </c:pt>
                <c:pt idx="143">
                  <c:v>42682</c:v>
                </c:pt>
                <c:pt idx="145">
                  <c:v>42872</c:v>
                </c:pt>
                <c:pt idx="147">
                  <c:v>43047</c:v>
                </c:pt>
                <c:pt idx="149">
                  <c:v>43243</c:v>
                </c:pt>
              </c:numCache>
            </c:numRef>
          </c:cat>
          <c:val>
            <c:numRef>
              <c:f>海底土!$K$132:$K$292</c:f>
              <c:numCache>
                <c:formatCode>.000</c:formatCode>
                <c:ptCount val="161"/>
                <c:pt idx="1">
                  <c:v>0.47222664299491879</c:v>
                </c:pt>
                <c:pt idx="2">
                  <c:v>0.41171380687374276</c:v>
                </c:pt>
                <c:pt idx="4">
                  <c:v>0.33501403355517639</c:v>
                </c:pt>
                <c:pt idx="6">
                  <c:v>0.29262224746019994</c:v>
                </c:pt>
                <c:pt idx="8">
                  <c:v>0.24164069916494535</c:v>
                </c:pt>
                <c:pt idx="10">
                  <c:v>0.20418568181496677</c:v>
                </c:pt>
                <c:pt idx="12">
                  <c:v>0.17237758312739854</c:v>
                </c:pt>
                <c:pt idx="14">
                  <c:v>0.14419138266258499</c:v>
                </c:pt>
                <c:pt idx="16">
                  <c:v>0.12206577252828711</c:v>
                </c:pt>
                <c:pt idx="20">
                  <c:v>0.45810015695468503</c:v>
                </c:pt>
                <c:pt idx="22">
                  <c:v>0.40383296338501468</c:v>
                </c:pt>
                <c:pt idx="24">
                  <c:v>0.33686911058084623</c:v>
                </c:pt>
                <c:pt idx="26">
                  <c:v>0.28834482927904742</c:v>
                </c:pt>
                <c:pt idx="28">
                  <c:v>0.24454915260297322</c:v>
                </c:pt>
                <c:pt idx="30">
                  <c:v>0.20683358598076074</c:v>
                </c:pt>
                <c:pt idx="32">
                  <c:v>0.17477377329920757</c:v>
                </c:pt>
                <c:pt idx="34">
                  <c:v>0.14754746937973076</c:v>
                </c:pt>
                <c:pt idx="36">
                  <c:v>0.12502189036425601</c:v>
                </c:pt>
                <c:pt idx="38">
                  <c:v>0.10554594772486818</c:v>
                </c:pt>
                <c:pt idx="40">
                  <c:v>8.8858294109457239E-2</c:v>
                </c:pt>
                <c:pt idx="42">
                  <c:v>7.4260315867367865E-2</c:v>
                </c:pt>
                <c:pt idx="44">
                  <c:v>6.2749749026437901E-2</c:v>
                </c:pt>
                <c:pt idx="46">
                  <c:v>5.3023353818121947E-2</c:v>
                </c:pt>
                <c:pt idx="48">
                  <c:v>4.5427398892456047E-2</c:v>
                </c:pt>
                <c:pt idx="50">
                  <c:v>3.7478388967744046E-2</c:v>
                </c:pt>
                <c:pt idx="52">
                  <c:v>3.2495832622111802E-2</c:v>
                </c:pt>
                <c:pt idx="54">
                  <c:v>2.7157293745911637E-2</c:v>
                </c:pt>
                <c:pt idx="56">
                  <c:v>2.3245423765164523E-2</c:v>
                </c:pt>
                <c:pt idx="58">
                  <c:v>1.9177876233973726E-2</c:v>
                </c:pt>
                <c:pt idx="60">
                  <c:v>1.6628277610415621E-2</c:v>
                </c:pt>
                <c:pt idx="62">
                  <c:v>1.3909316376544769E-2</c:v>
                </c:pt>
                <c:pt idx="64">
                  <c:v>1.1905750126711389E-2</c:v>
                </c:pt>
                <c:pt idx="66">
                  <c:v>9.8768395205195425E-3</c:v>
                </c:pt>
                <c:pt idx="68">
                  <c:v>8.5087715555534071E-3</c:v>
                </c:pt>
                <c:pt idx="70">
                  <c:v>7.1832729067584531E-3</c:v>
                </c:pt>
                <c:pt idx="72">
                  <c:v>6.0531086923545033E-3</c:v>
                </c:pt>
                <c:pt idx="74">
                  <c:v>5.1242825686674473E-3</c:v>
                </c:pt>
                <c:pt idx="76">
                  <c:v>4.3021978862633316E-3</c:v>
                </c:pt>
                <c:pt idx="78">
                  <c:v>3.6420422556400424E-3</c:v>
                </c:pt>
                <c:pt idx="80">
                  <c:v>3.0974055323635939E-3</c:v>
                </c:pt>
                <c:pt idx="82">
                  <c:v>2.6028855988995498E-3</c:v>
                </c:pt>
                <c:pt idx="84">
                  <c:v>2.2136459953631606E-3</c:v>
                </c:pt>
                <c:pt idx="86">
                  <c:v>1.8499798187854995E-3</c:v>
                </c:pt>
                <c:pt idx="88">
                  <c:v>1.5646668812328997E-3</c:v>
                </c:pt>
                <c:pt idx="90">
                  <c:v>1.3197075289830527E-3</c:v>
                </c:pt>
                <c:pt idx="92">
                  <c:v>1.1130982466262818E-3</c:v>
                </c:pt>
                <c:pt idx="94">
                  <c:v>9.5715653397612571E-4</c:v>
                </c:pt>
                <c:pt idx="96">
                  <c:v>8.0064774986747392E-4</c:v>
                </c:pt>
                <c:pt idx="98">
                  <c:v>6.7654499951896017E-4</c:v>
                </c:pt>
                <c:pt idx="100">
                  <c:v>5.7273178529454721E-4</c:v>
                </c:pt>
                <c:pt idx="102">
                  <c:v>4.8351147862943546E-4</c:v>
                </c:pt>
                <c:pt idx="104">
                  <c:v>4.1007262959520408E-4</c:v>
                </c:pt>
                <c:pt idx="106">
                  <c:v>3.4175943167611778E-4</c:v>
                </c:pt>
                <c:pt idx="108">
                  <c:v>2.9038481347803849E-4</c:v>
                </c:pt>
                <c:pt idx="110">
                  <c:v>2.4424777104666842E-4</c:v>
                </c:pt>
                <c:pt idx="112">
                  <c:v>2.0657868496239519E-4</c:v>
                </c:pt>
                <c:pt idx="114">
                  <c:v>1.7747422152052491E-4</c:v>
                </c:pt>
                <c:pt idx="116">
                  <c:v>1.4955171088432403E-4</c:v>
                </c:pt>
                <c:pt idx="118">
                  <c:v>1.2660357911082679E-4</c:v>
                </c:pt>
                <c:pt idx="123" formatCode="0_);[Red]\(0\)">
                  <c:v>57</c:v>
                </c:pt>
                <c:pt idx="125" formatCode="0_);[Red]\(0\)">
                  <c:v>128</c:v>
                </c:pt>
                <c:pt idx="127" formatCode="0_);[Red]\(0\)">
                  <c:v>18.5</c:v>
                </c:pt>
                <c:pt idx="129" formatCode="0_);[Red]\(0\)">
                  <c:v>16.399999999999999</c:v>
                </c:pt>
                <c:pt idx="131" formatCode="0.0">
                  <c:v>6.4</c:v>
                </c:pt>
                <c:pt idx="133" formatCode="0_);[Red]\(0\)">
                  <c:v>33.799999999999997</c:v>
                </c:pt>
                <c:pt idx="135" formatCode="0.0">
                  <c:v>4.8</c:v>
                </c:pt>
                <c:pt idx="137" formatCode="0.0">
                  <c:v>2.2000000000000002</c:v>
                </c:pt>
                <c:pt idx="139" formatCode="0.0">
                  <c:v>4.5999999999999996</c:v>
                </c:pt>
                <c:pt idx="141" formatCode="0.0">
                  <c:v>2.2000000000000002</c:v>
                </c:pt>
                <c:pt idx="143">
                  <c:v>7.223802129597999E-2</c:v>
                </c:pt>
                <c:pt idx="145" formatCode="0.0">
                  <c:v>1.6</c:v>
                </c:pt>
                <c:pt idx="147" formatCode="0.0">
                  <c:v>1.1000000000000001</c:v>
                </c:pt>
                <c:pt idx="149" formatCode="0.0">
                  <c:v>0.95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327616"/>
        <c:axId val="233350272"/>
      </c:lineChart>
      <c:dateAx>
        <c:axId val="233327616"/>
        <c:scaling>
          <c:orientation val="minMax"/>
          <c:min val="29677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350272"/>
        <c:crossesAt val="0.01"/>
        <c:auto val="0"/>
        <c:lblOffset val="100"/>
        <c:baseTimeUnit val="days"/>
        <c:majorUnit val="24"/>
        <c:majorTimeUnit val="months"/>
        <c:minorUnit val="3"/>
        <c:minorTimeUnit val="months"/>
      </c:dateAx>
      <c:valAx>
        <c:axId val="233350272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25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Bq/kg乾土</a:t>
                </a:r>
              </a:p>
            </c:rich>
          </c:tx>
          <c:layout>
            <c:manualLayout>
              <c:xMode val="edge"/>
              <c:yMode val="edge"/>
              <c:x val="1.0178112286049134E-2"/>
              <c:y val="0.4541834169462994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327616"/>
        <c:crosses val="autoZero"/>
        <c:crossBetween val="between"/>
        <c:minorUnit val="1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3214480286738357"/>
          <c:y val="0.1735670138888889"/>
          <c:w val="0.35839175627240144"/>
          <c:h val="0.1122118055555555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海底土(気仙沼湾P2)</a:t>
            </a:r>
          </a:p>
        </c:rich>
      </c:tx>
      <c:layout>
        <c:manualLayout>
          <c:xMode val="edge"/>
          <c:yMode val="edge"/>
          <c:x val="0.15617759856630825"/>
          <c:y val="0.2006482638888889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8167970545724121E-2"/>
          <c:y val="2.2401388888888887E-2"/>
          <c:w val="0.913531541218638"/>
          <c:h val="0.87008229166666662"/>
        </c:manualLayout>
      </c:layout>
      <c:lineChart>
        <c:grouping val="standard"/>
        <c:varyColors val="0"/>
        <c:ser>
          <c:idx val="0"/>
          <c:order val="0"/>
          <c:tx>
            <c:strRef>
              <c:f>海底土!$N$130</c:f>
              <c:strCache>
                <c:ptCount val="1"/>
                <c:pt idx="0">
                  <c:v>Be-7</c:v>
                </c:pt>
              </c:strCache>
            </c:strRef>
          </c:tx>
          <c:spPr>
            <a:ln w="12700">
              <a:solidFill>
                <a:srgbClr val="3333CC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FFFF"/>
              </a:solidFill>
              <a:ln>
                <a:solidFill>
                  <a:srgbClr val="3333CC"/>
                </a:solidFill>
                <a:prstDash val="solid"/>
              </a:ln>
            </c:spPr>
          </c:marker>
          <c:cat>
            <c:numRef>
              <c:f>海底土!$R$132:$R$292</c:f>
              <c:numCache>
                <c:formatCode>[$-411]m\.d\.ge</c:formatCode>
                <c:ptCount val="161"/>
                <c:pt idx="0">
                  <c:v>29871</c:v>
                </c:pt>
                <c:pt idx="1">
                  <c:v>29962</c:v>
                </c:pt>
                <c:pt idx="2">
                  <c:v>30049</c:v>
                </c:pt>
                <c:pt idx="3">
                  <c:v>30134</c:v>
                </c:pt>
                <c:pt idx="4">
                  <c:v>30225</c:v>
                </c:pt>
                <c:pt idx="5">
                  <c:v>30326</c:v>
                </c:pt>
                <c:pt idx="6">
                  <c:v>30420</c:v>
                </c:pt>
                <c:pt idx="7">
                  <c:v>30501</c:v>
                </c:pt>
                <c:pt idx="8">
                  <c:v>30600</c:v>
                </c:pt>
                <c:pt idx="9">
                  <c:v>30691</c:v>
                </c:pt>
                <c:pt idx="10">
                  <c:v>30774</c:v>
                </c:pt>
                <c:pt idx="11">
                  <c:v>30875</c:v>
                </c:pt>
                <c:pt idx="12">
                  <c:v>30971</c:v>
                </c:pt>
                <c:pt idx="13">
                  <c:v>31055</c:v>
                </c:pt>
                <c:pt idx="14">
                  <c:v>31147</c:v>
                </c:pt>
                <c:pt idx="15">
                  <c:v>31236</c:v>
                </c:pt>
                <c:pt idx="16">
                  <c:v>31329</c:v>
                </c:pt>
                <c:pt idx="17">
                  <c:v>31425</c:v>
                </c:pt>
                <c:pt idx="18">
                  <c:v>31506</c:v>
                </c:pt>
                <c:pt idx="19">
                  <c:v>31528</c:v>
                </c:pt>
                <c:pt idx="20">
                  <c:v>31590</c:v>
                </c:pt>
                <c:pt idx="21">
                  <c:v>31597</c:v>
                </c:pt>
                <c:pt idx="22">
                  <c:v>31705</c:v>
                </c:pt>
                <c:pt idx="23">
                  <c:v>31789</c:v>
                </c:pt>
                <c:pt idx="24">
                  <c:v>31873</c:v>
                </c:pt>
                <c:pt idx="25">
                  <c:v>31974</c:v>
                </c:pt>
                <c:pt idx="26">
                  <c:v>32062</c:v>
                </c:pt>
                <c:pt idx="27">
                  <c:v>32160</c:v>
                </c:pt>
                <c:pt idx="28">
                  <c:v>32244</c:v>
                </c:pt>
                <c:pt idx="29">
                  <c:v>32338</c:v>
                </c:pt>
                <c:pt idx="30">
                  <c:v>32433</c:v>
                </c:pt>
                <c:pt idx="31">
                  <c:v>32525</c:v>
                </c:pt>
                <c:pt idx="32">
                  <c:v>32617</c:v>
                </c:pt>
                <c:pt idx="33">
                  <c:v>32699</c:v>
                </c:pt>
                <c:pt idx="34">
                  <c:v>32800</c:v>
                </c:pt>
                <c:pt idx="35">
                  <c:v>32885</c:v>
                </c:pt>
                <c:pt idx="36">
                  <c:v>32982</c:v>
                </c:pt>
                <c:pt idx="37">
                  <c:v>33073</c:v>
                </c:pt>
                <c:pt idx="38">
                  <c:v>33163</c:v>
                </c:pt>
                <c:pt idx="39">
                  <c:v>33247</c:v>
                </c:pt>
                <c:pt idx="40">
                  <c:v>33345</c:v>
                </c:pt>
                <c:pt idx="41">
                  <c:v>33448</c:v>
                </c:pt>
                <c:pt idx="42">
                  <c:v>33535</c:v>
                </c:pt>
                <c:pt idx="43">
                  <c:v>33616</c:v>
                </c:pt>
                <c:pt idx="44">
                  <c:v>33714</c:v>
                </c:pt>
                <c:pt idx="45">
                  <c:v>33798</c:v>
                </c:pt>
                <c:pt idx="46">
                  <c:v>33905</c:v>
                </c:pt>
                <c:pt idx="47">
                  <c:v>33980</c:v>
                </c:pt>
                <c:pt idx="48">
                  <c:v>34078</c:v>
                </c:pt>
                <c:pt idx="49">
                  <c:v>34185</c:v>
                </c:pt>
                <c:pt idx="50">
                  <c:v>34255</c:v>
                </c:pt>
                <c:pt idx="51">
                  <c:v>34344</c:v>
                </c:pt>
                <c:pt idx="52">
                  <c:v>34435</c:v>
                </c:pt>
                <c:pt idx="53">
                  <c:v>34529</c:v>
                </c:pt>
                <c:pt idx="54">
                  <c:v>34626</c:v>
                </c:pt>
                <c:pt idx="55">
                  <c:v>34708</c:v>
                </c:pt>
                <c:pt idx="56">
                  <c:v>34813</c:v>
                </c:pt>
                <c:pt idx="57">
                  <c:v>34904</c:v>
                </c:pt>
                <c:pt idx="58">
                  <c:v>34988</c:v>
                </c:pt>
                <c:pt idx="59">
                  <c:v>35093</c:v>
                </c:pt>
                <c:pt idx="60">
                  <c:v>35177</c:v>
                </c:pt>
                <c:pt idx="61">
                  <c:v>35268</c:v>
                </c:pt>
                <c:pt idx="62">
                  <c:v>35345</c:v>
                </c:pt>
                <c:pt idx="63">
                  <c:v>35443</c:v>
                </c:pt>
                <c:pt idx="64">
                  <c:v>35534</c:v>
                </c:pt>
                <c:pt idx="65">
                  <c:v>35633</c:v>
                </c:pt>
                <c:pt idx="66">
                  <c:v>35716</c:v>
                </c:pt>
                <c:pt idx="67">
                  <c:v>35807</c:v>
                </c:pt>
                <c:pt idx="68">
                  <c:v>35905</c:v>
                </c:pt>
                <c:pt idx="69">
                  <c:v>35997</c:v>
                </c:pt>
                <c:pt idx="70">
                  <c:v>36080</c:v>
                </c:pt>
                <c:pt idx="71">
                  <c:v>36178</c:v>
                </c:pt>
                <c:pt idx="72">
                  <c:v>36262</c:v>
                </c:pt>
                <c:pt idx="73">
                  <c:v>36367</c:v>
                </c:pt>
                <c:pt idx="74">
                  <c:v>36451</c:v>
                </c:pt>
                <c:pt idx="75">
                  <c:v>36537</c:v>
                </c:pt>
                <c:pt idx="76">
                  <c:v>36634</c:v>
                </c:pt>
                <c:pt idx="77">
                  <c:v>36724</c:v>
                </c:pt>
                <c:pt idx="78">
                  <c:v>36815</c:v>
                </c:pt>
                <c:pt idx="79">
                  <c:v>36906</c:v>
                </c:pt>
                <c:pt idx="80">
                  <c:v>37004</c:v>
                </c:pt>
                <c:pt idx="81">
                  <c:v>37081</c:v>
                </c:pt>
                <c:pt idx="82">
                  <c:v>37179</c:v>
                </c:pt>
                <c:pt idx="83">
                  <c:v>37271</c:v>
                </c:pt>
                <c:pt idx="84">
                  <c:v>37361</c:v>
                </c:pt>
                <c:pt idx="85">
                  <c:v>37459</c:v>
                </c:pt>
                <c:pt idx="86">
                  <c:v>37544</c:v>
                </c:pt>
                <c:pt idx="87">
                  <c:v>37641</c:v>
                </c:pt>
                <c:pt idx="88">
                  <c:v>37725</c:v>
                </c:pt>
                <c:pt idx="89">
                  <c:v>37816</c:v>
                </c:pt>
                <c:pt idx="90">
                  <c:v>37908</c:v>
                </c:pt>
                <c:pt idx="91">
                  <c:v>38012</c:v>
                </c:pt>
                <c:pt idx="92">
                  <c:v>38082</c:v>
                </c:pt>
                <c:pt idx="93">
                  <c:v>38173</c:v>
                </c:pt>
                <c:pt idx="94">
                  <c:v>38272</c:v>
                </c:pt>
                <c:pt idx="95">
                  <c:v>38376</c:v>
                </c:pt>
                <c:pt idx="96">
                  <c:v>38446</c:v>
                </c:pt>
                <c:pt idx="97">
                  <c:v>38544</c:v>
                </c:pt>
                <c:pt idx="98">
                  <c:v>38642</c:v>
                </c:pt>
                <c:pt idx="99">
                  <c:v>38734</c:v>
                </c:pt>
                <c:pt idx="100">
                  <c:v>38825</c:v>
                </c:pt>
                <c:pt idx="101">
                  <c:v>38902</c:v>
                </c:pt>
                <c:pt idx="102">
                  <c:v>38995</c:v>
                </c:pt>
                <c:pt idx="103">
                  <c:v>39092</c:v>
                </c:pt>
                <c:pt idx="104">
                  <c:v>39175</c:v>
                </c:pt>
                <c:pt idx="105">
                  <c:v>39267</c:v>
                </c:pt>
                <c:pt idx="106">
                  <c:v>39370</c:v>
                </c:pt>
                <c:pt idx="107">
                  <c:v>39457</c:v>
                </c:pt>
                <c:pt idx="108">
                  <c:v>39545</c:v>
                </c:pt>
                <c:pt idx="109">
                  <c:v>39631</c:v>
                </c:pt>
                <c:pt idx="110">
                  <c:v>39735</c:v>
                </c:pt>
                <c:pt idx="111">
                  <c:v>39820</c:v>
                </c:pt>
                <c:pt idx="112">
                  <c:v>39910</c:v>
                </c:pt>
                <c:pt idx="113">
                  <c:v>40008</c:v>
                </c:pt>
                <c:pt idx="114">
                  <c:v>40092</c:v>
                </c:pt>
                <c:pt idx="115">
                  <c:v>40193</c:v>
                </c:pt>
                <c:pt idx="116">
                  <c:v>40276</c:v>
                </c:pt>
                <c:pt idx="117">
                  <c:v>40367</c:v>
                </c:pt>
                <c:pt idx="118">
                  <c:v>40458</c:v>
                </c:pt>
                <c:pt idx="119">
                  <c:v>40549</c:v>
                </c:pt>
                <c:pt idx="120">
                  <c:v>40613</c:v>
                </c:pt>
                <c:pt idx="121">
                  <c:v>40681</c:v>
                </c:pt>
                <c:pt idx="122">
                  <c:v>40737</c:v>
                </c:pt>
                <c:pt idx="123">
                  <c:v>40828</c:v>
                </c:pt>
                <c:pt idx="124">
                  <c:v>40924</c:v>
                </c:pt>
                <c:pt idx="125">
                  <c:v>41010</c:v>
                </c:pt>
                <c:pt idx="126">
                  <c:v>41100</c:v>
                </c:pt>
                <c:pt idx="127">
                  <c:v>41192</c:v>
                </c:pt>
                <c:pt idx="128">
                  <c:v>41291</c:v>
                </c:pt>
                <c:pt idx="129">
                  <c:v>41374</c:v>
                </c:pt>
                <c:pt idx="130">
                  <c:v>41472</c:v>
                </c:pt>
                <c:pt idx="131">
                  <c:v>41576</c:v>
                </c:pt>
                <c:pt idx="132">
                  <c:v>41654</c:v>
                </c:pt>
                <c:pt idx="133">
                  <c:v>41738</c:v>
                </c:pt>
                <c:pt idx="134">
                  <c:v>41828</c:v>
                </c:pt>
                <c:pt idx="135">
                  <c:v>41940</c:v>
                </c:pt>
                <c:pt idx="136">
                  <c:v>42018</c:v>
                </c:pt>
                <c:pt idx="137">
                  <c:v>42115</c:v>
                </c:pt>
                <c:pt idx="138">
                  <c:v>42199</c:v>
                </c:pt>
                <c:pt idx="139">
                  <c:v>42291</c:v>
                </c:pt>
                <c:pt idx="140">
                  <c:v>42382</c:v>
                </c:pt>
                <c:pt idx="141">
                  <c:v>42473</c:v>
                </c:pt>
                <c:pt idx="142">
                  <c:v>42564</c:v>
                </c:pt>
                <c:pt idx="143">
                  <c:v>42655</c:v>
                </c:pt>
                <c:pt idx="144">
                  <c:v>42759</c:v>
                </c:pt>
                <c:pt idx="145">
                  <c:v>42839</c:v>
                </c:pt>
                <c:pt idx="146">
                  <c:v>42928</c:v>
                </c:pt>
                <c:pt idx="147">
                  <c:v>43026</c:v>
                </c:pt>
                <c:pt idx="148">
                  <c:v>43117</c:v>
                </c:pt>
                <c:pt idx="149">
                  <c:v>43200</c:v>
                </c:pt>
                <c:pt idx="150">
                  <c:v>43292</c:v>
                </c:pt>
              </c:numCache>
            </c:numRef>
          </c:cat>
          <c:val>
            <c:numRef>
              <c:f>海底土!$N$132:$N$292</c:f>
              <c:numCache>
                <c:formatCode>General</c:formatCode>
                <c:ptCount val="161"/>
                <c:pt idx="7" formatCode="0.0">
                  <c:v>12.222222222222221</c:v>
                </c:pt>
                <c:pt idx="10" formatCode="0.0">
                  <c:v>13.703703703703704</c:v>
                </c:pt>
                <c:pt idx="12" formatCode="0.0">
                  <c:v>7.4074074074074074</c:v>
                </c:pt>
                <c:pt idx="16" formatCode="0.00">
                  <c:v>3.75</c:v>
                </c:pt>
                <c:pt idx="22" formatCode="0.00">
                  <c:v>3.75</c:v>
                </c:pt>
                <c:pt idx="24" formatCode="0.00">
                  <c:v>3.75</c:v>
                </c:pt>
                <c:pt idx="30" formatCode="0.0">
                  <c:v>12</c:v>
                </c:pt>
                <c:pt idx="34" formatCode="0.00">
                  <c:v>3.75</c:v>
                </c:pt>
                <c:pt idx="38" formatCode="0.00">
                  <c:v>3.75</c:v>
                </c:pt>
                <c:pt idx="42" formatCode="0.00">
                  <c:v>3.75</c:v>
                </c:pt>
                <c:pt idx="46" formatCode="0.00">
                  <c:v>3.75</c:v>
                </c:pt>
                <c:pt idx="50" formatCode="0.00">
                  <c:v>3.75</c:v>
                </c:pt>
                <c:pt idx="54" formatCode="0.0">
                  <c:v>11</c:v>
                </c:pt>
                <c:pt idx="58" formatCode="0.00">
                  <c:v>3.75</c:v>
                </c:pt>
                <c:pt idx="62" formatCode="0.00">
                  <c:v>3.75</c:v>
                </c:pt>
                <c:pt idx="66" formatCode="0.0">
                  <c:v>17</c:v>
                </c:pt>
                <c:pt idx="70" formatCode="0.0">
                  <c:v>16</c:v>
                </c:pt>
                <c:pt idx="74" formatCode="0.00">
                  <c:v>3.75</c:v>
                </c:pt>
                <c:pt idx="78" formatCode="0.00">
                  <c:v>3.75</c:v>
                </c:pt>
                <c:pt idx="82" formatCode="0.00">
                  <c:v>3.75</c:v>
                </c:pt>
                <c:pt idx="86" formatCode="&quot;(&quot;0.0&quot;)&quot;">
                  <c:v>7.5</c:v>
                </c:pt>
                <c:pt idx="90" formatCode="0.00">
                  <c:v>3.75</c:v>
                </c:pt>
                <c:pt idx="94" formatCode="0.0">
                  <c:v>6.3</c:v>
                </c:pt>
                <c:pt idx="98" formatCode="&quot;(&quot;0&quot;)&quot;">
                  <c:v>12</c:v>
                </c:pt>
                <c:pt idx="102" formatCode="&quot;(&quot;0&quot;)&quot;">
                  <c:v>18</c:v>
                </c:pt>
                <c:pt idx="106" formatCode="&quot;(&quot;0&quot;)&quot;">
                  <c:v>12</c:v>
                </c:pt>
                <c:pt idx="110" formatCode="0.0">
                  <c:v>6.6</c:v>
                </c:pt>
                <c:pt idx="114" formatCode="0.0">
                  <c:v>14</c:v>
                </c:pt>
                <c:pt idx="118" formatCode="0.0">
                  <c:v>13</c:v>
                </c:pt>
                <c:pt idx="123" formatCode="0.00">
                  <c:v>3.75</c:v>
                </c:pt>
                <c:pt idx="127" formatCode="&quot;(&quot;0&quot;)&quot;">
                  <c:v>31</c:v>
                </c:pt>
                <c:pt idx="131" formatCode="0.0">
                  <c:v>14</c:v>
                </c:pt>
                <c:pt idx="135" formatCode="0.00">
                  <c:v>3.75</c:v>
                </c:pt>
                <c:pt idx="139" formatCode="0.0">
                  <c:v>17</c:v>
                </c:pt>
                <c:pt idx="143" formatCode="&quot;(&quot;0.0&quot;)&quot;">
                  <c:v>12</c:v>
                </c:pt>
                <c:pt idx="148" formatCode="&quot;(&quot;0.0&quot;)&quot;">
                  <c:v>8.6999999999999993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海底土!$O$130</c:f>
              <c:strCache>
                <c:ptCount val="1"/>
                <c:pt idx="0">
                  <c:v>K-40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海底土!$R$132:$R$292</c:f>
              <c:numCache>
                <c:formatCode>[$-411]m\.d\.ge</c:formatCode>
                <c:ptCount val="161"/>
                <c:pt idx="0">
                  <c:v>29871</c:v>
                </c:pt>
                <c:pt idx="1">
                  <c:v>29962</c:v>
                </c:pt>
                <c:pt idx="2">
                  <c:v>30049</c:v>
                </c:pt>
                <c:pt idx="3">
                  <c:v>30134</c:v>
                </c:pt>
                <c:pt idx="4">
                  <c:v>30225</c:v>
                </c:pt>
                <c:pt idx="5">
                  <c:v>30326</c:v>
                </c:pt>
                <c:pt idx="6">
                  <c:v>30420</c:v>
                </c:pt>
                <c:pt idx="7">
                  <c:v>30501</c:v>
                </c:pt>
                <c:pt idx="8">
                  <c:v>30600</c:v>
                </c:pt>
                <c:pt idx="9">
                  <c:v>30691</c:v>
                </c:pt>
                <c:pt idx="10">
                  <c:v>30774</c:v>
                </c:pt>
                <c:pt idx="11">
                  <c:v>30875</c:v>
                </c:pt>
                <c:pt idx="12">
                  <c:v>30971</c:v>
                </c:pt>
                <c:pt idx="13">
                  <c:v>31055</c:v>
                </c:pt>
                <c:pt idx="14">
                  <c:v>31147</c:v>
                </c:pt>
                <c:pt idx="15">
                  <c:v>31236</c:v>
                </c:pt>
                <c:pt idx="16">
                  <c:v>31329</c:v>
                </c:pt>
                <c:pt idx="17">
                  <c:v>31425</c:v>
                </c:pt>
                <c:pt idx="18">
                  <c:v>31506</c:v>
                </c:pt>
                <c:pt idx="19">
                  <c:v>31528</c:v>
                </c:pt>
                <c:pt idx="20">
                  <c:v>31590</c:v>
                </c:pt>
                <c:pt idx="21">
                  <c:v>31597</c:v>
                </c:pt>
                <c:pt idx="22">
                  <c:v>31705</c:v>
                </c:pt>
                <c:pt idx="23">
                  <c:v>31789</c:v>
                </c:pt>
                <c:pt idx="24">
                  <c:v>31873</c:v>
                </c:pt>
                <c:pt idx="25">
                  <c:v>31974</c:v>
                </c:pt>
                <c:pt idx="26">
                  <c:v>32062</c:v>
                </c:pt>
                <c:pt idx="27">
                  <c:v>32160</c:v>
                </c:pt>
                <c:pt idx="28">
                  <c:v>32244</c:v>
                </c:pt>
                <c:pt idx="29">
                  <c:v>32338</c:v>
                </c:pt>
                <c:pt idx="30">
                  <c:v>32433</c:v>
                </c:pt>
                <c:pt idx="31">
                  <c:v>32525</c:v>
                </c:pt>
                <c:pt idx="32">
                  <c:v>32617</c:v>
                </c:pt>
                <c:pt idx="33">
                  <c:v>32699</c:v>
                </c:pt>
                <c:pt idx="34">
                  <c:v>32800</c:v>
                </c:pt>
                <c:pt idx="35">
                  <c:v>32885</c:v>
                </c:pt>
                <c:pt idx="36">
                  <c:v>32982</c:v>
                </c:pt>
                <c:pt idx="37">
                  <c:v>33073</c:v>
                </c:pt>
                <c:pt idx="38">
                  <c:v>33163</c:v>
                </c:pt>
                <c:pt idx="39">
                  <c:v>33247</c:v>
                </c:pt>
                <c:pt idx="40">
                  <c:v>33345</c:v>
                </c:pt>
                <c:pt idx="41">
                  <c:v>33448</c:v>
                </c:pt>
                <c:pt idx="42">
                  <c:v>33535</c:v>
                </c:pt>
                <c:pt idx="43">
                  <c:v>33616</c:v>
                </c:pt>
                <c:pt idx="44">
                  <c:v>33714</c:v>
                </c:pt>
                <c:pt idx="45">
                  <c:v>33798</c:v>
                </c:pt>
                <c:pt idx="46">
                  <c:v>33905</c:v>
                </c:pt>
                <c:pt idx="47">
                  <c:v>33980</c:v>
                </c:pt>
                <c:pt idx="48">
                  <c:v>34078</c:v>
                </c:pt>
                <c:pt idx="49">
                  <c:v>34185</c:v>
                </c:pt>
                <c:pt idx="50">
                  <c:v>34255</c:v>
                </c:pt>
                <c:pt idx="51">
                  <c:v>34344</c:v>
                </c:pt>
                <c:pt idx="52">
                  <c:v>34435</c:v>
                </c:pt>
                <c:pt idx="53">
                  <c:v>34529</c:v>
                </c:pt>
                <c:pt idx="54">
                  <c:v>34626</c:v>
                </c:pt>
                <c:pt idx="55">
                  <c:v>34708</c:v>
                </c:pt>
                <c:pt idx="56">
                  <c:v>34813</c:v>
                </c:pt>
                <c:pt idx="57">
                  <c:v>34904</c:v>
                </c:pt>
                <c:pt idx="58">
                  <c:v>34988</c:v>
                </c:pt>
                <c:pt idx="59">
                  <c:v>35093</c:v>
                </c:pt>
                <c:pt idx="60">
                  <c:v>35177</c:v>
                </c:pt>
                <c:pt idx="61">
                  <c:v>35268</c:v>
                </c:pt>
                <c:pt idx="62">
                  <c:v>35345</c:v>
                </c:pt>
                <c:pt idx="63">
                  <c:v>35443</c:v>
                </c:pt>
                <c:pt idx="64">
                  <c:v>35534</c:v>
                </c:pt>
                <c:pt idx="65">
                  <c:v>35633</c:v>
                </c:pt>
                <c:pt idx="66">
                  <c:v>35716</c:v>
                </c:pt>
                <c:pt idx="67">
                  <c:v>35807</c:v>
                </c:pt>
                <c:pt idx="68">
                  <c:v>35905</c:v>
                </c:pt>
                <c:pt idx="69">
                  <c:v>35997</c:v>
                </c:pt>
                <c:pt idx="70">
                  <c:v>36080</c:v>
                </c:pt>
                <c:pt idx="71">
                  <c:v>36178</c:v>
                </c:pt>
                <c:pt idx="72">
                  <c:v>36262</c:v>
                </c:pt>
                <c:pt idx="73">
                  <c:v>36367</c:v>
                </c:pt>
                <c:pt idx="74">
                  <c:v>36451</c:v>
                </c:pt>
                <c:pt idx="75">
                  <c:v>36537</c:v>
                </c:pt>
                <c:pt idx="76">
                  <c:v>36634</c:v>
                </c:pt>
                <c:pt idx="77">
                  <c:v>36724</c:v>
                </c:pt>
                <c:pt idx="78">
                  <c:v>36815</c:v>
                </c:pt>
                <c:pt idx="79">
                  <c:v>36906</c:v>
                </c:pt>
                <c:pt idx="80">
                  <c:v>37004</c:v>
                </c:pt>
                <c:pt idx="81">
                  <c:v>37081</c:v>
                </c:pt>
                <c:pt idx="82">
                  <c:v>37179</c:v>
                </c:pt>
                <c:pt idx="83">
                  <c:v>37271</c:v>
                </c:pt>
                <c:pt idx="84">
                  <c:v>37361</c:v>
                </c:pt>
                <c:pt idx="85">
                  <c:v>37459</c:v>
                </c:pt>
                <c:pt idx="86">
                  <c:v>37544</c:v>
                </c:pt>
                <c:pt idx="87">
                  <c:v>37641</c:v>
                </c:pt>
                <c:pt idx="88">
                  <c:v>37725</c:v>
                </c:pt>
                <c:pt idx="89">
                  <c:v>37816</c:v>
                </c:pt>
                <c:pt idx="90">
                  <c:v>37908</c:v>
                </c:pt>
                <c:pt idx="91">
                  <c:v>38012</c:v>
                </c:pt>
                <c:pt idx="92">
                  <c:v>38082</c:v>
                </c:pt>
                <c:pt idx="93">
                  <c:v>38173</c:v>
                </c:pt>
                <c:pt idx="94">
                  <c:v>38272</c:v>
                </c:pt>
                <c:pt idx="95">
                  <c:v>38376</c:v>
                </c:pt>
                <c:pt idx="96">
                  <c:v>38446</c:v>
                </c:pt>
                <c:pt idx="97">
                  <c:v>38544</c:v>
                </c:pt>
                <c:pt idx="98">
                  <c:v>38642</c:v>
                </c:pt>
                <c:pt idx="99">
                  <c:v>38734</c:v>
                </c:pt>
                <c:pt idx="100">
                  <c:v>38825</c:v>
                </c:pt>
                <c:pt idx="101">
                  <c:v>38902</c:v>
                </c:pt>
                <c:pt idx="102">
                  <c:v>38995</c:v>
                </c:pt>
                <c:pt idx="103">
                  <c:v>39092</c:v>
                </c:pt>
                <c:pt idx="104">
                  <c:v>39175</c:v>
                </c:pt>
                <c:pt idx="105">
                  <c:v>39267</c:v>
                </c:pt>
                <c:pt idx="106">
                  <c:v>39370</c:v>
                </c:pt>
                <c:pt idx="107">
                  <c:v>39457</c:v>
                </c:pt>
                <c:pt idx="108">
                  <c:v>39545</c:v>
                </c:pt>
                <c:pt idx="109">
                  <c:v>39631</c:v>
                </c:pt>
                <c:pt idx="110">
                  <c:v>39735</c:v>
                </c:pt>
                <c:pt idx="111">
                  <c:v>39820</c:v>
                </c:pt>
                <c:pt idx="112">
                  <c:v>39910</c:v>
                </c:pt>
                <c:pt idx="113">
                  <c:v>40008</c:v>
                </c:pt>
                <c:pt idx="114">
                  <c:v>40092</c:v>
                </c:pt>
                <c:pt idx="115">
                  <c:v>40193</c:v>
                </c:pt>
                <c:pt idx="116">
                  <c:v>40276</c:v>
                </c:pt>
                <c:pt idx="117">
                  <c:v>40367</c:v>
                </c:pt>
                <c:pt idx="118">
                  <c:v>40458</c:v>
                </c:pt>
                <c:pt idx="119">
                  <c:v>40549</c:v>
                </c:pt>
                <c:pt idx="120">
                  <c:v>40613</c:v>
                </c:pt>
                <c:pt idx="121">
                  <c:v>40681</c:v>
                </c:pt>
                <c:pt idx="122">
                  <c:v>40737</c:v>
                </c:pt>
                <c:pt idx="123">
                  <c:v>40828</c:v>
                </c:pt>
                <c:pt idx="124">
                  <c:v>40924</c:v>
                </c:pt>
                <c:pt idx="125">
                  <c:v>41010</c:v>
                </c:pt>
                <c:pt idx="126">
                  <c:v>41100</c:v>
                </c:pt>
                <c:pt idx="127">
                  <c:v>41192</c:v>
                </c:pt>
                <c:pt idx="128">
                  <c:v>41291</c:v>
                </c:pt>
                <c:pt idx="129">
                  <c:v>41374</c:v>
                </c:pt>
                <c:pt idx="130">
                  <c:v>41472</c:v>
                </c:pt>
                <c:pt idx="131">
                  <c:v>41576</c:v>
                </c:pt>
                <c:pt idx="132">
                  <c:v>41654</c:v>
                </c:pt>
                <c:pt idx="133">
                  <c:v>41738</c:v>
                </c:pt>
                <c:pt idx="134">
                  <c:v>41828</c:v>
                </c:pt>
                <c:pt idx="135">
                  <c:v>41940</c:v>
                </c:pt>
                <c:pt idx="136">
                  <c:v>42018</c:v>
                </c:pt>
                <c:pt idx="137">
                  <c:v>42115</c:v>
                </c:pt>
                <c:pt idx="138">
                  <c:v>42199</c:v>
                </c:pt>
                <c:pt idx="139">
                  <c:v>42291</c:v>
                </c:pt>
                <c:pt idx="140">
                  <c:v>42382</c:v>
                </c:pt>
                <c:pt idx="141">
                  <c:v>42473</c:v>
                </c:pt>
                <c:pt idx="142">
                  <c:v>42564</c:v>
                </c:pt>
                <c:pt idx="143">
                  <c:v>42655</c:v>
                </c:pt>
                <c:pt idx="144">
                  <c:v>42759</c:v>
                </c:pt>
                <c:pt idx="145">
                  <c:v>42839</c:v>
                </c:pt>
                <c:pt idx="146">
                  <c:v>42928</c:v>
                </c:pt>
                <c:pt idx="147">
                  <c:v>43026</c:v>
                </c:pt>
                <c:pt idx="148">
                  <c:v>43117</c:v>
                </c:pt>
                <c:pt idx="149">
                  <c:v>43200</c:v>
                </c:pt>
                <c:pt idx="150">
                  <c:v>43292</c:v>
                </c:pt>
              </c:numCache>
            </c:numRef>
          </c:cat>
          <c:val>
            <c:numRef>
              <c:f>海底土!$O$132:$O$292</c:f>
              <c:numCache>
                <c:formatCode>0_);[Red]\(0\)</c:formatCode>
                <c:ptCount val="161"/>
                <c:pt idx="7">
                  <c:v>581.48148148148152</c:v>
                </c:pt>
                <c:pt idx="10">
                  <c:v>388.88888888888891</c:v>
                </c:pt>
                <c:pt idx="12">
                  <c:v>370.37037037037038</c:v>
                </c:pt>
                <c:pt idx="16">
                  <c:v>244.44444444444446</c:v>
                </c:pt>
                <c:pt idx="22">
                  <c:v>322.22222222222223</c:v>
                </c:pt>
                <c:pt idx="24">
                  <c:v>222.22222222222223</c:v>
                </c:pt>
                <c:pt idx="30">
                  <c:v>311</c:v>
                </c:pt>
                <c:pt idx="34">
                  <c:v>291</c:v>
                </c:pt>
                <c:pt idx="38">
                  <c:v>301</c:v>
                </c:pt>
                <c:pt idx="42">
                  <c:v>317</c:v>
                </c:pt>
                <c:pt idx="46">
                  <c:v>303</c:v>
                </c:pt>
                <c:pt idx="50">
                  <c:v>279</c:v>
                </c:pt>
                <c:pt idx="54">
                  <c:v>300</c:v>
                </c:pt>
                <c:pt idx="58">
                  <c:v>341</c:v>
                </c:pt>
                <c:pt idx="62">
                  <c:v>310</c:v>
                </c:pt>
                <c:pt idx="66">
                  <c:v>347</c:v>
                </c:pt>
                <c:pt idx="70">
                  <c:v>279</c:v>
                </c:pt>
                <c:pt idx="74">
                  <c:v>335</c:v>
                </c:pt>
                <c:pt idx="78">
                  <c:v>357</c:v>
                </c:pt>
                <c:pt idx="82">
                  <c:v>326</c:v>
                </c:pt>
                <c:pt idx="86">
                  <c:v>336</c:v>
                </c:pt>
                <c:pt idx="90">
                  <c:v>324</c:v>
                </c:pt>
                <c:pt idx="94">
                  <c:v>351</c:v>
                </c:pt>
                <c:pt idx="98">
                  <c:v>282</c:v>
                </c:pt>
                <c:pt idx="102">
                  <c:v>350</c:v>
                </c:pt>
                <c:pt idx="106">
                  <c:v>332</c:v>
                </c:pt>
                <c:pt idx="110">
                  <c:v>305</c:v>
                </c:pt>
                <c:pt idx="114">
                  <c:v>379</c:v>
                </c:pt>
                <c:pt idx="118">
                  <c:v>343</c:v>
                </c:pt>
                <c:pt idx="123">
                  <c:v>410</c:v>
                </c:pt>
                <c:pt idx="127">
                  <c:v>376</c:v>
                </c:pt>
                <c:pt idx="131">
                  <c:v>363</c:v>
                </c:pt>
                <c:pt idx="135">
                  <c:v>345</c:v>
                </c:pt>
                <c:pt idx="139">
                  <c:v>355</c:v>
                </c:pt>
                <c:pt idx="143">
                  <c:v>351</c:v>
                </c:pt>
                <c:pt idx="148">
                  <c:v>398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海底土!$Q$130</c:f>
              <c:strCache>
                <c:ptCount val="1"/>
                <c:pt idx="0">
                  <c:v>Cs-137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海底土!$R$132:$R$292</c:f>
              <c:numCache>
                <c:formatCode>[$-411]m\.d\.ge</c:formatCode>
                <c:ptCount val="161"/>
                <c:pt idx="0">
                  <c:v>29871</c:v>
                </c:pt>
                <c:pt idx="1">
                  <c:v>29962</c:v>
                </c:pt>
                <c:pt idx="2">
                  <c:v>30049</c:v>
                </c:pt>
                <c:pt idx="3">
                  <c:v>30134</c:v>
                </c:pt>
                <c:pt idx="4">
                  <c:v>30225</c:v>
                </c:pt>
                <c:pt idx="5">
                  <c:v>30326</c:v>
                </c:pt>
                <c:pt idx="6">
                  <c:v>30420</c:v>
                </c:pt>
                <c:pt idx="7">
                  <c:v>30501</c:v>
                </c:pt>
                <c:pt idx="8">
                  <c:v>30600</c:v>
                </c:pt>
                <c:pt idx="9">
                  <c:v>30691</c:v>
                </c:pt>
                <c:pt idx="10">
                  <c:v>30774</c:v>
                </c:pt>
                <c:pt idx="11">
                  <c:v>30875</c:v>
                </c:pt>
                <c:pt idx="12">
                  <c:v>30971</c:v>
                </c:pt>
                <c:pt idx="13">
                  <c:v>31055</c:v>
                </c:pt>
                <c:pt idx="14">
                  <c:v>31147</c:v>
                </c:pt>
                <c:pt idx="15">
                  <c:v>31236</c:v>
                </c:pt>
                <c:pt idx="16">
                  <c:v>31329</c:v>
                </c:pt>
                <c:pt idx="17">
                  <c:v>31425</c:v>
                </c:pt>
                <c:pt idx="18">
                  <c:v>31506</c:v>
                </c:pt>
                <c:pt idx="19">
                  <c:v>31528</c:v>
                </c:pt>
                <c:pt idx="20">
                  <c:v>31590</c:v>
                </c:pt>
                <c:pt idx="21">
                  <c:v>31597</c:v>
                </c:pt>
                <c:pt idx="22">
                  <c:v>31705</c:v>
                </c:pt>
                <c:pt idx="23">
                  <c:v>31789</c:v>
                </c:pt>
                <c:pt idx="24">
                  <c:v>31873</c:v>
                </c:pt>
                <c:pt idx="25">
                  <c:v>31974</c:v>
                </c:pt>
                <c:pt idx="26">
                  <c:v>32062</c:v>
                </c:pt>
                <c:pt idx="27">
                  <c:v>32160</c:v>
                </c:pt>
                <c:pt idx="28">
                  <c:v>32244</c:v>
                </c:pt>
                <c:pt idx="29">
                  <c:v>32338</c:v>
                </c:pt>
                <c:pt idx="30">
                  <c:v>32433</c:v>
                </c:pt>
                <c:pt idx="31">
                  <c:v>32525</c:v>
                </c:pt>
                <c:pt idx="32">
                  <c:v>32617</c:v>
                </c:pt>
                <c:pt idx="33">
                  <c:v>32699</c:v>
                </c:pt>
                <c:pt idx="34">
                  <c:v>32800</c:v>
                </c:pt>
                <c:pt idx="35">
                  <c:v>32885</c:v>
                </c:pt>
                <c:pt idx="36">
                  <c:v>32982</c:v>
                </c:pt>
                <c:pt idx="37">
                  <c:v>33073</c:v>
                </c:pt>
                <c:pt idx="38">
                  <c:v>33163</c:v>
                </c:pt>
                <c:pt idx="39">
                  <c:v>33247</c:v>
                </c:pt>
                <c:pt idx="40">
                  <c:v>33345</c:v>
                </c:pt>
                <c:pt idx="41">
                  <c:v>33448</c:v>
                </c:pt>
                <c:pt idx="42">
                  <c:v>33535</c:v>
                </c:pt>
                <c:pt idx="43">
                  <c:v>33616</c:v>
                </c:pt>
                <c:pt idx="44">
                  <c:v>33714</c:v>
                </c:pt>
                <c:pt idx="45">
                  <c:v>33798</c:v>
                </c:pt>
                <c:pt idx="46">
                  <c:v>33905</c:v>
                </c:pt>
                <c:pt idx="47">
                  <c:v>33980</c:v>
                </c:pt>
                <c:pt idx="48">
                  <c:v>34078</c:v>
                </c:pt>
                <c:pt idx="49">
                  <c:v>34185</c:v>
                </c:pt>
                <c:pt idx="50">
                  <c:v>34255</c:v>
                </c:pt>
                <c:pt idx="51">
                  <c:v>34344</c:v>
                </c:pt>
                <c:pt idx="52">
                  <c:v>34435</c:v>
                </c:pt>
                <c:pt idx="53">
                  <c:v>34529</c:v>
                </c:pt>
                <c:pt idx="54">
                  <c:v>34626</c:v>
                </c:pt>
                <c:pt idx="55">
                  <c:v>34708</c:v>
                </c:pt>
                <c:pt idx="56">
                  <c:v>34813</c:v>
                </c:pt>
                <c:pt idx="57">
                  <c:v>34904</c:v>
                </c:pt>
                <c:pt idx="58">
                  <c:v>34988</c:v>
                </c:pt>
                <c:pt idx="59">
                  <c:v>35093</c:v>
                </c:pt>
                <c:pt idx="60">
                  <c:v>35177</c:v>
                </c:pt>
                <c:pt idx="61">
                  <c:v>35268</c:v>
                </c:pt>
                <c:pt idx="62">
                  <c:v>35345</c:v>
                </c:pt>
                <c:pt idx="63">
                  <c:v>35443</c:v>
                </c:pt>
                <c:pt idx="64">
                  <c:v>35534</c:v>
                </c:pt>
                <c:pt idx="65">
                  <c:v>35633</c:v>
                </c:pt>
                <c:pt idx="66">
                  <c:v>35716</c:v>
                </c:pt>
                <c:pt idx="67">
                  <c:v>35807</c:v>
                </c:pt>
                <c:pt idx="68">
                  <c:v>35905</c:v>
                </c:pt>
                <c:pt idx="69">
                  <c:v>35997</c:v>
                </c:pt>
                <c:pt idx="70">
                  <c:v>36080</c:v>
                </c:pt>
                <c:pt idx="71">
                  <c:v>36178</c:v>
                </c:pt>
                <c:pt idx="72">
                  <c:v>36262</c:v>
                </c:pt>
                <c:pt idx="73">
                  <c:v>36367</c:v>
                </c:pt>
                <c:pt idx="74">
                  <c:v>36451</c:v>
                </c:pt>
                <c:pt idx="75">
                  <c:v>36537</c:v>
                </c:pt>
                <c:pt idx="76">
                  <c:v>36634</c:v>
                </c:pt>
                <c:pt idx="77">
                  <c:v>36724</c:v>
                </c:pt>
                <c:pt idx="78">
                  <c:v>36815</c:v>
                </c:pt>
                <c:pt idx="79">
                  <c:v>36906</c:v>
                </c:pt>
                <c:pt idx="80">
                  <c:v>37004</c:v>
                </c:pt>
                <c:pt idx="81">
                  <c:v>37081</c:v>
                </c:pt>
                <c:pt idx="82">
                  <c:v>37179</c:v>
                </c:pt>
                <c:pt idx="83">
                  <c:v>37271</c:v>
                </c:pt>
                <c:pt idx="84">
                  <c:v>37361</c:v>
                </c:pt>
                <c:pt idx="85">
                  <c:v>37459</c:v>
                </c:pt>
                <c:pt idx="86">
                  <c:v>37544</c:v>
                </c:pt>
                <c:pt idx="87">
                  <c:v>37641</c:v>
                </c:pt>
                <c:pt idx="88">
                  <c:v>37725</c:v>
                </c:pt>
                <c:pt idx="89">
                  <c:v>37816</c:v>
                </c:pt>
                <c:pt idx="90">
                  <c:v>37908</c:v>
                </c:pt>
                <c:pt idx="91">
                  <c:v>38012</c:v>
                </c:pt>
                <c:pt idx="92">
                  <c:v>38082</c:v>
                </c:pt>
                <c:pt idx="93">
                  <c:v>38173</c:v>
                </c:pt>
                <c:pt idx="94">
                  <c:v>38272</c:v>
                </c:pt>
                <c:pt idx="95">
                  <c:v>38376</c:v>
                </c:pt>
                <c:pt idx="96">
                  <c:v>38446</c:v>
                </c:pt>
                <c:pt idx="97">
                  <c:v>38544</c:v>
                </c:pt>
                <c:pt idx="98">
                  <c:v>38642</c:v>
                </c:pt>
                <c:pt idx="99">
                  <c:v>38734</c:v>
                </c:pt>
                <c:pt idx="100">
                  <c:v>38825</c:v>
                </c:pt>
                <c:pt idx="101">
                  <c:v>38902</c:v>
                </c:pt>
                <c:pt idx="102">
                  <c:v>38995</c:v>
                </c:pt>
                <c:pt idx="103">
                  <c:v>39092</c:v>
                </c:pt>
                <c:pt idx="104">
                  <c:v>39175</c:v>
                </c:pt>
                <c:pt idx="105">
                  <c:v>39267</c:v>
                </c:pt>
                <c:pt idx="106">
                  <c:v>39370</c:v>
                </c:pt>
                <c:pt idx="107">
                  <c:v>39457</c:v>
                </c:pt>
                <c:pt idx="108">
                  <c:v>39545</c:v>
                </c:pt>
                <c:pt idx="109">
                  <c:v>39631</c:v>
                </c:pt>
                <c:pt idx="110">
                  <c:v>39735</c:v>
                </c:pt>
                <c:pt idx="111">
                  <c:v>39820</c:v>
                </c:pt>
                <c:pt idx="112">
                  <c:v>39910</c:v>
                </c:pt>
                <c:pt idx="113">
                  <c:v>40008</c:v>
                </c:pt>
                <c:pt idx="114">
                  <c:v>40092</c:v>
                </c:pt>
                <c:pt idx="115">
                  <c:v>40193</c:v>
                </c:pt>
                <c:pt idx="116">
                  <c:v>40276</c:v>
                </c:pt>
                <c:pt idx="117">
                  <c:v>40367</c:v>
                </c:pt>
                <c:pt idx="118">
                  <c:v>40458</c:v>
                </c:pt>
                <c:pt idx="119">
                  <c:v>40549</c:v>
                </c:pt>
                <c:pt idx="120">
                  <c:v>40613</c:v>
                </c:pt>
                <c:pt idx="121">
                  <c:v>40681</c:v>
                </c:pt>
                <c:pt idx="122">
                  <c:v>40737</c:v>
                </c:pt>
                <c:pt idx="123">
                  <c:v>40828</c:v>
                </c:pt>
                <c:pt idx="124">
                  <c:v>40924</c:v>
                </c:pt>
                <c:pt idx="125">
                  <c:v>41010</c:v>
                </c:pt>
                <c:pt idx="126">
                  <c:v>41100</c:v>
                </c:pt>
                <c:pt idx="127">
                  <c:v>41192</c:v>
                </c:pt>
                <c:pt idx="128">
                  <c:v>41291</c:v>
                </c:pt>
                <c:pt idx="129">
                  <c:v>41374</c:v>
                </c:pt>
                <c:pt idx="130">
                  <c:v>41472</c:v>
                </c:pt>
                <c:pt idx="131">
                  <c:v>41576</c:v>
                </c:pt>
                <c:pt idx="132">
                  <c:v>41654</c:v>
                </c:pt>
                <c:pt idx="133">
                  <c:v>41738</c:v>
                </c:pt>
                <c:pt idx="134">
                  <c:v>41828</c:v>
                </c:pt>
                <c:pt idx="135">
                  <c:v>41940</c:v>
                </c:pt>
                <c:pt idx="136">
                  <c:v>42018</c:v>
                </c:pt>
                <c:pt idx="137">
                  <c:v>42115</c:v>
                </c:pt>
                <c:pt idx="138">
                  <c:v>42199</c:v>
                </c:pt>
                <c:pt idx="139">
                  <c:v>42291</c:v>
                </c:pt>
                <c:pt idx="140">
                  <c:v>42382</c:v>
                </c:pt>
                <c:pt idx="141">
                  <c:v>42473</c:v>
                </c:pt>
                <c:pt idx="142">
                  <c:v>42564</c:v>
                </c:pt>
                <c:pt idx="143">
                  <c:v>42655</c:v>
                </c:pt>
                <c:pt idx="144">
                  <c:v>42759</c:v>
                </c:pt>
                <c:pt idx="145">
                  <c:v>42839</c:v>
                </c:pt>
                <c:pt idx="146">
                  <c:v>42928</c:v>
                </c:pt>
                <c:pt idx="147">
                  <c:v>43026</c:v>
                </c:pt>
                <c:pt idx="148">
                  <c:v>43117</c:v>
                </c:pt>
                <c:pt idx="149">
                  <c:v>43200</c:v>
                </c:pt>
                <c:pt idx="150">
                  <c:v>43292</c:v>
                </c:pt>
              </c:numCache>
            </c:numRef>
          </c:cat>
          <c:val>
            <c:numRef>
              <c:f>海底土!$Q$132:$Q$292</c:f>
              <c:numCache>
                <c:formatCode>0.00_);[Red]\(0.00\)</c:formatCode>
                <c:ptCount val="161"/>
                <c:pt idx="7">
                  <c:v>7.666666666666667</c:v>
                </c:pt>
                <c:pt idx="10">
                  <c:v>2</c:v>
                </c:pt>
                <c:pt idx="12">
                  <c:v>1.4814814814814814</c:v>
                </c:pt>
                <c:pt idx="16">
                  <c:v>0.32222222222222219</c:v>
                </c:pt>
                <c:pt idx="22">
                  <c:v>1.8148148148148149</c:v>
                </c:pt>
                <c:pt idx="24">
                  <c:v>0.85185185185185186</c:v>
                </c:pt>
                <c:pt idx="30">
                  <c:v>1.2</c:v>
                </c:pt>
                <c:pt idx="34">
                  <c:v>0.46</c:v>
                </c:pt>
                <c:pt idx="38">
                  <c:v>0.62</c:v>
                </c:pt>
                <c:pt idx="42">
                  <c:v>0.68</c:v>
                </c:pt>
                <c:pt idx="46">
                  <c:v>1.3</c:v>
                </c:pt>
                <c:pt idx="50" formatCode="&quot;(&quot;0.00&quot;)&quot;">
                  <c:v>0.28999999999999998</c:v>
                </c:pt>
                <c:pt idx="54">
                  <c:v>1.2</c:v>
                </c:pt>
                <c:pt idx="58">
                  <c:v>2</c:v>
                </c:pt>
                <c:pt idx="62">
                  <c:v>0.92</c:v>
                </c:pt>
                <c:pt idx="66">
                  <c:v>0.74</c:v>
                </c:pt>
                <c:pt idx="70" formatCode="0.000">
                  <c:v>0.14499999999999999</c:v>
                </c:pt>
                <c:pt idx="78">
                  <c:v>0.61</c:v>
                </c:pt>
                <c:pt idx="82" formatCode="&quot;(&quot;0.00&quot;)&quot;">
                  <c:v>0.56000000000000005</c:v>
                </c:pt>
                <c:pt idx="86">
                  <c:v>0.6</c:v>
                </c:pt>
                <c:pt idx="90">
                  <c:v>0.7</c:v>
                </c:pt>
                <c:pt idx="94">
                  <c:v>1.6</c:v>
                </c:pt>
                <c:pt idx="98">
                  <c:v>0.61</c:v>
                </c:pt>
                <c:pt idx="102">
                  <c:v>1.1000000000000001</c:v>
                </c:pt>
                <c:pt idx="106">
                  <c:v>1.5</c:v>
                </c:pt>
                <c:pt idx="110">
                  <c:v>1</c:v>
                </c:pt>
                <c:pt idx="114">
                  <c:v>1.3</c:v>
                </c:pt>
                <c:pt idx="118">
                  <c:v>1</c:v>
                </c:pt>
                <c:pt idx="123" formatCode="0_);[Red]\(0\)">
                  <c:v>110</c:v>
                </c:pt>
                <c:pt idx="127" formatCode="0.0">
                  <c:v>13.2</c:v>
                </c:pt>
                <c:pt idx="131" formatCode="0.0">
                  <c:v>6.3</c:v>
                </c:pt>
                <c:pt idx="135" formatCode="0.0">
                  <c:v>8.9</c:v>
                </c:pt>
                <c:pt idx="139" formatCode="0.0">
                  <c:v>11.4</c:v>
                </c:pt>
                <c:pt idx="143" formatCode="0.0">
                  <c:v>8.1999999999999993</c:v>
                </c:pt>
                <c:pt idx="148" formatCode="0.0">
                  <c:v>3.5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海底土!$P$130</c:f>
              <c:strCache>
                <c:ptCount val="1"/>
                <c:pt idx="0">
                  <c:v>Cs-134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6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海底土!$R$132:$R$292</c:f>
              <c:numCache>
                <c:formatCode>[$-411]m\.d\.ge</c:formatCode>
                <c:ptCount val="161"/>
                <c:pt idx="0">
                  <c:v>29871</c:v>
                </c:pt>
                <c:pt idx="1">
                  <c:v>29962</c:v>
                </c:pt>
                <c:pt idx="2">
                  <c:v>30049</c:v>
                </c:pt>
                <c:pt idx="3">
                  <c:v>30134</c:v>
                </c:pt>
                <c:pt idx="4">
                  <c:v>30225</c:v>
                </c:pt>
                <c:pt idx="5">
                  <c:v>30326</c:v>
                </c:pt>
                <c:pt idx="6">
                  <c:v>30420</c:v>
                </c:pt>
                <c:pt idx="7">
                  <c:v>30501</c:v>
                </c:pt>
                <c:pt idx="8">
                  <c:v>30600</c:v>
                </c:pt>
                <c:pt idx="9">
                  <c:v>30691</c:v>
                </c:pt>
                <c:pt idx="10">
                  <c:v>30774</c:v>
                </c:pt>
                <c:pt idx="11">
                  <c:v>30875</c:v>
                </c:pt>
                <c:pt idx="12">
                  <c:v>30971</c:v>
                </c:pt>
                <c:pt idx="13">
                  <c:v>31055</c:v>
                </c:pt>
                <c:pt idx="14">
                  <c:v>31147</c:v>
                </c:pt>
                <c:pt idx="15">
                  <c:v>31236</c:v>
                </c:pt>
                <c:pt idx="16">
                  <c:v>31329</c:v>
                </c:pt>
                <c:pt idx="17">
                  <c:v>31425</c:v>
                </c:pt>
                <c:pt idx="18">
                  <c:v>31506</c:v>
                </c:pt>
                <c:pt idx="19">
                  <c:v>31528</c:v>
                </c:pt>
                <c:pt idx="20">
                  <c:v>31590</c:v>
                </c:pt>
                <c:pt idx="21">
                  <c:v>31597</c:v>
                </c:pt>
                <c:pt idx="22">
                  <c:v>31705</c:v>
                </c:pt>
                <c:pt idx="23">
                  <c:v>31789</c:v>
                </c:pt>
                <c:pt idx="24">
                  <c:v>31873</c:v>
                </c:pt>
                <c:pt idx="25">
                  <c:v>31974</c:v>
                </c:pt>
                <c:pt idx="26">
                  <c:v>32062</c:v>
                </c:pt>
                <c:pt idx="27">
                  <c:v>32160</c:v>
                </c:pt>
                <c:pt idx="28">
                  <c:v>32244</c:v>
                </c:pt>
                <c:pt idx="29">
                  <c:v>32338</c:v>
                </c:pt>
                <c:pt idx="30">
                  <c:v>32433</c:v>
                </c:pt>
                <c:pt idx="31">
                  <c:v>32525</c:v>
                </c:pt>
                <c:pt idx="32">
                  <c:v>32617</c:v>
                </c:pt>
                <c:pt idx="33">
                  <c:v>32699</c:v>
                </c:pt>
                <c:pt idx="34">
                  <c:v>32800</c:v>
                </c:pt>
                <c:pt idx="35">
                  <c:v>32885</c:v>
                </c:pt>
                <c:pt idx="36">
                  <c:v>32982</c:v>
                </c:pt>
                <c:pt idx="37">
                  <c:v>33073</c:v>
                </c:pt>
                <c:pt idx="38">
                  <c:v>33163</c:v>
                </c:pt>
                <c:pt idx="39">
                  <c:v>33247</c:v>
                </c:pt>
                <c:pt idx="40">
                  <c:v>33345</c:v>
                </c:pt>
                <c:pt idx="41">
                  <c:v>33448</c:v>
                </c:pt>
                <c:pt idx="42">
                  <c:v>33535</c:v>
                </c:pt>
                <c:pt idx="43">
                  <c:v>33616</c:v>
                </c:pt>
                <c:pt idx="44">
                  <c:v>33714</c:v>
                </c:pt>
                <c:pt idx="45">
                  <c:v>33798</c:v>
                </c:pt>
                <c:pt idx="46">
                  <c:v>33905</c:v>
                </c:pt>
                <c:pt idx="47">
                  <c:v>33980</c:v>
                </c:pt>
                <c:pt idx="48">
                  <c:v>34078</c:v>
                </c:pt>
                <c:pt idx="49">
                  <c:v>34185</c:v>
                </c:pt>
                <c:pt idx="50">
                  <c:v>34255</c:v>
                </c:pt>
                <c:pt idx="51">
                  <c:v>34344</c:v>
                </c:pt>
                <c:pt idx="52">
                  <c:v>34435</c:v>
                </c:pt>
                <c:pt idx="53">
                  <c:v>34529</c:v>
                </c:pt>
                <c:pt idx="54">
                  <c:v>34626</c:v>
                </c:pt>
                <c:pt idx="55">
                  <c:v>34708</c:v>
                </c:pt>
                <c:pt idx="56">
                  <c:v>34813</c:v>
                </c:pt>
                <c:pt idx="57">
                  <c:v>34904</c:v>
                </c:pt>
                <c:pt idx="58">
                  <c:v>34988</c:v>
                </c:pt>
                <c:pt idx="59">
                  <c:v>35093</c:v>
                </c:pt>
                <c:pt idx="60">
                  <c:v>35177</c:v>
                </c:pt>
                <c:pt idx="61">
                  <c:v>35268</c:v>
                </c:pt>
                <c:pt idx="62">
                  <c:v>35345</c:v>
                </c:pt>
                <c:pt idx="63">
                  <c:v>35443</c:v>
                </c:pt>
                <c:pt idx="64">
                  <c:v>35534</c:v>
                </c:pt>
                <c:pt idx="65">
                  <c:v>35633</c:v>
                </c:pt>
                <c:pt idx="66">
                  <c:v>35716</c:v>
                </c:pt>
                <c:pt idx="67">
                  <c:v>35807</c:v>
                </c:pt>
                <c:pt idx="68">
                  <c:v>35905</c:v>
                </c:pt>
                <c:pt idx="69">
                  <c:v>35997</c:v>
                </c:pt>
                <c:pt idx="70">
                  <c:v>36080</c:v>
                </c:pt>
                <c:pt idx="71">
                  <c:v>36178</c:v>
                </c:pt>
                <c:pt idx="72">
                  <c:v>36262</c:v>
                </c:pt>
                <c:pt idx="73">
                  <c:v>36367</c:v>
                </c:pt>
                <c:pt idx="74">
                  <c:v>36451</c:v>
                </c:pt>
                <c:pt idx="75">
                  <c:v>36537</c:v>
                </c:pt>
                <c:pt idx="76">
                  <c:v>36634</c:v>
                </c:pt>
                <c:pt idx="77">
                  <c:v>36724</c:v>
                </c:pt>
                <c:pt idx="78">
                  <c:v>36815</c:v>
                </c:pt>
                <c:pt idx="79">
                  <c:v>36906</c:v>
                </c:pt>
                <c:pt idx="80">
                  <c:v>37004</c:v>
                </c:pt>
                <c:pt idx="81">
                  <c:v>37081</c:v>
                </c:pt>
                <c:pt idx="82">
                  <c:v>37179</c:v>
                </c:pt>
                <c:pt idx="83">
                  <c:v>37271</c:v>
                </c:pt>
                <c:pt idx="84">
                  <c:v>37361</c:v>
                </c:pt>
                <c:pt idx="85">
                  <c:v>37459</c:v>
                </c:pt>
                <c:pt idx="86">
                  <c:v>37544</c:v>
                </c:pt>
                <c:pt idx="87">
                  <c:v>37641</c:v>
                </c:pt>
                <c:pt idx="88">
                  <c:v>37725</c:v>
                </c:pt>
                <c:pt idx="89">
                  <c:v>37816</c:v>
                </c:pt>
                <c:pt idx="90">
                  <c:v>37908</c:v>
                </c:pt>
                <c:pt idx="91">
                  <c:v>38012</c:v>
                </c:pt>
                <c:pt idx="92">
                  <c:v>38082</c:v>
                </c:pt>
                <c:pt idx="93">
                  <c:v>38173</c:v>
                </c:pt>
                <c:pt idx="94">
                  <c:v>38272</c:v>
                </c:pt>
                <c:pt idx="95">
                  <c:v>38376</c:v>
                </c:pt>
                <c:pt idx="96">
                  <c:v>38446</c:v>
                </c:pt>
                <c:pt idx="97">
                  <c:v>38544</c:v>
                </c:pt>
                <c:pt idx="98">
                  <c:v>38642</c:v>
                </c:pt>
                <c:pt idx="99">
                  <c:v>38734</c:v>
                </c:pt>
                <c:pt idx="100">
                  <c:v>38825</c:v>
                </c:pt>
                <c:pt idx="101">
                  <c:v>38902</c:v>
                </c:pt>
                <c:pt idx="102">
                  <c:v>38995</c:v>
                </c:pt>
                <c:pt idx="103">
                  <c:v>39092</c:v>
                </c:pt>
                <c:pt idx="104">
                  <c:v>39175</c:v>
                </c:pt>
                <c:pt idx="105">
                  <c:v>39267</c:v>
                </c:pt>
                <c:pt idx="106">
                  <c:v>39370</c:v>
                </c:pt>
                <c:pt idx="107">
                  <c:v>39457</c:v>
                </c:pt>
                <c:pt idx="108">
                  <c:v>39545</c:v>
                </c:pt>
                <c:pt idx="109">
                  <c:v>39631</c:v>
                </c:pt>
                <c:pt idx="110">
                  <c:v>39735</c:v>
                </c:pt>
                <c:pt idx="111">
                  <c:v>39820</c:v>
                </c:pt>
                <c:pt idx="112">
                  <c:v>39910</c:v>
                </c:pt>
                <c:pt idx="113">
                  <c:v>40008</c:v>
                </c:pt>
                <c:pt idx="114">
                  <c:v>40092</c:v>
                </c:pt>
                <c:pt idx="115">
                  <c:v>40193</c:v>
                </c:pt>
                <c:pt idx="116">
                  <c:v>40276</c:v>
                </c:pt>
                <c:pt idx="117">
                  <c:v>40367</c:v>
                </c:pt>
                <c:pt idx="118">
                  <c:v>40458</c:v>
                </c:pt>
                <c:pt idx="119">
                  <c:v>40549</c:v>
                </c:pt>
                <c:pt idx="120">
                  <c:v>40613</c:v>
                </c:pt>
                <c:pt idx="121">
                  <c:v>40681</c:v>
                </c:pt>
                <c:pt idx="122">
                  <c:v>40737</c:v>
                </c:pt>
                <c:pt idx="123">
                  <c:v>40828</c:v>
                </c:pt>
                <c:pt idx="124">
                  <c:v>40924</c:v>
                </c:pt>
                <c:pt idx="125">
                  <c:v>41010</c:v>
                </c:pt>
                <c:pt idx="126">
                  <c:v>41100</c:v>
                </c:pt>
                <c:pt idx="127">
                  <c:v>41192</c:v>
                </c:pt>
                <c:pt idx="128">
                  <c:v>41291</c:v>
                </c:pt>
                <c:pt idx="129">
                  <c:v>41374</c:v>
                </c:pt>
                <c:pt idx="130">
                  <c:v>41472</c:v>
                </c:pt>
                <c:pt idx="131">
                  <c:v>41576</c:v>
                </c:pt>
                <c:pt idx="132">
                  <c:v>41654</c:v>
                </c:pt>
                <c:pt idx="133">
                  <c:v>41738</c:v>
                </c:pt>
                <c:pt idx="134">
                  <c:v>41828</c:v>
                </c:pt>
                <c:pt idx="135">
                  <c:v>41940</c:v>
                </c:pt>
                <c:pt idx="136">
                  <c:v>42018</c:v>
                </c:pt>
                <c:pt idx="137">
                  <c:v>42115</c:v>
                </c:pt>
                <c:pt idx="138">
                  <c:v>42199</c:v>
                </c:pt>
                <c:pt idx="139">
                  <c:v>42291</c:v>
                </c:pt>
                <c:pt idx="140">
                  <c:v>42382</c:v>
                </c:pt>
                <c:pt idx="141">
                  <c:v>42473</c:v>
                </c:pt>
                <c:pt idx="142">
                  <c:v>42564</c:v>
                </c:pt>
                <c:pt idx="143">
                  <c:v>42655</c:v>
                </c:pt>
                <c:pt idx="144">
                  <c:v>42759</c:v>
                </c:pt>
                <c:pt idx="145">
                  <c:v>42839</c:v>
                </c:pt>
                <c:pt idx="146">
                  <c:v>42928</c:v>
                </c:pt>
                <c:pt idx="147">
                  <c:v>43026</c:v>
                </c:pt>
                <c:pt idx="148">
                  <c:v>43117</c:v>
                </c:pt>
                <c:pt idx="149">
                  <c:v>43200</c:v>
                </c:pt>
                <c:pt idx="150">
                  <c:v>43292</c:v>
                </c:pt>
              </c:numCache>
            </c:numRef>
          </c:cat>
          <c:val>
            <c:numRef>
              <c:f>海底土!$P$132:$P$292</c:f>
              <c:numCache>
                <c:formatCode>0_);[Red]\(0\)</c:formatCode>
                <c:ptCount val="161"/>
                <c:pt idx="7" formatCode=".000">
                  <c:v>7.3179952668514098E-2</c:v>
                </c:pt>
                <c:pt idx="10" formatCode=".000">
                  <c:v>6.1157671940322615E-2</c:v>
                </c:pt>
                <c:pt idx="12" formatCode=".000">
                  <c:v>5.2300064512994439E-2</c:v>
                </c:pt>
                <c:pt idx="16" formatCode=".000">
                  <c:v>3.7446542227113674E-2</c:v>
                </c:pt>
                <c:pt idx="22" formatCode=".000">
                  <c:v>0.12218674854544502</c:v>
                </c:pt>
                <c:pt idx="24" formatCode=".000">
                  <c:v>9.6183933929904611E-2</c:v>
                </c:pt>
                <c:pt idx="30" formatCode=".000">
                  <c:v>6.2869773486638345E-2</c:v>
                </c:pt>
                <c:pt idx="34" formatCode=".000">
                  <c:v>4.4479030663265452E-2</c:v>
                </c:pt>
                <c:pt idx="38" formatCode=".000">
                  <c:v>3.181743112893224E-2</c:v>
                </c:pt>
                <c:pt idx="42" formatCode=".000">
                  <c:v>2.2781095767708169E-2</c:v>
                </c:pt>
                <c:pt idx="46" formatCode=".000">
                  <c:v>1.6507457408317612E-2</c:v>
                </c:pt>
                <c:pt idx="50" formatCode=".000">
                  <c:v>1.1884690396282193E-2</c:v>
                </c:pt>
                <c:pt idx="54" formatCode=".000">
                  <c:v>8.439176780325585E-3</c:v>
                </c:pt>
                <c:pt idx="58" formatCode=".000">
                  <c:v>6.031289635385257E-3</c:v>
                </c:pt>
                <c:pt idx="62" formatCode=".000">
                  <c:v>4.2866901685691327E-3</c:v>
                </c:pt>
                <c:pt idx="66" formatCode=".000">
                  <c:v>3.0692452467624377E-3</c:v>
                </c:pt>
                <c:pt idx="70" formatCode=".000">
                  <c:v>2.1814411543151948E-3</c:v>
                </c:pt>
                <c:pt idx="74" formatCode=".000">
                  <c:v>1.5490153233526692E-3</c:v>
                </c:pt>
                <c:pt idx="78" formatCode=".000">
                  <c:v>1.1162541833150685E-3</c:v>
                </c:pt>
                <c:pt idx="82" formatCode=".000">
                  <c:v>8.0217918729120097E-4</c:v>
                </c:pt>
                <c:pt idx="86" formatCode=".000">
                  <c:v>5.6595996789199463E-4</c:v>
                </c:pt>
                <c:pt idx="90" formatCode=".000">
                  <c:v>4.0859448034637815E-4</c:v>
                </c:pt>
                <c:pt idx="94" formatCode=".000">
                  <c:v>2.8854032538302169E-4</c:v>
                </c:pt>
                <c:pt idx="98" formatCode=".000">
                  <c:v>2.1004414721892246E-4</c:v>
                </c:pt>
                <c:pt idx="102" formatCode=".000">
                  <c:v>1.503903886473644E-4</c:v>
                </c:pt>
                <c:pt idx="106" formatCode=".000">
                  <c:v>1.0679041973647068E-4</c:v>
                </c:pt>
                <c:pt idx="110" formatCode=".000">
                  <c:v>7.5066786270461516E-5</c:v>
                </c:pt>
                <c:pt idx="114" formatCode=".000">
                  <c:v>5.3549883091549646E-5</c:v>
                </c:pt>
                <c:pt idx="118" formatCode=".000">
                  <c:v>3.8910176225812926E-5</c:v>
                </c:pt>
                <c:pt idx="123">
                  <c:v>85</c:v>
                </c:pt>
                <c:pt idx="127" formatCode="0.0">
                  <c:v>7.6</c:v>
                </c:pt>
                <c:pt idx="131" formatCode="0.0">
                  <c:v>2.2000000000000002</c:v>
                </c:pt>
                <c:pt idx="135" formatCode="0.0">
                  <c:v>2.2999999999999998</c:v>
                </c:pt>
                <c:pt idx="139" formatCode="0.0">
                  <c:v>2.4</c:v>
                </c:pt>
                <c:pt idx="143" formatCode="0.0">
                  <c:v>1.3</c:v>
                </c:pt>
                <c:pt idx="148" formatCode=".000">
                  <c:v>1.5823190658401924E-2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海底土!$AF$130</c:f>
              <c:strCache>
                <c:ptCount val="1"/>
                <c:pt idx="0">
                  <c:v>Be7崩壊</c:v>
                </c:pt>
              </c:strCache>
            </c:strRef>
          </c:tx>
          <c:spPr>
            <a:ln w="38100">
              <a:solidFill>
                <a:srgbClr val="3366FF"/>
              </a:solidFill>
              <a:prstDash val="sysDot"/>
            </a:ln>
          </c:spPr>
          <c:marker>
            <c:symbol val="none"/>
          </c:marker>
          <c:cat>
            <c:numRef>
              <c:f>海底土!$R$132:$R$292</c:f>
              <c:numCache>
                <c:formatCode>[$-411]m\.d\.ge</c:formatCode>
                <c:ptCount val="161"/>
                <c:pt idx="0">
                  <c:v>29871</c:v>
                </c:pt>
                <c:pt idx="1">
                  <c:v>29962</c:v>
                </c:pt>
                <c:pt idx="2">
                  <c:v>30049</c:v>
                </c:pt>
                <c:pt idx="3">
                  <c:v>30134</c:v>
                </c:pt>
                <c:pt idx="4">
                  <c:v>30225</c:v>
                </c:pt>
                <c:pt idx="5">
                  <c:v>30326</c:v>
                </c:pt>
                <c:pt idx="6">
                  <c:v>30420</c:v>
                </c:pt>
                <c:pt idx="7">
                  <c:v>30501</c:v>
                </c:pt>
                <c:pt idx="8">
                  <c:v>30600</c:v>
                </c:pt>
                <c:pt idx="9">
                  <c:v>30691</c:v>
                </c:pt>
                <c:pt idx="10">
                  <c:v>30774</c:v>
                </c:pt>
                <c:pt idx="11">
                  <c:v>30875</c:v>
                </c:pt>
                <c:pt idx="12">
                  <c:v>30971</c:v>
                </c:pt>
                <c:pt idx="13">
                  <c:v>31055</c:v>
                </c:pt>
                <c:pt idx="14">
                  <c:v>31147</c:v>
                </c:pt>
                <c:pt idx="15">
                  <c:v>31236</c:v>
                </c:pt>
                <c:pt idx="16">
                  <c:v>31329</c:v>
                </c:pt>
                <c:pt idx="17">
                  <c:v>31425</c:v>
                </c:pt>
                <c:pt idx="18">
                  <c:v>31506</c:v>
                </c:pt>
                <c:pt idx="19">
                  <c:v>31528</c:v>
                </c:pt>
                <c:pt idx="20">
                  <c:v>31590</c:v>
                </c:pt>
                <c:pt idx="21">
                  <c:v>31597</c:v>
                </c:pt>
                <c:pt idx="22">
                  <c:v>31705</c:v>
                </c:pt>
                <c:pt idx="23">
                  <c:v>31789</c:v>
                </c:pt>
                <c:pt idx="24">
                  <c:v>31873</c:v>
                </c:pt>
                <c:pt idx="25">
                  <c:v>31974</c:v>
                </c:pt>
                <c:pt idx="26">
                  <c:v>32062</c:v>
                </c:pt>
                <c:pt idx="27">
                  <c:v>32160</c:v>
                </c:pt>
                <c:pt idx="28">
                  <c:v>32244</c:v>
                </c:pt>
                <c:pt idx="29">
                  <c:v>32338</c:v>
                </c:pt>
                <c:pt idx="30">
                  <c:v>32433</c:v>
                </c:pt>
                <c:pt idx="31">
                  <c:v>32525</c:v>
                </c:pt>
                <c:pt idx="32">
                  <c:v>32617</c:v>
                </c:pt>
                <c:pt idx="33">
                  <c:v>32699</c:v>
                </c:pt>
                <c:pt idx="34">
                  <c:v>32800</c:v>
                </c:pt>
                <c:pt idx="35">
                  <c:v>32885</c:v>
                </c:pt>
                <c:pt idx="36">
                  <c:v>32982</c:v>
                </c:pt>
                <c:pt idx="37">
                  <c:v>33073</c:v>
                </c:pt>
                <c:pt idx="38">
                  <c:v>33163</c:v>
                </c:pt>
                <c:pt idx="39">
                  <c:v>33247</c:v>
                </c:pt>
                <c:pt idx="40">
                  <c:v>33345</c:v>
                </c:pt>
                <c:pt idx="41">
                  <c:v>33448</c:v>
                </c:pt>
                <c:pt idx="42">
                  <c:v>33535</c:v>
                </c:pt>
                <c:pt idx="43">
                  <c:v>33616</c:v>
                </c:pt>
                <c:pt idx="44">
                  <c:v>33714</c:v>
                </c:pt>
                <c:pt idx="45">
                  <c:v>33798</c:v>
                </c:pt>
                <c:pt idx="46">
                  <c:v>33905</c:v>
                </c:pt>
                <c:pt idx="47">
                  <c:v>33980</c:v>
                </c:pt>
                <c:pt idx="48">
                  <c:v>34078</c:v>
                </c:pt>
                <c:pt idx="49">
                  <c:v>34185</c:v>
                </c:pt>
                <c:pt idx="50">
                  <c:v>34255</c:v>
                </c:pt>
                <c:pt idx="51">
                  <c:v>34344</c:v>
                </c:pt>
                <c:pt idx="52">
                  <c:v>34435</c:v>
                </c:pt>
                <c:pt idx="53">
                  <c:v>34529</c:v>
                </c:pt>
                <c:pt idx="54">
                  <c:v>34626</c:v>
                </c:pt>
                <c:pt idx="55">
                  <c:v>34708</c:v>
                </c:pt>
                <c:pt idx="56">
                  <c:v>34813</c:v>
                </c:pt>
                <c:pt idx="57">
                  <c:v>34904</c:v>
                </c:pt>
                <c:pt idx="58">
                  <c:v>34988</c:v>
                </c:pt>
                <c:pt idx="59">
                  <c:v>35093</c:v>
                </c:pt>
                <c:pt idx="60">
                  <c:v>35177</c:v>
                </c:pt>
                <c:pt idx="61">
                  <c:v>35268</c:v>
                </c:pt>
                <c:pt idx="62">
                  <c:v>35345</c:v>
                </c:pt>
                <c:pt idx="63">
                  <c:v>35443</c:v>
                </c:pt>
                <c:pt idx="64">
                  <c:v>35534</c:v>
                </c:pt>
                <c:pt idx="65">
                  <c:v>35633</c:v>
                </c:pt>
                <c:pt idx="66">
                  <c:v>35716</c:v>
                </c:pt>
                <c:pt idx="67">
                  <c:v>35807</c:v>
                </c:pt>
                <c:pt idx="68">
                  <c:v>35905</c:v>
                </c:pt>
                <c:pt idx="69">
                  <c:v>35997</c:v>
                </c:pt>
                <c:pt idx="70">
                  <c:v>36080</c:v>
                </c:pt>
                <c:pt idx="71">
                  <c:v>36178</c:v>
                </c:pt>
                <c:pt idx="72">
                  <c:v>36262</c:v>
                </c:pt>
                <c:pt idx="73">
                  <c:v>36367</c:v>
                </c:pt>
                <c:pt idx="74">
                  <c:v>36451</c:v>
                </c:pt>
                <c:pt idx="75">
                  <c:v>36537</c:v>
                </c:pt>
                <c:pt idx="76">
                  <c:v>36634</c:v>
                </c:pt>
                <c:pt idx="77">
                  <c:v>36724</c:v>
                </c:pt>
                <c:pt idx="78">
                  <c:v>36815</c:v>
                </c:pt>
                <c:pt idx="79">
                  <c:v>36906</c:v>
                </c:pt>
                <c:pt idx="80">
                  <c:v>37004</c:v>
                </c:pt>
                <c:pt idx="81">
                  <c:v>37081</c:v>
                </c:pt>
                <c:pt idx="82">
                  <c:v>37179</c:v>
                </c:pt>
                <c:pt idx="83">
                  <c:v>37271</c:v>
                </c:pt>
                <c:pt idx="84">
                  <c:v>37361</c:v>
                </c:pt>
                <c:pt idx="85">
                  <c:v>37459</c:v>
                </c:pt>
                <c:pt idx="86">
                  <c:v>37544</c:v>
                </c:pt>
                <c:pt idx="87">
                  <c:v>37641</c:v>
                </c:pt>
                <c:pt idx="88">
                  <c:v>37725</c:v>
                </c:pt>
                <c:pt idx="89">
                  <c:v>37816</c:v>
                </c:pt>
                <c:pt idx="90">
                  <c:v>37908</c:v>
                </c:pt>
                <c:pt idx="91">
                  <c:v>38012</c:v>
                </c:pt>
                <c:pt idx="92">
                  <c:v>38082</c:v>
                </c:pt>
                <c:pt idx="93">
                  <c:v>38173</c:v>
                </c:pt>
                <c:pt idx="94">
                  <c:v>38272</c:v>
                </c:pt>
                <c:pt idx="95">
                  <c:v>38376</c:v>
                </c:pt>
                <c:pt idx="96">
                  <c:v>38446</c:v>
                </c:pt>
                <c:pt idx="97">
                  <c:v>38544</c:v>
                </c:pt>
                <c:pt idx="98">
                  <c:v>38642</c:v>
                </c:pt>
                <c:pt idx="99">
                  <c:v>38734</c:v>
                </c:pt>
                <c:pt idx="100">
                  <c:v>38825</c:v>
                </c:pt>
                <c:pt idx="101">
                  <c:v>38902</c:v>
                </c:pt>
                <c:pt idx="102">
                  <c:v>38995</c:v>
                </c:pt>
                <c:pt idx="103">
                  <c:v>39092</c:v>
                </c:pt>
                <c:pt idx="104">
                  <c:v>39175</c:v>
                </c:pt>
                <c:pt idx="105">
                  <c:v>39267</c:v>
                </c:pt>
                <c:pt idx="106">
                  <c:v>39370</c:v>
                </c:pt>
                <c:pt idx="107">
                  <c:v>39457</c:v>
                </c:pt>
                <c:pt idx="108">
                  <c:v>39545</c:v>
                </c:pt>
                <c:pt idx="109">
                  <c:v>39631</c:v>
                </c:pt>
                <c:pt idx="110">
                  <c:v>39735</c:v>
                </c:pt>
                <c:pt idx="111">
                  <c:v>39820</c:v>
                </c:pt>
                <c:pt idx="112">
                  <c:v>39910</c:v>
                </c:pt>
                <c:pt idx="113">
                  <c:v>40008</c:v>
                </c:pt>
                <c:pt idx="114">
                  <c:v>40092</c:v>
                </c:pt>
                <c:pt idx="115">
                  <c:v>40193</c:v>
                </c:pt>
                <c:pt idx="116">
                  <c:v>40276</c:v>
                </c:pt>
                <c:pt idx="117">
                  <c:v>40367</c:v>
                </c:pt>
                <c:pt idx="118">
                  <c:v>40458</c:v>
                </c:pt>
                <c:pt idx="119">
                  <c:v>40549</c:v>
                </c:pt>
                <c:pt idx="120">
                  <c:v>40613</c:v>
                </c:pt>
                <c:pt idx="121">
                  <c:v>40681</c:v>
                </c:pt>
                <c:pt idx="122">
                  <c:v>40737</c:v>
                </c:pt>
                <c:pt idx="123">
                  <c:v>40828</c:v>
                </c:pt>
                <c:pt idx="124">
                  <c:v>40924</c:v>
                </c:pt>
                <c:pt idx="125">
                  <c:v>41010</c:v>
                </c:pt>
                <c:pt idx="126">
                  <c:v>41100</c:v>
                </c:pt>
                <c:pt idx="127">
                  <c:v>41192</c:v>
                </c:pt>
                <c:pt idx="128">
                  <c:v>41291</c:v>
                </c:pt>
                <c:pt idx="129">
                  <c:v>41374</c:v>
                </c:pt>
                <c:pt idx="130">
                  <c:v>41472</c:v>
                </c:pt>
                <c:pt idx="131">
                  <c:v>41576</c:v>
                </c:pt>
                <c:pt idx="132">
                  <c:v>41654</c:v>
                </c:pt>
                <c:pt idx="133">
                  <c:v>41738</c:v>
                </c:pt>
                <c:pt idx="134">
                  <c:v>41828</c:v>
                </c:pt>
                <c:pt idx="135">
                  <c:v>41940</c:v>
                </c:pt>
                <c:pt idx="136">
                  <c:v>42018</c:v>
                </c:pt>
                <c:pt idx="137">
                  <c:v>42115</c:v>
                </c:pt>
                <c:pt idx="138">
                  <c:v>42199</c:v>
                </c:pt>
                <c:pt idx="139">
                  <c:v>42291</c:v>
                </c:pt>
                <c:pt idx="140">
                  <c:v>42382</c:v>
                </c:pt>
                <c:pt idx="141">
                  <c:v>42473</c:v>
                </c:pt>
                <c:pt idx="142">
                  <c:v>42564</c:v>
                </c:pt>
                <c:pt idx="143">
                  <c:v>42655</c:v>
                </c:pt>
                <c:pt idx="144">
                  <c:v>42759</c:v>
                </c:pt>
                <c:pt idx="145">
                  <c:v>42839</c:v>
                </c:pt>
                <c:pt idx="146">
                  <c:v>42928</c:v>
                </c:pt>
                <c:pt idx="147">
                  <c:v>43026</c:v>
                </c:pt>
                <c:pt idx="148">
                  <c:v>43117</c:v>
                </c:pt>
                <c:pt idx="149">
                  <c:v>43200</c:v>
                </c:pt>
                <c:pt idx="150">
                  <c:v>43292</c:v>
                </c:pt>
              </c:numCache>
            </c:numRef>
          </c:cat>
          <c:val>
            <c:numRef>
              <c:f>海底土!$AF$132:$AF$292</c:f>
              <c:numCache>
                <c:formatCode>0</c:formatCode>
                <c:ptCount val="161"/>
                <c:pt idx="0">
                  <c:v>40</c:v>
                </c:pt>
                <c:pt idx="1">
                  <c:v>12.246385016903671</c:v>
                </c:pt>
                <c:pt idx="2" formatCode=".000">
                  <c:v>3.9495855289598247</c:v>
                </c:pt>
                <c:pt idx="3" formatCode=".000">
                  <c:v>1.3073533519871963</c:v>
                </c:pt>
                <c:pt idx="4" formatCode=".000">
                  <c:v>0.40025881253936979</c:v>
                </c:pt>
                <c:pt idx="5" formatCode=".000">
                  <c:v>0.10759685583340464</c:v>
                </c:pt>
                <c:pt idx="6" formatCode=".000">
                  <c:v>3.1681134598360736E-2</c:v>
                </c:pt>
                <c:pt idx="7" formatCode=".000">
                  <c:v>1.1046835432823376E-2</c:v>
                </c:pt>
                <c:pt idx="8" formatCode=".000">
                  <c:v>3.0478557612203501E-3</c:v>
                </c:pt>
                <c:pt idx="9" formatCode=".000">
                  <c:v>9.3313037819730985E-4</c:v>
                </c:pt>
                <c:pt idx="10" formatCode="0.E+00">
                  <c:v>3.1701633285599498E-4</c:v>
                </c:pt>
                <c:pt idx="11" formatCode="0.E+00">
                  <c:v>8.5219761800462541E-5</c:v>
                </c:pt>
                <c:pt idx="12" formatCode="0.E+00">
                  <c:v>2.4448015595459508E-5</c:v>
                </c:pt>
                <c:pt idx="13" formatCode="0.E+00">
                  <c:v>8.198492423525936E-6</c:v>
                </c:pt>
                <c:pt idx="14" formatCode="0.E+00">
                  <c:v>2.4776102756685363E-6</c:v>
                </c:pt>
                <c:pt idx="15" formatCode="0.E+00">
                  <c:v>7.7853610748273175E-7</c:v>
                </c:pt>
                <c:pt idx="16" formatCode="0.E+00">
                  <c:v>2.3223561853010202E-7</c:v>
                </c:pt>
                <c:pt idx="17" formatCode="0.E+00">
                  <c:v>6.6624218417074627E-8</c:v>
                </c:pt>
                <c:pt idx="20" formatCode="0.E+00">
                  <c:v>7.7903984475015616E-9</c:v>
                </c:pt>
                <c:pt idx="21" formatCode="0.E+00">
                  <c:v>7.1124168602296533E-9</c:v>
                </c:pt>
                <c:pt idx="22" formatCode="0.E+00">
                  <c:v>1.7455545001574576E-9</c:v>
                </c:pt>
                <c:pt idx="23" formatCode="0.E+00">
                  <c:v>5.8536101993694601E-10</c:v>
                </c:pt>
                <c:pt idx="24" formatCode="0.E+00">
                  <c:v>1.9629723599619033E-10</c:v>
                </c:pt>
                <c:pt idx="25" formatCode="0.E+00">
                  <c:v>5.2768270779548288E-11</c:v>
                </c:pt>
                <c:pt idx="26" formatCode="0.E+00">
                  <c:v>1.6798385842326924E-11</c:v>
                </c:pt>
                <c:pt idx="27" formatCode="0.E+00">
                  <c:v>4.6954043975698036E-12</c:v>
                </c:pt>
                <c:pt idx="28" formatCode="0.E+00">
                  <c:v>1.5745751318162527E-12</c:v>
                </c:pt>
                <c:pt idx="29" formatCode="0.E+00">
                  <c:v>4.6362253153140231E-13</c:v>
                </c:pt>
                <c:pt idx="30" formatCode="0.E+00">
                  <c:v>1.347462712235827E-13</c:v>
                </c:pt>
                <c:pt idx="31" formatCode="0.E+00">
                  <c:v>4.0720748272398688E-14</c:v>
                </c:pt>
                <c:pt idx="32" formatCode="0.E+00">
                  <c:v>1.2305938597088639E-14</c:v>
                </c:pt>
                <c:pt idx="33" formatCode="0.E+00">
                  <c:v>4.2354833364224402E-15</c:v>
                </c:pt>
                <c:pt idx="34" formatCode="0.E+00">
                  <c:v>1.1385750310969262E-15</c:v>
                </c:pt>
                <c:pt idx="35" formatCode="0.E+00">
                  <c:v>3.7688002259455106E-16</c:v>
                </c:pt>
                <c:pt idx="36" formatCode="0.E+00">
                  <c:v>1.0672286888153814E-16</c:v>
                </c:pt>
                <c:pt idx="37" formatCode="0.E+00">
                  <c:v>3.2674233560796117E-17</c:v>
                </c:pt>
                <c:pt idx="38" formatCode="0.E+00">
                  <c:v>1.0134498225551718E-17</c:v>
                </c:pt>
                <c:pt idx="39" formatCode="0.E+00">
                  <c:v>3.3985419632116893E-18</c:v>
                </c:pt>
                <c:pt idx="40" formatCode="0.E+00">
                  <c:v>9.4994418089751921E-19</c:v>
                </c:pt>
                <c:pt idx="41" formatCode="0.E+00">
                  <c:v>2.4880489293895742E-19</c:v>
                </c:pt>
                <c:pt idx="42" formatCode="0.E+00">
                  <c:v>8.0242145198743175E-20</c:v>
                </c:pt>
                <c:pt idx="43" formatCode="0.E+00">
                  <c:v>2.7979483185336983E-20</c:v>
                </c:pt>
                <c:pt idx="44" formatCode="0.E+00">
                  <c:v>7.8206912035046383E-21</c:v>
                </c:pt>
                <c:pt idx="45" formatCode="0.E+00">
                  <c:v>2.6226209374055218E-21</c:v>
                </c:pt>
                <c:pt idx="46" formatCode="0.E+00">
                  <c:v>6.5207966682202538E-22</c:v>
                </c:pt>
                <c:pt idx="47" formatCode="0.E+00">
                  <c:v>2.4582800674897194E-22</c:v>
                </c:pt>
                <c:pt idx="48" formatCode="0.E+00">
                  <c:v>6.8712667679447055E-23</c:v>
                </c:pt>
                <c:pt idx="49" formatCode="0.E+00">
                  <c:v>1.7084487051793324E-23</c:v>
                </c:pt>
                <c:pt idx="50" formatCode="0.E+00">
                  <c:v>6.8734893709805293E-24</c:v>
                </c:pt>
                <c:pt idx="51" formatCode="0.E+00">
                  <c:v>2.1598472174011131E-24</c:v>
                </c:pt>
                <c:pt idx="52" formatCode="0.E+00">
                  <c:v>6.6125801504955712E-25</c:v>
                </c:pt>
                <c:pt idx="53" formatCode="0.E+00">
                  <c:v>1.9470275424652192E-25</c:v>
                </c:pt>
                <c:pt idx="54" formatCode="0.E+00">
                  <c:v>5.5134884489964813E-26</c:v>
                </c:pt>
                <c:pt idx="55" formatCode="0.E+00">
                  <c:v>1.8976438300128465E-26</c:v>
                </c:pt>
                <c:pt idx="56" formatCode="0.E+00">
                  <c:v>4.842589821783791E-27</c:v>
                </c:pt>
                <c:pt idx="57" formatCode="0.E+00">
                  <c:v>1.4826054859125928E-27</c:v>
                </c:pt>
                <c:pt idx="58" formatCode="0.E+00">
                  <c:v>4.971826770917904E-28</c:v>
                </c:pt>
                <c:pt idx="59" formatCode="0.E+00">
                  <c:v>1.2687585170477825E-28</c:v>
                </c:pt>
                <c:pt idx="60" formatCode="0.E+00">
                  <c:v>4.2547040469133045E-29</c:v>
                </c:pt>
                <c:pt idx="61" formatCode="0.E+00">
                  <c:v>1.3026185972869732E-29</c:v>
                </c:pt>
                <c:pt idx="62" formatCode="0.E+00">
                  <c:v>4.7846494871145662E-30</c:v>
                </c:pt>
                <c:pt idx="63" formatCode="0.E+00">
                  <c:v>1.3373823207477849E-30</c:v>
                </c:pt>
                <c:pt idx="64" formatCode="0.E+00">
                  <c:v>4.0945247036693578E-31</c:v>
                </c:pt>
                <c:pt idx="65" formatCode="0.E+00">
                  <c:v>1.129691917963886E-31</c:v>
                </c:pt>
                <c:pt idx="66" formatCode="0.E+00">
                  <c:v>3.837950167069173E-32</c:v>
                </c:pt>
                <c:pt idx="67" formatCode="0.E+00">
                  <c:v>1.1750253855404808E-32</c:v>
                </c:pt>
                <c:pt idx="68" formatCode="0.E+00">
                  <c:v>3.2843747097540759E-33</c:v>
                </c:pt>
                <c:pt idx="69" formatCode="0.E+00">
                  <c:v>9.9254839910345741E-34</c:v>
                </c:pt>
                <c:pt idx="70" formatCode="0.E+00">
                  <c:v>3.3720266858500547E-34</c:v>
                </c:pt>
                <c:pt idx="71" formatCode="0.E+00">
                  <c:v>9.425327574967722E-35</c:v>
                </c:pt>
                <c:pt idx="72" formatCode="0.E+00">
                  <c:v>3.1607259252146926E-35</c:v>
                </c:pt>
                <c:pt idx="73" formatCode="0.E+00">
                  <c:v>8.0658440497706751E-36</c:v>
                </c:pt>
                <c:pt idx="74" formatCode="0.E+00">
                  <c:v>2.7048314442203213E-36</c:v>
                </c:pt>
                <c:pt idx="75" formatCode="0.E+00">
                  <c:v>8.8375675086244428E-37</c:v>
                </c:pt>
                <c:pt idx="76" formatCode="0.E+00">
                  <c:v>2.5025750952826032E-37</c:v>
                </c:pt>
                <c:pt idx="77" formatCode="0.E+00">
                  <c:v>7.7621844794799529E-38</c:v>
                </c:pt>
                <c:pt idx="78" formatCode="0.E+00">
                  <c:v>2.3764674926986226E-38</c:v>
                </c:pt>
                <c:pt idx="79" formatCode="0.E+00">
                  <c:v>7.2757839739357165E-39</c:v>
                </c:pt>
                <c:pt idx="80" formatCode="0.E+00">
                  <c:v>2.0336923075612615E-39</c:v>
                </c:pt>
                <c:pt idx="81" formatCode="0.E+00">
                  <c:v>7.4699569594568086E-40</c:v>
                </c:pt>
                <c:pt idx="82" formatCode="0.E+00">
                  <c:v>2.0879666109772327E-40</c:v>
                </c:pt>
                <c:pt idx="83" formatCode="0.E+00">
                  <c:v>6.3099009712632001E-41</c:v>
                </c:pt>
                <c:pt idx="84" formatCode="0.E+00">
                  <c:v>1.9571286982963875E-41</c:v>
                </c:pt>
                <c:pt idx="85" formatCode="0.E+00">
                  <c:v>5.4704724506542339E-42</c:v>
                </c:pt>
                <c:pt idx="86" formatCode="0.E+00">
                  <c:v>1.8107825347436009E-42</c:v>
                </c:pt>
                <c:pt idx="87" formatCode="0.E+00">
                  <c:v>5.1276771238236138E-43</c:v>
                </c:pt>
                <c:pt idx="88" formatCode="0.E+00">
                  <c:v>1.7195351453294544E-43</c:v>
                </c:pt>
                <c:pt idx="89" formatCode="0.E+00">
                  <c:v>5.2645223599504434E-44</c:v>
                </c:pt>
                <c:pt idx="90" formatCode="0.E+00">
                  <c:v>1.5909552661256553E-44</c:v>
                </c:pt>
                <c:pt idx="91" formatCode="0.E+00">
                  <c:v>4.1131057409857848E-45</c:v>
                </c:pt>
                <c:pt idx="92" formatCode="0.E+00">
                  <c:v>1.654798795344388E-45</c:v>
                </c:pt>
                <c:pt idx="93" formatCode="0.E+00">
                  <c:v>5.06632579332398E-46</c:v>
                </c:pt>
                <c:pt idx="94" formatCode="0.E+00">
                  <c:v>1.3978148177640521E-46</c:v>
                </c:pt>
                <c:pt idx="95" formatCode="0.E+00">
                  <c:v>3.6137786361406281E-47</c:v>
                </c:pt>
                <c:pt idx="96" formatCode="0.E+00">
                  <c:v>1.4539078035697978E-47</c:v>
                </c:pt>
                <c:pt idx="97" formatCode="0.E+00">
                  <c:v>4.0638934946603E-48</c:v>
                </c:pt>
                <c:pt idx="98" formatCode="0.E+00">
                  <c:v>1.1359200559617673E-48</c:v>
                </c:pt>
                <c:pt idx="99" formatCode="0.E+00">
                  <c:v>3.4327862460577727E-49</c:v>
                </c:pt>
                <c:pt idx="100" formatCode="0.E+00">
                  <c:v>1.0509805512488659E-49</c:v>
                </c:pt>
                <c:pt idx="101" formatCode="0.E+00">
                  <c:v>3.8603575643504528E-50</c:v>
                </c:pt>
                <c:pt idx="102" formatCode="0.E+00">
                  <c:v>1.1515362204625392E-50</c:v>
                </c:pt>
                <c:pt idx="103" formatCode="0.E+00">
                  <c:v>3.260858673875021E-51</c:v>
                </c:pt>
                <c:pt idx="104" formatCode="0.E+00">
                  <c:v>1.1078253188483463E-51</c:v>
                </c:pt>
                <c:pt idx="105" formatCode="0.E+00">
                  <c:v>3.3478830641450651E-52</c:v>
                </c:pt>
                <c:pt idx="106" formatCode="0.E+00">
                  <c:v>8.7686171892726948E-53</c:v>
                </c:pt>
                <c:pt idx="107" formatCode="0.E+00">
                  <c:v>2.827969520143004E-53</c:v>
                </c:pt>
                <c:pt idx="108" formatCode="0.E+00">
                  <c:v>9.0026302639645619E-54</c:v>
                </c:pt>
                <c:pt idx="109" formatCode="0.E+00">
                  <c:v>2.9414532607189893E-54</c:v>
                </c:pt>
                <c:pt idx="110" formatCode="0.E+00">
                  <c:v>7.6045559237923351E-55</c:v>
                </c:pt>
                <c:pt idx="111" formatCode="0.E+00">
                  <c:v>2.5171860703982374E-55</c:v>
                </c:pt>
                <c:pt idx="112" formatCode="0.E+00">
                  <c:v>7.8075030333512965E-56</c:v>
                </c:pt>
                <c:pt idx="113" formatCode="0.E+00">
                  <c:v>2.1823158737351218E-56</c:v>
                </c:pt>
                <c:pt idx="114" formatCode="0.E+00">
                  <c:v>7.3182627386250556E-57</c:v>
                </c:pt>
                <c:pt idx="115" formatCode="0.E+00">
                  <c:v>1.9672822588043777E-57</c:v>
                </c:pt>
                <c:pt idx="116" formatCode="0.E+00">
                  <c:v>6.6835312829882154E-58</c:v>
                </c:pt>
                <c:pt idx="117" formatCode="0.E+00">
                  <c:v>2.0462274340998331E-58</c:v>
                </c:pt>
                <c:pt idx="118" formatCode="0.E+00">
                  <c:v>6.2647222475344987E-59</c:v>
                </c:pt>
                <c:pt idx="119" formatCode="0.E+00">
                  <c:v>1.9180050166817276E-59</c:v>
                </c:pt>
                <c:pt idx="121" formatCode="0.E+00">
                  <c:v>3.4450202057523563E-60</c:v>
                </c:pt>
                <c:pt idx="122" formatCode="0.E+00">
                  <c:v>1.6628460021415121E-60</c:v>
                </c:pt>
                <c:pt idx="123" formatCode="0.E+00">
                  <c:v>5.0909630915109637E-61</c:v>
                </c:pt>
                <c:pt idx="124" formatCode="0.E+00">
                  <c:v>1.4605056670845739E-61</c:v>
                </c:pt>
                <c:pt idx="125" formatCode="0.E+00">
                  <c:v>4.7719488980243153E-62</c:v>
                </c:pt>
                <c:pt idx="126" formatCode="0.E+00">
                  <c:v>1.4801053420110452E-62</c:v>
                </c:pt>
                <c:pt idx="127" formatCode="0.E+00">
                  <c:v>4.4729250391394534E-63</c:v>
                </c:pt>
                <c:pt idx="128" formatCode="0.E+00">
                  <c:v>1.2340937305484583E-63</c:v>
                </c:pt>
                <c:pt idx="129" formatCode="0.E+00">
                  <c:v>4.1926388637657052E-64</c:v>
                </c:pt>
                <c:pt idx="130" formatCode="0.E+00">
                  <c:v>1.1719063452361259E-64</c:v>
                </c:pt>
                <c:pt idx="131" formatCode="0.E+00">
                  <c:v>3.0297361711662834E-65</c:v>
                </c:pt>
                <c:pt idx="132" formatCode="0.E+00">
                  <c:v>1.0984713682293314E-65</c:v>
                </c:pt>
                <c:pt idx="133" formatCode="0.E+00">
                  <c:v>3.6836565138484249E-66</c:v>
                </c:pt>
                <c:pt idx="134" formatCode="0.E+00">
                  <c:v>1.1425519846908165E-66</c:v>
                </c:pt>
                <c:pt idx="135" formatCode="0.E+00">
                  <c:v>2.6619290964008347E-67</c:v>
                </c:pt>
                <c:pt idx="136" formatCode="0.E+00">
                  <c:v>9.6511799425994544E-68</c:v>
                </c:pt>
                <c:pt idx="137" formatCode="0.E+00">
                  <c:v>2.7329695123539402E-68</c:v>
                </c:pt>
                <c:pt idx="138" formatCode="0.E+00">
                  <c:v>9.1648460192093454E-69</c:v>
                </c:pt>
                <c:pt idx="139" formatCode="0.E+00">
                  <c:v>2.7696453810160144E-69</c:v>
                </c:pt>
                <c:pt idx="140" formatCode="0.E+00">
                  <c:v>8.4795359240526909E-70</c:v>
                </c:pt>
                <c:pt idx="141" formatCode="0.E+00">
                  <c:v>2.5960915422652924E-70</c:v>
                </c:pt>
                <c:pt idx="142" formatCode="0.E+00">
                  <c:v>7.9481841414269562E-71</c:v>
                </c:pt>
                <c:pt idx="143" formatCode="0.E+00">
                  <c:v>2.433413079529115E-71</c:v>
                </c:pt>
                <c:pt idx="144" formatCode="0.E+00">
                  <c:v>6.2911167401801127E-72</c:v>
                </c:pt>
                <c:pt idx="145" formatCode="0.E+00">
                  <c:v>2.2223570022468401E-72</c:v>
                </c:pt>
                <c:pt idx="146" formatCode="0.E+00">
                  <c:v>6.9832821850861735E-73</c:v>
                </c:pt>
                <c:pt idx="147" formatCode="0.E+00">
                  <c:v>1.9519336077341623E-73</c:v>
                </c:pt>
                <c:pt idx="148" formatCode="0.E+00">
                  <c:v>5.9760326219365556E-74</c:v>
                </c:pt>
                <c:pt idx="149" formatCode="0.E+00">
                  <c:v>2.0302628561874666E-74</c:v>
                </c:pt>
                <c:pt idx="150" formatCode="0.E+00">
                  <c:v>6.1355184038030384E-75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海底土!$AG$130:$AG$130</c:f>
              <c:strCache>
                <c:ptCount val="1"/>
                <c:pt idx="0">
                  <c:v>K40崩壊</c:v>
                </c:pt>
              </c:strCache>
            </c:strRef>
          </c:tx>
          <c:spPr>
            <a:ln w="31750">
              <a:solidFill>
                <a:srgbClr val="00B050"/>
              </a:solidFill>
              <a:prstDash val="sysDash"/>
            </a:ln>
          </c:spPr>
          <c:marker>
            <c:symbol val="none"/>
          </c:marker>
          <c:cat>
            <c:numRef>
              <c:f>海底土!$R$132:$R$292</c:f>
              <c:numCache>
                <c:formatCode>[$-411]m\.d\.ge</c:formatCode>
                <c:ptCount val="161"/>
                <c:pt idx="0">
                  <c:v>29871</c:v>
                </c:pt>
                <c:pt idx="1">
                  <c:v>29962</c:v>
                </c:pt>
                <c:pt idx="2">
                  <c:v>30049</c:v>
                </c:pt>
                <c:pt idx="3">
                  <c:v>30134</c:v>
                </c:pt>
                <c:pt idx="4">
                  <c:v>30225</c:v>
                </c:pt>
                <c:pt idx="5">
                  <c:v>30326</c:v>
                </c:pt>
                <c:pt idx="6">
                  <c:v>30420</c:v>
                </c:pt>
                <c:pt idx="7">
                  <c:v>30501</c:v>
                </c:pt>
                <c:pt idx="8">
                  <c:v>30600</c:v>
                </c:pt>
                <c:pt idx="9">
                  <c:v>30691</c:v>
                </c:pt>
                <c:pt idx="10">
                  <c:v>30774</c:v>
                </c:pt>
                <c:pt idx="11">
                  <c:v>30875</c:v>
                </c:pt>
                <c:pt idx="12">
                  <c:v>30971</c:v>
                </c:pt>
                <c:pt idx="13">
                  <c:v>31055</c:v>
                </c:pt>
                <c:pt idx="14">
                  <c:v>31147</c:v>
                </c:pt>
                <c:pt idx="15">
                  <c:v>31236</c:v>
                </c:pt>
                <c:pt idx="16">
                  <c:v>31329</c:v>
                </c:pt>
                <c:pt idx="17">
                  <c:v>31425</c:v>
                </c:pt>
                <c:pt idx="18">
                  <c:v>31506</c:v>
                </c:pt>
                <c:pt idx="19">
                  <c:v>31528</c:v>
                </c:pt>
                <c:pt idx="20">
                  <c:v>31590</c:v>
                </c:pt>
                <c:pt idx="21">
                  <c:v>31597</c:v>
                </c:pt>
                <c:pt idx="22">
                  <c:v>31705</c:v>
                </c:pt>
                <c:pt idx="23">
                  <c:v>31789</c:v>
                </c:pt>
                <c:pt idx="24">
                  <c:v>31873</c:v>
                </c:pt>
                <c:pt idx="25">
                  <c:v>31974</c:v>
                </c:pt>
                <c:pt idx="26">
                  <c:v>32062</c:v>
                </c:pt>
                <c:pt idx="27">
                  <c:v>32160</c:v>
                </c:pt>
                <c:pt idx="28">
                  <c:v>32244</c:v>
                </c:pt>
                <c:pt idx="29">
                  <c:v>32338</c:v>
                </c:pt>
                <c:pt idx="30">
                  <c:v>32433</c:v>
                </c:pt>
                <c:pt idx="31">
                  <c:v>32525</c:v>
                </c:pt>
                <c:pt idx="32">
                  <c:v>32617</c:v>
                </c:pt>
                <c:pt idx="33">
                  <c:v>32699</c:v>
                </c:pt>
                <c:pt idx="34">
                  <c:v>32800</c:v>
                </c:pt>
                <c:pt idx="35">
                  <c:v>32885</c:v>
                </c:pt>
                <c:pt idx="36">
                  <c:v>32982</c:v>
                </c:pt>
                <c:pt idx="37">
                  <c:v>33073</c:v>
                </c:pt>
                <c:pt idx="38">
                  <c:v>33163</c:v>
                </c:pt>
                <c:pt idx="39">
                  <c:v>33247</c:v>
                </c:pt>
                <c:pt idx="40">
                  <c:v>33345</c:v>
                </c:pt>
                <c:pt idx="41">
                  <c:v>33448</c:v>
                </c:pt>
                <c:pt idx="42">
                  <c:v>33535</c:v>
                </c:pt>
                <c:pt idx="43">
                  <c:v>33616</c:v>
                </c:pt>
                <c:pt idx="44">
                  <c:v>33714</c:v>
                </c:pt>
                <c:pt idx="45">
                  <c:v>33798</c:v>
                </c:pt>
                <c:pt idx="46">
                  <c:v>33905</c:v>
                </c:pt>
                <c:pt idx="47">
                  <c:v>33980</c:v>
                </c:pt>
                <c:pt idx="48">
                  <c:v>34078</c:v>
                </c:pt>
                <c:pt idx="49">
                  <c:v>34185</c:v>
                </c:pt>
                <c:pt idx="50">
                  <c:v>34255</c:v>
                </c:pt>
                <c:pt idx="51">
                  <c:v>34344</c:v>
                </c:pt>
                <c:pt idx="52">
                  <c:v>34435</c:v>
                </c:pt>
                <c:pt idx="53">
                  <c:v>34529</c:v>
                </c:pt>
                <c:pt idx="54">
                  <c:v>34626</c:v>
                </c:pt>
                <c:pt idx="55">
                  <c:v>34708</c:v>
                </c:pt>
                <c:pt idx="56">
                  <c:v>34813</c:v>
                </c:pt>
                <c:pt idx="57">
                  <c:v>34904</c:v>
                </c:pt>
                <c:pt idx="58">
                  <c:v>34988</c:v>
                </c:pt>
                <c:pt idx="59">
                  <c:v>35093</c:v>
                </c:pt>
                <c:pt idx="60">
                  <c:v>35177</c:v>
                </c:pt>
                <c:pt idx="61">
                  <c:v>35268</c:v>
                </c:pt>
                <c:pt idx="62">
                  <c:v>35345</c:v>
                </c:pt>
                <c:pt idx="63">
                  <c:v>35443</c:v>
                </c:pt>
                <c:pt idx="64">
                  <c:v>35534</c:v>
                </c:pt>
                <c:pt idx="65">
                  <c:v>35633</c:v>
                </c:pt>
                <c:pt idx="66">
                  <c:v>35716</c:v>
                </c:pt>
                <c:pt idx="67">
                  <c:v>35807</c:v>
                </c:pt>
                <c:pt idx="68">
                  <c:v>35905</c:v>
                </c:pt>
                <c:pt idx="69">
                  <c:v>35997</c:v>
                </c:pt>
                <c:pt idx="70">
                  <c:v>36080</c:v>
                </c:pt>
                <c:pt idx="71">
                  <c:v>36178</c:v>
                </c:pt>
                <c:pt idx="72">
                  <c:v>36262</c:v>
                </c:pt>
                <c:pt idx="73">
                  <c:v>36367</c:v>
                </c:pt>
                <c:pt idx="74">
                  <c:v>36451</c:v>
                </c:pt>
                <c:pt idx="75">
                  <c:v>36537</c:v>
                </c:pt>
                <c:pt idx="76">
                  <c:v>36634</c:v>
                </c:pt>
                <c:pt idx="77">
                  <c:v>36724</c:v>
                </c:pt>
                <c:pt idx="78">
                  <c:v>36815</c:v>
                </c:pt>
                <c:pt idx="79">
                  <c:v>36906</c:v>
                </c:pt>
                <c:pt idx="80">
                  <c:v>37004</c:v>
                </c:pt>
                <c:pt idx="81">
                  <c:v>37081</c:v>
                </c:pt>
                <c:pt idx="82">
                  <c:v>37179</c:v>
                </c:pt>
                <c:pt idx="83">
                  <c:v>37271</c:v>
                </c:pt>
                <c:pt idx="84">
                  <c:v>37361</c:v>
                </c:pt>
                <c:pt idx="85">
                  <c:v>37459</c:v>
                </c:pt>
                <c:pt idx="86">
                  <c:v>37544</c:v>
                </c:pt>
                <c:pt idx="87">
                  <c:v>37641</c:v>
                </c:pt>
                <c:pt idx="88">
                  <c:v>37725</c:v>
                </c:pt>
                <c:pt idx="89">
                  <c:v>37816</c:v>
                </c:pt>
                <c:pt idx="90">
                  <c:v>37908</c:v>
                </c:pt>
                <c:pt idx="91">
                  <c:v>38012</c:v>
                </c:pt>
                <c:pt idx="92">
                  <c:v>38082</c:v>
                </c:pt>
                <c:pt idx="93">
                  <c:v>38173</c:v>
                </c:pt>
                <c:pt idx="94">
                  <c:v>38272</c:v>
                </c:pt>
                <c:pt idx="95">
                  <c:v>38376</c:v>
                </c:pt>
                <c:pt idx="96">
                  <c:v>38446</c:v>
                </c:pt>
                <c:pt idx="97">
                  <c:v>38544</c:v>
                </c:pt>
                <c:pt idx="98">
                  <c:v>38642</c:v>
                </c:pt>
                <c:pt idx="99">
                  <c:v>38734</c:v>
                </c:pt>
                <c:pt idx="100">
                  <c:v>38825</c:v>
                </c:pt>
                <c:pt idx="101">
                  <c:v>38902</c:v>
                </c:pt>
                <c:pt idx="102">
                  <c:v>38995</c:v>
                </c:pt>
                <c:pt idx="103">
                  <c:v>39092</c:v>
                </c:pt>
                <c:pt idx="104">
                  <c:v>39175</c:v>
                </c:pt>
                <c:pt idx="105">
                  <c:v>39267</c:v>
                </c:pt>
                <c:pt idx="106">
                  <c:v>39370</c:v>
                </c:pt>
                <c:pt idx="107">
                  <c:v>39457</c:v>
                </c:pt>
                <c:pt idx="108">
                  <c:v>39545</c:v>
                </c:pt>
                <c:pt idx="109">
                  <c:v>39631</c:v>
                </c:pt>
                <c:pt idx="110">
                  <c:v>39735</c:v>
                </c:pt>
                <c:pt idx="111">
                  <c:v>39820</c:v>
                </c:pt>
                <c:pt idx="112">
                  <c:v>39910</c:v>
                </c:pt>
                <c:pt idx="113">
                  <c:v>40008</c:v>
                </c:pt>
                <c:pt idx="114">
                  <c:v>40092</c:v>
                </c:pt>
                <c:pt idx="115">
                  <c:v>40193</c:v>
                </c:pt>
                <c:pt idx="116">
                  <c:v>40276</c:v>
                </c:pt>
                <c:pt idx="117">
                  <c:v>40367</c:v>
                </c:pt>
                <c:pt idx="118">
                  <c:v>40458</c:v>
                </c:pt>
                <c:pt idx="119">
                  <c:v>40549</c:v>
                </c:pt>
                <c:pt idx="120">
                  <c:v>40613</c:v>
                </c:pt>
                <c:pt idx="121">
                  <c:v>40681</c:v>
                </c:pt>
                <c:pt idx="122">
                  <c:v>40737</c:v>
                </c:pt>
                <c:pt idx="123">
                  <c:v>40828</c:v>
                </c:pt>
                <c:pt idx="124">
                  <c:v>40924</c:v>
                </c:pt>
                <c:pt idx="125">
                  <c:v>41010</c:v>
                </c:pt>
                <c:pt idx="126">
                  <c:v>41100</c:v>
                </c:pt>
                <c:pt idx="127">
                  <c:v>41192</c:v>
                </c:pt>
                <c:pt idx="128">
                  <c:v>41291</c:v>
                </c:pt>
                <c:pt idx="129">
                  <c:v>41374</c:v>
                </c:pt>
                <c:pt idx="130">
                  <c:v>41472</c:v>
                </c:pt>
                <c:pt idx="131">
                  <c:v>41576</c:v>
                </c:pt>
                <c:pt idx="132">
                  <c:v>41654</c:v>
                </c:pt>
                <c:pt idx="133">
                  <c:v>41738</c:v>
                </c:pt>
                <c:pt idx="134">
                  <c:v>41828</c:v>
                </c:pt>
                <c:pt idx="135">
                  <c:v>41940</c:v>
                </c:pt>
                <c:pt idx="136">
                  <c:v>42018</c:v>
                </c:pt>
                <c:pt idx="137">
                  <c:v>42115</c:v>
                </c:pt>
                <c:pt idx="138">
                  <c:v>42199</c:v>
                </c:pt>
                <c:pt idx="139">
                  <c:v>42291</c:v>
                </c:pt>
                <c:pt idx="140">
                  <c:v>42382</c:v>
                </c:pt>
                <c:pt idx="141">
                  <c:v>42473</c:v>
                </c:pt>
                <c:pt idx="142">
                  <c:v>42564</c:v>
                </c:pt>
                <c:pt idx="143">
                  <c:v>42655</c:v>
                </c:pt>
                <c:pt idx="144">
                  <c:v>42759</c:v>
                </c:pt>
                <c:pt idx="145">
                  <c:v>42839</c:v>
                </c:pt>
                <c:pt idx="146">
                  <c:v>42928</c:v>
                </c:pt>
                <c:pt idx="147">
                  <c:v>43026</c:v>
                </c:pt>
                <c:pt idx="148">
                  <c:v>43117</c:v>
                </c:pt>
                <c:pt idx="149">
                  <c:v>43200</c:v>
                </c:pt>
                <c:pt idx="150">
                  <c:v>43292</c:v>
                </c:pt>
              </c:numCache>
            </c:numRef>
          </c:cat>
          <c:val>
            <c:numRef>
              <c:f>海底土!$AG$132:$AG$292</c:f>
              <c:numCache>
                <c:formatCode>0</c:formatCode>
                <c:ptCount val="161"/>
                <c:pt idx="0">
                  <c:v>200</c:v>
                </c:pt>
                <c:pt idx="1">
                  <c:v>199.99999997301651</c:v>
                </c:pt>
                <c:pt idx="2">
                  <c:v>199.99999994721912</c:v>
                </c:pt>
                <c:pt idx="3">
                  <c:v>199.99999992201475</c:v>
                </c:pt>
                <c:pt idx="4">
                  <c:v>199.99999989503127</c:v>
                </c:pt>
                <c:pt idx="5">
                  <c:v>199.99999986508254</c:v>
                </c:pt>
                <c:pt idx="6">
                  <c:v>199.99999983720951</c:v>
                </c:pt>
                <c:pt idx="7">
                  <c:v>199.99999981319121</c:v>
                </c:pt>
                <c:pt idx="8">
                  <c:v>199.99999978383553</c:v>
                </c:pt>
                <c:pt idx="9">
                  <c:v>199.99999975685205</c:v>
                </c:pt>
                <c:pt idx="10">
                  <c:v>199.99999973224075</c:v>
                </c:pt>
                <c:pt idx="11">
                  <c:v>199.99999970229206</c:v>
                </c:pt>
                <c:pt idx="12">
                  <c:v>199.99999967382593</c:v>
                </c:pt>
                <c:pt idx="13">
                  <c:v>199.99999964891808</c:v>
                </c:pt>
                <c:pt idx="14">
                  <c:v>199.99999962163807</c:v>
                </c:pt>
                <c:pt idx="15">
                  <c:v>199.99999959524763</c:v>
                </c:pt>
                <c:pt idx="16">
                  <c:v>199.99999956767113</c:v>
                </c:pt>
                <c:pt idx="17">
                  <c:v>199.99999953920499</c:v>
                </c:pt>
                <c:pt idx="20">
                  <c:v>199.9999994902789</c:v>
                </c:pt>
                <c:pt idx="21">
                  <c:v>199.99999948820326</c:v>
                </c:pt>
                <c:pt idx="22">
                  <c:v>199.99999945617887</c:v>
                </c:pt>
                <c:pt idx="23">
                  <c:v>199.99999943127102</c:v>
                </c:pt>
                <c:pt idx="24">
                  <c:v>199.9999994063632</c:v>
                </c:pt>
                <c:pt idx="25">
                  <c:v>199.99999937641451</c:v>
                </c:pt>
                <c:pt idx="26">
                  <c:v>199.99999935032059</c:v>
                </c:pt>
                <c:pt idx="27">
                  <c:v>199.99999932126141</c:v>
                </c:pt>
                <c:pt idx="28">
                  <c:v>199.99999929635356</c:v>
                </c:pt>
                <c:pt idx="29">
                  <c:v>199.99999926848054</c:v>
                </c:pt>
                <c:pt idx="30">
                  <c:v>199.99999924031098</c:v>
                </c:pt>
                <c:pt idx="31">
                  <c:v>199.99999921303095</c:v>
                </c:pt>
                <c:pt idx="32">
                  <c:v>199.99999918575094</c:v>
                </c:pt>
                <c:pt idx="33">
                  <c:v>199.99999916143616</c:v>
                </c:pt>
                <c:pt idx="34">
                  <c:v>199.99999913148744</c:v>
                </c:pt>
                <c:pt idx="35">
                  <c:v>199.99999910628307</c:v>
                </c:pt>
                <c:pt idx="36">
                  <c:v>199.99999907752044</c:v>
                </c:pt>
                <c:pt idx="37">
                  <c:v>199.99999905053696</c:v>
                </c:pt>
                <c:pt idx="38">
                  <c:v>199.99999902384999</c:v>
                </c:pt>
                <c:pt idx="39">
                  <c:v>199.99999899894215</c:v>
                </c:pt>
                <c:pt idx="40">
                  <c:v>199.99999896988299</c:v>
                </c:pt>
                <c:pt idx="41">
                  <c:v>199.99999893934125</c:v>
                </c:pt>
                <c:pt idx="42">
                  <c:v>199.99999891354383</c:v>
                </c:pt>
                <c:pt idx="43">
                  <c:v>199.99999888952559</c:v>
                </c:pt>
                <c:pt idx="44">
                  <c:v>199.99999886046643</c:v>
                </c:pt>
                <c:pt idx="45">
                  <c:v>199.99999883555861</c:v>
                </c:pt>
                <c:pt idx="46">
                  <c:v>199.99999880383075</c:v>
                </c:pt>
                <c:pt idx="47">
                  <c:v>199.99999878159161</c:v>
                </c:pt>
                <c:pt idx="48">
                  <c:v>199.99999875253246</c:v>
                </c:pt>
                <c:pt idx="49">
                  <c:v>199.99999872080463</c:v>
                </c:pt>
                <c:pt idx="50">
                  <c:v>199.99999870004808</c:v>
                </c:pt>
                <c:pt idx="51">
                  <c:v>199.99999867365764</c:v>
                </c:pt>
                <c:pt idx="52">
                  <c:v>199.99999864667416</c:v>
                </c:pt>
                <c:pt idx="53">
                  <c:v>199.9999986188011</c:v>
                </c:pt>
                <c:pt idx="54">
                  <c:v>199.99999859003847</c:v>
                </c:pt>
                <c:pt idx="55">
                  <c:v>199.9999985657237</c:v>
                </c:pt>
                <c:pt idx="56">
                  <c:v>199.99999853458888</c:v>
                </c:pt>
                <c:pt idx="57">
                  <c:v>199.99999850760543</c:v>
                </c:pt>
                <c:pt idx="58">
                  <c:v>199.99999848269761</c:v>
                </c:pt>
                <c:pt idx="59">
                  <c:v>199.99999845156279</c:v>
                </c:pt>
                <c:pt idx="60">
                  <c:v>199.99999842665497</c:v>
                </c:pt>
                <c:pt idx="61">
                  <c:v>199.99999839967145</c:v>
                </c:pt>
                <c:pt idx="62">
                  <c:v>199.99999837683927</c:v>
                </c:pt>
                <c:pt idx="63">
                  <c:v>199.99999834778015</c:v>
                </c:pt>
                <c:pt idx="64">
                  <c:v>199.99999832079664</c:v>
                </c:pt>
                <c:pt idx="65">
                  <c:v>199.99999829144099</c:v>
                </c:pt>
                <c:pt idx="66">
                  <c:v>199.99999826682966</c:v>
                </c:pt>
                <c:pt idx="67">
                  <c:v>199.99999823984618</c:v>
                </c:pt>
                <c:pt idx="68">
                  <c:v>199.99999821078703</c:v>
                </c:pt>
                <c:pt idx="69">
                  <c:v>199.99999818350702</c:v>
                </c:pt>
                <c:pt idx="70">
                  <c:v>199.99999815889569</c:v>
                </c:pt>
                <c:pt idx="71">
                  <c:v>199.99999812983654</c:v>
                </c:pt>
                <c:pt idx="72">
                  <c:v>199.99999810492872</c:v>
                </c:pt>
                <c:pt idx="73">
                  <c:v>199.9999980737939</c:v>
                </c:pt>
                <c:pt idx="74">
                  <c:v>199.99999804888608</c:v>
                </c:pt>
                <c:pt idx="75">
                  <c:v>199.99999802338519</c:v>
                </c:pt>
                <c:pt idx="76">
                  <c:v>199.99999799462256</c:v>
                </c:pt>
                <c:pt idx="77">
                  <c:v>199.9999979679356</c:v>
                </c:pt>
                <c:pt idx="78">
                  <c:v>199.99999794095211</c:v>
                </c:pt>
                <c:pt idx="79">
                  <c:v>199.99999791396863</c:v>
                </c:pt>
                <c:pt idx="80">
                  <c:v>199.99999788490948</c:v>
                </c:pt>
                <c:pt idx="81">
                  <c:v>199.99999786207729</c:v>
                </c:pt>
                <c:pt idx="82">
                  <c:v>199.99999783301814</c:v>
                </c:pt>
                <c:pt idx="83">
                  <c:v>199.99999780573813</c:v>
                </c:pt>
                <c:pt idx="84">
                  <c:v>199.99999777905117</c:v>
                </c:pt>
                <c:pt idx="85">
                  <c:v>199.99999774999202</c:v>
                </c:pt>
                <c:pt idx="86">
                  <c:v>199.99999772478765</c:v>
                </c:pt>
                <c:pt idx="87">
                  <c:v>199.99999769602505</c:v>
                </c:pt>
                <c:pt idx="88">
                  <c:v>199.9999976711172</c:v>
                </c:pt>
                <c:pt idx="89">
                  <c:v>199.99999764413371</c:v>
                </c:pt>
                <c:pt idx="90">
                  <c:v>199.99999761685373</c:v>
                </c:pt>
                <c:pt idx="91">
                  <c:v>199.99999758601541</c:v>
                </c:pt>
                <c:pt idx="92">
                  <c:v>199.99999756525889</c:v>
                </c:pt>
                <c:pt idx="93">
                  <c:v>199.99999753827541</c:v>
                </c:pt>
                <c:pt idx="94">
                  <c:v>199.99999750891973</c:v>
                </c:pt>
                <c:pt idx="95">
                  <c:v>199.99999747808147</c:v>
                </c:pt>
                <c:pt idx="96">
                  <c:v>199.99999745732492</c:v>
                </c:pt>
                <c:pt idx="97">
                  <c:v>199.99999742826577</c:v>
                </c:pt>
                <c:pt idx="98">
                  <c:v>199.99999739920668</c:v>
                </c:pt>
                <c:pt idx="99">
                  <c:v>199.99999737192664</c:v>
                </c:pt>
                <c:pt idx="100">
                  <c:v>199.99999734494315</c:v>
                </c:pt>
                <c:pt idx="101">
                  <c:v>199.99999732211097</c:v>
                </c:pt>
                <c:pt idx="102">
                  <c:v>199.99999729453447</c:v>
                </c:pt>
                <c:pt idx="103">
                  <c:v>199.99999726577181</c:v>
                </c:pt>
                <c:pt idx="104">
                  <c:v>199.99999724116049</c:v>
                </c:pt>
                <c:pt idx="105">
                  <c:v>199.99999721388048</c:v>
                </c:pt>
                <c:pt idx="106">
                  <c:v>199.99999718333873</c:v>
                </c:pt>
                <c:pt idx="107">
                  <c:v>199.99999715754134</c:v>
                </c:pt>
                <c:pt idx="108">
                  <c:v>199.9999971314474</c:v>
                </c:pt>
                <c:pt idx="109">
                  <c:v>199.99999710594651</c:v>
                </c:pt>
                <c:pt idx="110">
                  <c:v>199.99999707510824</c:v>
                </c:pt>
                <c:pt idx="111">
                  <c:v>199.99999704990387</c:v>
                </c:pt>
                <c:pt idx="112">
                  <c:v>199.99999702321691</c:v>
                </c:pt>
                <c:pt idx="113">
                  <c:v>199.99999699415775</c:v>
                </c:pt>
                <c:pt idx="114">
                  <c:v>199.99999696924993</c:v>
                </c:pt>
                <c:pt idx="115">
                  <c:v>199.99999693930124</c:v>
                </c:pt>
                <c:pt idx="116">
                  <c:v>199.99999691468992</c:v>
                </c:pt>
                <c:pt idx="117">
                  <c:v>199.99999688770643</c:v>
                </c:pt>
                <c:pt idx="118">
                  <c:v>199.99999686072294</c:v>
                </c:pt>
                <c:pt idx="119">
                  <c:v>199.99999683373946</c:v>
                </c:pt>
                <c:pt idx="121">
                  <c:v>199.99999679459853</c:v>
                </c:pt>
                <c:pt idx="122">
                  <c:v>199.99999677799335</c:v>
                </c:pt>
                <c:pt idx="123">
                  <c:v>199.99999675100986</c:v>
                </c:pt>
                <c:pt idx="124">
                  <c:v>199.99999672254373</c:v>
                </c:pt>
                <c:pt idx="125">
                  <c:v>199.99999669704286</c:v>
                </c:pt>
                <c:pt idx="126">
                  <c:v>199.99999667035587</c:v>
                </c:pt>
                <c:pt idx="127">
                  <c:v>199.99999664307592</c:v>
                </c:pt>
                <c:pt idx="128">
                  <c:v>199.99999661372024</c:v>
                </c:pt>
                <c:pt idx="129">
                  <c:v>199.99999658910889</c:v>
                </c:pt>
                <c:pt idx="130">
                  <c:v>199.99999656004979</c:v>
                </c:pt>
                <c:pt idx="131">
                  <c:v>199.99999652921147</c:v>
                </c:pt>
                <c:pt idx="132">
                  <c:v>199.99999650608277</c:v>
                </c:pt>
                <c:pt idx="133">
                  <c:v>199.99999648117497</c:v>
                </c:pt>
                <c:pt idx="134">
                  <c:v>199.99999645448796</c:v>
                </c:pt>
                <c:pt idx="135">
                  <c:v>199.99999642127756</c:v>
                </c:pt>
                <c:pt idx="136">
                  <c:v>199.9999963981488</c:v>
                </c:pt>
                <c:pt idx="137">
                  <c:v>199.99999636938622</c:v>
                </c:pt>
                <c:pt idx="138">
                  <c:v>199.99999634447835</c:v>
                </c:pt>
                <c:pt idx="139">
                  <c:v>199.99999631719837</c:v>
                </c:pt>
                <c:pt idx="140">
                  <c:v>199.99999629021488</c:v>
                </c:pt>
                <c:pt idx="141">
                  <c:v>199.99999626323134</c:v>
                </c:pt>
                <c:pt idx="142">
                  <c:v>199.99999623624788</c:v>
                </c:pt>
                <c:pt idx="143">
                  <c:v>199.9999962092644</c:v>
                </c:pt>
                <c:pt idx="144">
                  <c:v>199.99999617842613</c:v>
                </c:pt>
                <c:pt idx="145">
                  <c:v>199.99999615470435</c:v>
                </c:pt>
                <c:pt idx="146">
                  <c:v>199.99999612831388</c:v>
                </c:pt>
                <c:pt idx="147">
                  <c:v>199.99999609925479</c:v>
                </c:pt>
                <c:pt idx="148">
                  <c:v>199.99999607227124</c:v>
                </c:pt>
                <c:pt idx="149">
                  <c:v>199.99999604765998</c:v>
                </c:pt>
                <c:pt idx="150">
                  <c:v>199.99999602038</c:v>
                </c:pt>
              </c:numCache>
            </c:numRef>
          </c:val>
          <c:smooth val="0"/>
        </c:ser>
        <c:ser>
          <c:idx val="7"/>
          <c:order val="6"/>
          <c:tx>
            <c:strRef>
              <c:f>海底土!$AC$130:$AC$130</c:f>
              <c:strCache>
                <c:ptCount val="1"/>
                <c:pt idx="0">
                  <c:v>Cs137崩壊</c:v>
                </c:pt>
              </c:strCache>
            </c:strRef>
          </c:tx>
          <c:spPr>
            <a:ln w="2857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海底土!$R$132:$R$292</c:f>
              <c:numCache>
                <c:formatCode>[$-411]m\.d\.ge</c:formatCode>
                <c:ptCount val="161"/>
                <c:pt idx="0">
                  <c:v>29871</c:v>
                </c:pt>
                <c:pt idx="1">
                  <c:v>29962</c:v>
                </c:pt>
                <c:pt idx="2">
                  <c:v>30049</c:v>
                </c:pt>
                <c:pt idx="3">
                  <c:v>30134</c:v>
                </c:pt>
                <c:pt idx="4">
                  <c:v>30225</c:v>
                </c:pt>
                <c:pt idx="5">
                  <c:v>30326</c:v>
                </c:pt>
                <c:pt idx="6">
                  <c:v>30420</c:v>
                </c:pt>
                <c:pt idx="7">
                  <c:v>30501</c:v>
                </c:pt>
                <c:pt idx="8">
                  <c:v>30600</c:v>
                </c:pt>
                <c:pt idx="9">
                  <c:v>30691</c:v>
                </c:pt>
                <c:pt idx="10">
                  <c:v>30774</c:v>
                </c:pt>
                <c:pt idx="11">
                  <c:v>30875</c:v>
                </c:pt>
                <c:pt idx="12">
                  <c:v>30971</c:v>
                </c:pt>
                <c:pt idx="13">
                  <c:v>31055</c:v>
                </c:pt>
                <c:pt idx="14">
                  <c:v>31147</c:v>
                </c:pt>
                <c:pt idx="15">
                  <c:v>31236</c:v>
                </c:pt>
                <c:pt idx="16">
                  <c:v>31329</c:v>
                </c:pt>
                <c:pt idx="17">
                  <c:v>31425</c:v>
                </c:pt>
                <c:pt idx="18">
                  <c:v>31506</c:v>
                </c:pt>
                <c:pt idx="19">
                  <c:v>31528</c:v>
                </c:pt>
                <c:pt idx="20">
                  <c:v>31590</c:v>
                </c:pt>
                <c:pt idx="21">
                  <c:v>31597</c:v>
                </c:pt>
                <c:pt idx="22">
                  <c:v>31705</c:v>
                </c:pt>
                <c:pt idx="23">
                  <c:v>31789</c:v>
                </c:pt>
                <c:pt idx="24">
                  <c:v>31873</c:v>
                </c:pt>
                <c:pt idx="25">
                  <c:v>31974</c:v>
                </c:pt>
                <c:pt idx="26">
                  <c:v>32062</c:v>
                </c:pt>
                <c:pt idx="27">
                  <c:v>32160</c:v>
                </c:pt>
                <c:pt idx="28">
                  <c:v>32244</c:v>
                </c:pt>
                <c:pt idx="29">
                  <c:v>32338</c:v>
                </c:pt>
                <c:pt idx="30">
                  <c:v>32433</c:v>
                </c:pt>
                <c:pt idx="31">
                  <c:v>32525</c:v>
                </c:pt>
                <c:pt idx="32">
                  <c:v>32617</c:v>
                </c:pt>
                <c:pt idx="33">
                  <c:v>32699</c:v>
                </c:pt>
                <c:pt idx="34">
                  <c:v>32800</c:v>
                </c:pt>
                <c:pt idx="35">
                  <c:v>32885</c:v>
                </c:pt>
                <c:pt idx="36">
                  <c:v>32982</c:v>
                </c:pt>
                <c:pt idx="37">
                  <c:v>33073</c:v>
                </c:pt>
                <c:pt idx="38">
                  <c:v>33163</c:v>
                </c:pt>
                <c:pt idx="39">
                  <c:v>33247</c:v>
                </c:pt>
                <c:pt idx="40">
                  <c:v>33345</c:v>
                </c:pt>
                <c:pt idx="41">
                  <c:v>33448</c:v>
                </c:pt>
                <c:pt idx="42">
                  <c:v>33535</c:v>
                </c:pt>
                <c:pt idx="43">
                  <c:v>33616</c:v>
                </c:pt>
                <c:pt idx="44">
                  <c:v>33714</c:v>
                </c:pt>
                <c:pt idx="45">
                  <c:v>33798</c:v>
                </c:pt>
                <c:pt idx="46">
                  <c:v>33905</c:v>
                </c:pt>
                <c:pt idx="47">
                  <c:v>33980</c:v>
                </c:pt>
                <c:pt idx="48">
                  <c:v>34078</c:v>
                </c:pt>
                <c:pt idx="49">
                  <c:v>34185</c:v>
                </c:pt>
                <c:pt idx="50">
                  <c:v>34255</c:v>
                </c:pt>
                <c:pt idx="51">
                  <c:v>34344</c:v>
                </c:pt>
                <c:pt idx="52">
                  <c:v>34435</c:v>
                </c:pt>
                <c:pt idx="53">
                  <c:v>34529</c:v>
                </c:pt>
                <c:pt idx="54">
                  <c:v>34626</c:v>
                </c:pt>
                <c:pt idx="55">
                  <c:v>34708</c:v>
                </c:pt>
                <c:pt idx="56">
                  <c:v>34813</c:v>
                </c:pt>
                <c:pt idx="57">
                  <c:v>34904</c:v>
                </c:pt>
                <c:pt idx="58">
                  <c:v>34988</c:v>
                </c:pt>
                <c:pt idx="59">
                  <c:v>35093</c:v>
                </c:pt>
                <c:pt idx="60">
                  <c:v>35177</c:v>
                </c:pt>
                <c:pt idx="61">
                  <c:v>35268</c:v>
                </c:pt>
                <c:pt idx="62">
                  <c:v>35345</c:v>
                </c:pt>
                <c:pt idx="63">
                  <c:v>35443</c:v>
                </c:pt>
                <c:pt idx="64">
                  <c:v>35534</c:v>
                </c:pt>
                <c:pt idx="65">
                  <c:v>35633</c:v>
                </c:pt>
                <c:pt idx="66">
                  <c:v>35716</c:v>
                </c:pt>
                <c:pt idx="67">
                  <c:v>35807</c:v>
                </c:pt>
                <c:pt idx="68">
                  <c:v>35905</c:v>
                </c:pt>
                <c:pt idx="69">
                  <c:v>35997</c:v>
                </c:pt>
                <c:pt idx="70">
                  <c:v>36080</c:v>
                </c:pt>
                <c:pt idx="71">
                  <c:v>36178</c:v>
                </c:pt>
                <c:pt idx="72">
                  <c:v>36262</c:v>
                </c:pt>
                <c:pt idx="73">
                  <c:v>36367</c:v>
                </c:pt>
                <c:pt idx="74">
                  <c:v>36451</c:v>
                </c:pt>
                <c:pt idx="75">
                  <c:v>36537</c:v>
                </c:pt>
                <c:pt idx="76">
                  <c:v>36634</c:v>
                </c:pt>
                <c:pt idx="77">
                  <c:v>36724</c:v>
                </c:pt>
                <c:pt idx="78">
                  <c:v>36815</c:v>
                </c:pt>
                <c:pt idx="79">
                  <c:v>36906</c:v>
                </c:pt>
                <c:pt idx="80">
                  <c:v>37004</c:v>
                </c:pt>
                <c:pt idx="81">
                  <c:v>37081</c:v>
                </c:pt>
                <c:pt idx="82">
                  <c:v>37179</c:v>
                </c:pt>
                <c:pt idx="83">
                  <c:v>37271</c:v>
                </c:pt>
                <c:pt idx="84">
                  <c:v>37361</c:v>
                </c:pt>
                <c:pt idx="85">
                  <c:v>37459</c:v>
                </c:pt>
                <c:pt idx="86">
                  <c:v>37544</c:v>
                </c:pt>
                <c:pt idx="87">
                  <c:v>37641</c:v>
                </c:pt>
                <c:pt idx="88">
                  <c:v>37725</c:v>
                </c:pt>
                <c:pt idx="89">
                  <c:v>37816</c:v>
                </c:pt>
                <c:pt idx="90">
                  <c:v>37908</c:v>
                </c:pt>
                <c:pt idx="91">
                  <c:v>38012</c:v>
                </c:pt>
                <c:pt idx="92">
                  <c:v>38082</c:v>
                </c:pt>
                <c:pt idx="93">
                  <c:v>38173</c:v>
                </c:pt>
                <c:pt idx="94">
                  <c:v>38272</c:v>
                </c:pt>
                <c:pt idx="95">
                  <c:v>38376</c:v>
                </c:pt>
                <c:pt idx="96">
                  <c:v>38446</c:v>
                </c:pt>
                <c:pt idx="97">
                  <c:v>38544</c:v>
                </c:pt>
                <c:pt idx="98">
                  <c:v>38642</c:v>
                </c:pt>
                <c:pt idx="99">
                  <c:v>38734</c:v>
                </c:pt>
                <c:pt idx="100">
                  <c:v>38825</c:v>
                </c:pt>
                <c:pt idx="101">
                  <c:v>38902</c:v>
                </c:pt>
                <c:pt idx="102">
                  <c:v>38995</c:v>
                </c:pt>
                <c:pt idx="103">
                  <c:v>39092</c:v>
                </c:pt>
                <c:pt idx="104">
                  <c:v>39175</c:v>
                </c:pt>
                <c:pt idx="105">
                  <c:v>39267</c:v>
                </c:pt>
                <c:pt idx="106">
                  <c:v>39370</c:v>
                </c:pt>
                <c:pt idx="107">
                  <c:v>39457</c:v>
                </c:pt>
                <c:pt idx="108">
                  <c:v>39545</c:v>
                </c:pt>
                <c:pt idx="109">
                  <c:v>39631</c:v>
                </c:pt>
                <c:pt idx="110">
                  <c:v>39735</c:v>
                </c:pt>
                <c:pt idx="111">
                  <c:v>39820</c:v>
                </c:pt>
                <c:pt idx="112">
                  <c:v>39910</c:v>
                </c:pt>
                <c:pt idx="113">
                  <c:v>40008</c:v>
                </c:pt>
                <c:pt idx="114">
                  <c:v>40092</c:v>
                </c:pt>
                <c:pt idx="115">
                  <c:v>40193</c:v>
                </c:pt>
                <c:pt idx="116">
                  <c:v>40276</c:v>
                </c:pt>
                <c:pt idx="117">
                  <c:v>40367</c:v>
                </c:pt>
                <c:pt idx="118">
                  <c:v>40458</c:v>
                </c:pt>
                <c:pt idx="119">
                  <c:v>40549</c:v>
                </c:pt>
                <c:pt idx="120">
                  <c:v>40613</c:v>
                </c:pt>
                <c:pt idx="121">
                  <c:v>40681</c:v>
                </c:pt>
                <c:pt idx="122">
                  <c:v>40737</c:v>
                </c:pt>
                <c:pt idx="123">
                  <c:v>40828</c:v>
                </c:pt>
                <c:pt idx="124">
                  <c:v>40924</c:v>
                </c:pt>
                <c:pt idx="125">
                  <c:v>41010</c:v>
                </c:pt>
                <c:pt idx="126">
                  <c:v>41100</c:v>
                </c:pt>
                <c:pt idx="127">
                  <c:v>41192</c:v>
                </c:pt>
                <c:pt idx="128">
                  <c:v>41291</c:v>
                </c:pt>
                <c:pt idx="129">
                  <c:v>41374</c:v>
                </c:pt>
                <c:pt idx="130">
                  <c:v>41472</c:v>
                </c:pt>
                <c:pt idx="131">
                  <c:v>41576</c:v>
                </c:pt>
                <c:pt idx="132">
                  <c:v>41654</c:v>
                </c:pt>
                <c:pt idx="133">
                  <c:v>41738</c:v>
                </c:pt>
                <c:pt idx="134">
                  <c:v>41828</c:v>
                </c:pt>
                <c:pt idx="135">
                  <c:v>41940</c:v>
                </c:pt>
                <c:pt idx="136">
                  <c:v>42018</c:v>
                </c:pt>
                <c:pt idx="137">
                  <c:v>42115</c:v>
                </c:pt>
                <c:pt idx="138">
                  <c:v>42199</c:v>
                </c:pt>
                <c:pt idx="139">
                  <c:v>42291</c:v>
                </c:pt>
                <c:pt idx="140">
                  <c:v>42382</c:v>
                </c:pt>
                <c:pt idx="141">
                  <c:v>42473</c:v>
                </c:pt>
                <c:pt idx="142">
                  <c:v>42564</c:v>
                </c:pt>
                <c:pt idx="143">
                  <c:v>42655</c:v>
                </c:pt>
                <c:pt idx="144">
                  <c:v>42759</c:v>
                </c:pt>
                <c:pt idx="145">
                  <c:v>42839</c:v>
                </c:pt>
                <c:pt idx="146">
                  <c:v>42928</c:v>
                </c:pt>
                <c:pt idx="147">
                  <c:v>43026</c:v>
                </c:pt>
                <c:pt idx="148">
                  <c:v>43117</c:v>
                </c:pt>
                <c:pt idx="149">
                  <c:v>43200</c:v>
                </c:pt>
                <c:pt idx="150">
                  <c:v>43292</c:v>
                </c:pt>
              </c:numCache>
            </c:numRef>
          </c:cat>
          <c:val>
            <c:numRef>
              <c:f>海底土!$AC$132:$AC$292</c:f>
              <c:numCache>
                <c:formatCode>0.00</c:formatCode>
                <c:ptCount val="161"/>
                <c:pt idx="0">
                  <c:v>10</c:v>
                </c:pt>
                <c:pt idx="1">
                  <c:v>9.9426387187274461</c:v>
                </c:pt>
                <c:pt idx="2">
                  <c:v>9.8881064934822422</c:v>
                </c:pt>
                <c:pt idx="3">
                  <c:v>9.8351167522706326</c:v>
                </c:pt>
                <c:pt idx="4">
                  <c:v>9.7787012624330938</c:v>
                </c:pt>
                <c:pt idx="5">
                  <c:v>9.7164650906177439</c:v>
                </c:pt>
                <c:pt idx="6">
                  <c:v>9.6588982416454776</c:v>
                </c:pt>
                <c:pt idx="7">
                  <c:v>9.6095664137235914</c:v>
                </c:pt>
                <c:pt idx="8">
                  <c:v>9.5496139919358889</c:v>
                </c:pt>
                <c:pt idx="9">
                  <c:v>9.4948361825123158</c:v>
                </c:pt>
                <c:pt idx="10">
                  <c:v>9.4451480429291408</c:v>
                </c:pt>
                <c:pt idx="11">
                  <c:v>9.3850347578777402</c:v>
                </c:pt>
                <c:pt idx="12">
                  <c:v>9.3282520628091845</c:v>
                </c:pt>
                <c:pt idx="13">
                  <c:v>9.2788490981519836</c:v>
                </c:pt>
                <c:pt idx="14">
                  <c:v>9.2250412435396871</c:v>
                </c:pt>
                <c:pt idx="15">
                  <c:v>9.1732849457932701</c:v>
                </c:pt>
                <c:pt idx="16">
                  <c:v>9.11951273949777</c:v>
                </c:pt>
                <c:pt idx="17">
                  <c:v>9.0643365441591168</c:v>
                </c:pt>
                <c:pt idx="20">
                  <c:v>9.9608828768612661</c:v>
                </c:pt>
                <c:pt idx="21">
                  <c:v>9.9564760518056588</c:v>
                </c:pt>
                <c:pt idx="22">
                  <c:v>9.8887315983563298</c:v>
                </c:pt>
                <c:pt idx="23">
                  <c:v>9.8363603015293641</c:v>
                </c:pt>
                <c:pt idx="24">
                  <c:v>9.7842663661318223</c:v>
                </c:pt>
                <c:pt idx="25">
                  <c:v>9.7219947754259</c:v>
                </c:pt>
                <c:pt idx="26">
                  <c:v>9.668061518244512</c:v>
                </c:pt>
                <c:pt idx="27">
                  <c:v>9.6083515365917886</c:v>
                </c:pt>
                <c:pt idx="28">
                  <c:v>9.5574651488548277</c:v>
                </c:pt>
                <c:pt idx="29">
                  <c:v>9.5008403220633362</c:v>
                </c:pt>
                <c:pt idx="30">
                  <c:v>9.4439539521793812</c:v>
                </c:pt>
                <c:pt idx="31">
                  <c:v>9.3891886579226522</c:v>
                </c:pt>
                <c:pt idx="32">
                  <c:v>9.3347409464781865</c:v>
                </c:pt>
                <c:pt idx="33">
                  <c:v>9.286477647364368</c:v>
                </c:pt>
                <c:pt idx="34">
                  <c:v>9.2273742140034241</c:v>
                </c:pt>
                <c:pt idx="35">
                  <c:v>9.177925295549219</c:v>
                </c:pt>
                <c:pt idx="36">
                  <c:v>9.1218190222886282</c:v>
                </c:pt>
                <c:pt idx="37">
                  <c:v>9.0694950996231452</c:v>
                </c:pt>
                <c:pt idx="38">
                  <c:v>9.018041378868471</c:v>
                </c:pt>
                <c:pt idx="39">
                  <c:v>8.9702813080087154</c:v>
                </c:pt>
                <c:pt idx="40">
                  <c:v>8.9148808193678235</c:v>
                </c:pt>
                <c:pt idx="41">
                  <c:v>8.8570225205555779</c:v>
                </c:pt>
                <c:pt idx="42">
                  <c:v>8.8084445564198539</c:v>
                </c:pt>
                <c:pt idx="43">
                  <c:v>8.7634563331002191</c:v>
                </c:pt>
                <c:pt idx="44">
                  <c:v>8.7093331962256357</c:v>
                </c:pt>
                <c:pt idx="45">
                  <c:v>8.6632080618291987</c:v>
                </c:pt>
                <c:pt idx="46">
                  <c:v>8.604807023519518</c:v>
                </c:pt>
                <c:pt idx="47">
                  <c:v>8.5641065659297695</c:v>
                </c:pt>
                <c:pt idx="48">
                  <c:v>8.5112146139124345</c:v>
                </c:pt>
                <c:pt idx="49">
                  <c:v>8.4538382047137333</c:v>
                </c:pt>
                <c:pt idx="50">
                  <c:v>8.4165116892988081</c:v>
                </c:pt>
                <c:pt idx="51">
                  <c:v>8.3692915768377816</c:v>
                </c:pt>
                <c:pt idx="52">
                  <c:v>8.3212842480186815</c:v>
                </c:pt>
                <c:pt idx="53">
                  <c:v>8.271983385092355</c:v>
                </c:pt>
                <c:pt idx="54">
                  <c:v>8.221415294236774</c:v>
                </c:pt>
                <c:pt idx="55">
                  <c:v>8.1789082093846357</c:v>
                </c:pt>
                <c:pt idx="56">
                  <c:v>8.1247991352364455</c:v>
                </c:pt>
                <c:pt idx="57">
                  <c:v>8.0781942463885166</c:v>
                </c:pt>
                <c:pt idx="58">
                  <c:v>8.0354116605234278</c:v>
                </c:pt>
                <c:pt idx="59">
                  <c:v>7.9822519142321546</c:v>
                </c:pt>
                <c:pt idx="60">
                  <c:v>7.9399774445299576</c:v>
                </c:pt>
                <c:pt idx="61">
                  <c:v>7.8944327165806172</c:v>
                </c:pt>
                <c:pt idx="62">
                  <c:v>7.8560989835412851</c:v>
                </c:pt>
                <c:pt idx="63">
                  <c:v>7.807579688821864</c:v>
                </c:pt>
                <c:pt idx="64">
                  <c:v>7.7627944113630241</c:v>
                </c:pt>
                <c:pt idx="65">
                  <c:v>7.7143636804887761</c:v>
                </c:pt>
                <c:pt idx="66">
                  <c:v>7.6739930651370889</c:v>
                </c:pt>
                <c:pt idx="67">
                  <c:v>7.6299740576677957</c:v>
                </c:pt>
                <c:pt idx="68">
                  <c:v>7.5828513112791462</c:v>
                </c:pt>
                <c:pt idx="69">
                  <c:v>7.5388785128654714</c:v>
                </c:pt>
                <c:pt idx="70">
                  <c:v>7.4994262421103661</c:v>
                </c:pt>
                <c:pt idx="71">
                  <c:v>7.4531097594858684</c:v>
                </c:pt>
                <c:pt idx="72">
                  <c:v>7.4136376573648155</c:v>
                </c:pt>
                <c:pt idx="73">
                  <c:v>7.3645913715476112</c:v>
                </c:pt>
                <c:pt idx="74">
                  <c:v>7.3255880679497309</c:v>
                </c:pt>
                <c:pt idx="75">
                  <c:v>7.2858701048476062</c:v>
                </c:pt>
                <c:pt idx="76">
                  <c:v>7.2413302980960736</c:v>
                </c:pt>
                <c:pt idx="77">
                  <c:v>7.2002482551644782</c:v>
                </c:pt>
                <c:pt idx="78">
                  <c:v>7.1589467086248089</c:v>
                </c:pt>
                <c:pt idx="79">
                  <c:v>7.1178820730479453</c:v>
                </c:pt>
                <c:pt idx="80">
                  <c:v>7.0739220085421595</c:v>
                </c:pt>
                <c:pt idx="81">
                  <c:v>7.0395725058544043</c:v>
                </c:pt>
                <c:pt idx="82">
                  <c:v>6.996096081508699</c:v>
                </c:pt>
                <c:pt idx="83">
                  <c:v>6.9555258645749589</c:v>
                </c:pt>
                <c:pt idx="84">
                  <c:v>6.9160652681904224</c:v>
                </c:pt>
                <c:pt idx="85">
                  <c:v>6.8733516249752462</c:v>
                </c:pt>
                <c:pt idx="86">
                  <c:v>6.8365177656206866</c:v>
                </c:pt>
                <c:pt idx="87">
                  <c:v>6.7947249288349258</c:v>
                </c:pt>
                <c:pt idx="88">
                  <c:v>6.7587396710122984</c:v>
                </c:pt>
                <c:pt idx="89">
                  <c:v>6.7199706742806082</c:v>
                </c:pt>
                <c:pt idx="90">
                  <c:v>6.6810017028903328</c:v>
                </c:pt>
                <c:pt idx="91">
                  <c:v>6.6372218696115537</c:v>
                </c:pt>
                <c:pt idx="92">
                  <c:v>6.6079163212406131</c:v>
                </c:pt>
                <c:pt idx="93">
                  <c:v>6.5700124665677961</c:v>
                </c:pt>
                <c:pt idx="94">
                  <c:v>6.529023295819818</c:v>
                </c:pt>
                <c:pt idx="95">
                  <c:v>6.4862393595067065</c:v>
                </c:pt>
                <c:pt idx="96">
                  <c:v>6.4576004492774421</c:v>
                </c:pt>
                <c:pt idx="97">
                  <c:v>6.417718286382704</c:v>
                </c:pt>
                <c:pt idx="98">
                  <c:v>6.3780824358650889</c:v>
                </c:pt>
                <c:pt idx="99">
                  <c:v>6.3410960673204588</c:v>
                </c:pt>
                <c:pt idx="100">
                  <c:v>6.3047227278110727</c:v>
                </c:pt>
                <c:pt idx="101">
                  <c:v>6.2741082977929041</c:v>
                </c:pt>
                <c:pt idx="102">
                  <c:v>6.2373305624774931</c:v>
                </c:pt>
                <c:pt idx="103">
                  <c:v>6.1992006625615819</c:v>
                </c:pt>
                <c:pt idx="104">
                  <c:v>6.1667591604751335</c:v>
                </c:pt>
                <c:pt idx="105">
                  <c:v>6.1309982512475036</c:v>
                </c:pt>
                <c:pt idx="106">
                  <c:v>6.0912075758559308</c:v>
                </c:pt>
                <c:pt idx="107">
                  <c:v>6.0577992309548705</c:v>
                </c:pt>
                <c:pt idx="108">
                  <c:v>6.0241932836751877</c:v>
                </c:pt>
                <c:pt idx="109">
                  <c:v>5.991531238752418</c:v>
                </c:pt>
                <c:pt idx="110">
                  <c:v>5.9522694258713216</c:v>
                </c:pt>
                <c:pt idx="111">
                  <c:v>5.9203715881299299</c:v>
                </c:pt>
                <c:pt idx="112">
                  <c:v>5.8867837044480478</c:v>
                </c:pt>
                <c:pt idx="113">
                  <c:v>5.8504269077600224</c:v>
                </c:pt>
                <c:pt idx="114">
                  <c:v>5.81944270709654</c:v>
                </c:pt>
                <c:pt idx="115">
                  <c:v>5.782405085589498</c:v>
                </c:pt>
                <c:pt idx="116">
                  <c:v>5.7521447477072698</c:v>
                </c:pt>
                <c:pt idx="117">
                  <c:v>5.7191497084279028</c:v>
                </c:pt>
                <c:pt idx="118">
                  <c:v>5.6863439329214058</c:v>
                </c:pt>
                <c:pt idx="119">
                  <c:v>5.6537263355465281</c:v>
                </c:pt>
                <c:pt idx="121">
                  <c:v>9.9571054788565121</c:v>
                </c:pt>
                <c:pt idx="122">
                  <c:v>9.9219187686547947</c:v>
                </c:pt>
                <c:pt idx="123">
                  <c:v>9.8650053713295733</c:v>
                </c:pt>
                <c:pt idx="124">
                  <c:v>9.8053186886159374</c:v>
                </c:pt>
                <c:pt idx="125">
                  <c:v>9.7521560916658157</c:v>
                </c:pt>
                <c:pt idx="126">
                  <c:v>9.6968294488059019</c:v>
                </c:pt>
                <c:pt idx="127">
                  <c:v>9.6405977347579324</c:v>
                </c:pt>
                <c:pt idx="128">
                  <c:v>9.5804517139286904</c:v>
                </c:pt>
                <c:pt idx="129">
                  <c:v>9.5303155332846998</c:v>
                </c:pt>
                <c:pt idx="130">
                  <c:v>9.4714562713154606</c:v>
                </c:pt>
                <c:pt idx="131">
                  <c:v>9.4093909112234204</c:v>
                </c:pt>
                <c:pt idx="132">
                  <c:v>9.3631089387644746</c:v>
                </c:pt>
                <c:pt idx="133">
                  <c:v>9.3135213700679227</c:v>
                </c:pt>
                <c:pt idx="134">
                  <c:v>9.2606832216865325</c:v>
                </c:pt>
                <c:pt idx="135">
                  <c:v>9.1953475228535524</c:v>
                </c:pt>
                <c:pt idx="136">
                  <c:v>9.1501183656404628</c:v>
                </c:pt>
                <c:pt idx="137">
                  <c:v>9.0941820810382836</c:v>
                </c:pt>
                <c:pt idx="138">
                  <c:v>9.0460187645980135</c:v>
                </c:pt>
                <c:pt idx="139">
                  <c:v>8.9935610882895887</c:v>
                </c:pt>
                <c:pt idx="140">
                  <c:v>8.9419728695668628</c:v>
                </c:pt>
                <c:pt idx="141">
                  <c:v>8.8906805674765863</c:v>
                </c:pt>
                <c:pt idx="142">
                  <c:v>8.8396824846030402</c:v>
                </c:pt>
                <c:pt idx="143">
                  <c:v>8.7889769332671026</c:v>
                </c:pt>
                <c:pt idx="144">
                  <c:v>8.7313837815301412</c:v>
                </c:pt>
                <c:pt idx="145">
                  <c:v>8.6873382983498875</c:v>
                </c:pt>
                <c:pt idx="146">
                  <c:v>8.6385987365719803</c:v>
                </c:pt>
                <c:pt idx="147">
                  <c:v>8.5852467206489784</c:v>
                </c:pt>
                <c:pt idx="148">
                  <c:v>8.5360006454552373</c:v>
                </c:pt>
                <c:pt idx="149">
                  <c:v>8.4913302600583194</c:v>
                </c:pt>
                <c:pt idx="150">
                  <c:v>8.4420892109513552</c:v>
                </c:pt>
              </c:numCache>
            </c:numRef>
          </c:val>
          <c:smooth val="0"/>
        </c:ser>
        <c:ser>
          <c:idx val="6"/>
          <c:order val="7"/>
          <c:tx>
            <c:strRef>
              <c:f>海底土!$AD$130</c:f>
              <c:strCache>
                <c:ptCount val="1"/>
                <c:pt idx="0">
                  <c:v>Cs134崩壊</c:v>
                </c:pt>
              </c:strCache>
            </c:strRef>
          </c:tx>
          <c:spPr>
            <a:ln>
              <a:solidFill>
                <a:srgbClr val="FF0000"/>
              </a:solidFill>
              <a:prstDash val="sysDot"/>
            </a:ln>
          </c:spPr>
          <c:marker>
            <c:symbol val="none"/>
          </c:marker>
          <c:cat>
            <c:numRef>
              <c:f>海底土!$R$132:$R$292</c:f>
              <c:numCache>
                <c:formatCode>[$-411]m\.d\.ge</c:formatCode>
                <c:ptCount val="161"/>
                <c:pt idx="0">
                  <c:v>29871</c:v>
                </c:pt>
                <c:pt idx="1">
                  <c:v>29962</c:v>
                </c:pt>
                <c:pt idx="2">
                  <c:v>30049</c:v>
                </c:pt>
                <c:pt idx="3">
                  <c:v>30134</c:v>
                </c:pt>
                <c:pt idx="4">
                  <c:v>30225</c:v>
                </c:pt>
                <c:pt idx="5">
                  <c:v>30326</c:v>
                </c:pt>
                <c:pt idx="6">
                  <c:v>30420</c:v>
                </c:pt>
                <c:pt idx="7">
                  <c:v>30501</c:v>
                </c:pt>
                <c:pt idx="8">
                  <c:v>30600</c:v>
                </c:pt>
                <c:pt idx="9">
                  <c:v>30691</c:v>
                </c:pt>
                <c:pt idx="10">
                  <c:v>30774</c:v>
                </c:pt>
                <c:pt idx="11">
                  <c:v>30875</c:v>
                </c:pt>
                <c:pt idx="12">
                  <c:v>30971</c:v>
                </c:pt>
                <c:pt idx="13">
                  <c:v>31055</c:v>
                </c:pt>
                <c:pt idx="14">
                  <c:v>31147</c:v>
                </c:pt>
                <c:pt idx="15">
                  <c:v>31236</c:v>
                </c:pt>
                <c:pt idx="16">
                  <c:v>31329</c:v>
                </c:pt>
                <c:pt idx="17">
                  <c:v>31425</c:v>
                </c:pt>
                <c:pt idx="18">
                  <c:v>31506</c:v>
                </c:pt>
                <c:pt idx="19">
                  <c:v>31528</c:v>
                </c:pt>
                <c:pt idx="20">
                  <c:v>31590</c:v>
                </c:pt>
                <c:pt idx="21">
                  <c:v>31597</c:v>
                </c:pt>
                <c:pt idx="22">
                  <c:v>31705</c:v>
                </c:pt>
                <c:pt idx="23">
                  <c:v>31789</c:v>
                </c:pt>
                <c:pt idx="24">
                  <c:v>31873</c:v>
                </c:pt>
                <c:pt idx="25">
                  <c:v>31974</c:v>
                </c:pt>
                <c:pt idx="26">
                  <c:v>32062</c:v>
                </c:pt>
                <c:pt idx="27">
                  <c:v>32160</c:v>
                </c:pt>
                <c:pt idx="28">
                  <c:v>32244</c:v>
                </c:pt>
                <c:pt idx="29">
                  <c:v>32338</c:v>
                </c:pt>
                <c:pt idx="30">
                  <c:v>32433</c:v>
                </c:pt>
                <c:pt idx="31">
                  <c:v>32525</c:v>
                </c:pt>
                <c:pt idx="32">
                  <c:v>32617</c:v>
                </c:pt>
                <c:pt idx="33">
                  <c:v>32699</c:v>
                </c:pt>
                <c:pt idx="34">
                  <c:v>32800</c:v>
                </c:pt>
                <c:pt idx="35">
                  <c:v>32885</c:v>
                </c:pt>
                <c:pt idx="36">
                  <c:v>32982</c:v>
                </c:pt>
                <c:pt idx="37">
                  <c:v>33073</c:v>
                </c:pt>
                <c:pt idx="38">
                  <c:v>33163</c:v>
                </c:pt>
                <c:pt idx="39">
                  <c:v>33247</c:v>
                </c:pt>
                <c:pt idx="40">
                  <c:v>33345</c:v>
                </c:pt>
                <c:pt idx="41">
                  <c:v>33448</c:v>
                </c:pt>
                <c:pt idx="42">
                  <c:v>33535</c:v>
                </c:pt>
                <c:pt idx="43">
                  <c:v>33616</c:v>
                </c:pt>
                <c:pt idx="44">
                  <c:v>33714</c:v>
                </c:pt>
                <c:pt idx="45">
                  <c:v>33798</c:v>
                </c:pt>
                <c:pt idx="46">
                  <c:v>33905</c:v>
                </c:pt>
                <c:pt idx="47">
                  <c:v>33980</c:v>
                </c:pt>
                <c:pt idx="48">
                  <c:v>34078</c:v>
                </c:pt>
                <c:pt idx="49">
                  <c:v>34185</c:v>
                </c:pt>
                <c:pt idx="50">
                  <c:v>34255</c:v>
                </c:pt>
                <c:pt idx="51">
                  <c:v>34344</c:v>
                </c:pt>
                <c:pt idx="52">
                  <c:v>34435</c:v>
                </c:pt>
                <c:pt idx="53">
                  <c:v>34529</c:v>
                </c:pt>
                <c:pt idx="54">
                  <c:v>34626</c:v>
                </c:pt>
                <c:pt idx="55">
                  <c:v>34708</c:v>
                </c:pt>
                <c:pt idx="56">
                  <c:v>34813</c:v>
                </c:pt>
                <c:pt idx="57">
                  <c:v>34904</c:v>
                </c:pt>
                <c:pt idx="58">
                  <c:v>34988</c:v>
                </c:pt>
                <c:pt idx="59">
                  <c:v>35093</c:v>
                </c:pt>
                <c:pt idx="60">
                  <c:v>35177</c:v>
                </c:pt>
                <c:pt idx="61">
                  <c:v>35268</c:v>
                </c:pt>
                <c:pt idx="62">
                  <c:v>35345</c:v>
                </c:pt>
                <c:pt idx="63">
                  <c:v>35443</c:v>
                </c:pt>
                <c:pt idx="64">
                  <c:v>35534</c:v>
                </c:pt>
                <c:pt idx="65">
                  <c:v>35633</c:v>
                </c:pt>
                <c:pt idx="66">
                  <c:v>35716</c:v>
                </c:pt>
                <c:pt idx="67">
                  <c:v>35807</c:v>
                </c:pt>
                <c:pt idx="68">
                  <c:v>35905</c:v>
                </c:pt>
                <c:pt idx="69">
                  <c:v>35997</c:v>
                </c:pt>
                <c:pt idx="70">
                  <c:v>36080</c:v>
                </c:pt>
                <c:pt idx="71">
                  <c:v>36178</c:v>
                </c:pt>
                <c:pt idx="72">
                  <c:v>36262</c:v>
                </c:pt>
                <c:pt idx="73">
                  <c:v>36367</c:v>
                </c:pt>
                <c:pt idx="74">
                  <c:v>36451</c:v>
                </c:pt>
                <c:pt idx="75">
                  <c:v>36537</c:v>
                </c:pt>
                <c:pt idx="76">
                  <c:v>36634</c:v>
                </c:pt>
                <c:pt idx="77">
                  <c:v>36724</c:v>
                </c:pt>
                <c:pt idx="78">
                  <c:v>36815</c:v>
                </c:pt>
                <c:pt idx="79">
                  <c:v>36906</c:v>
                </c:pt>
                <c:pt idx="80">
                  <c:v>37004</c:v>
                </c:pt>
                <c:pt idx="81">
                  <c:v>37081</c:v>
                </c:pt>
                <c:pt idx="82">
                  <c:v>37179</c:v>
                </c:pt>
                <c:pt idx="83">
                  <c:v>37271</c:v>
                </c:pt>
                <c:pt idx="84">
                  <c:v>37361</c:v>
                </c:pt>
                <c:pt idx="85">
                  <c:v>37459</c:v>
                </c:pt>
                <c:pt idx="86">
                  <c:v>37544</c:v>
                </c:pt>
                <c:pt idx="87">
                  <c:v>37641</c:v>
                </c:pt>
                <c:pt idx="88">
                  <c:v>37725</c:v>
                </c:pt>
                <c:pt idx="89">
                  <c:v>37816</c:v>
                </c:pt>
                <c:pt idx="90">
                  <c:v>37908</c:v>
                </c:pt>
                <c:pt idx="91">
                  <c:v>38012</c:v>
                </c:pt>
                <c:pt idx="92">
                  <c:v>38082</c:v>
                </c:pt>
                <c:pt idx="93">
                  <c:v>38173</c:v>
                </c:pt>
                <c:pt idx="94">
                  <c:v>38272</c:v>
                </c:pt>
                <c:pt idx="95">
                  <c:v>38376</c:v>
                </c:pt>
                <c:pt idx="96">
                  <c:v>38446</c:v>
                </c:pt>
                <c:pt idx="97">
                  <c:v>38544</c:v>
                </c:pt>
                <c:pt idx="98">
                  <c:v>38642</c:v>
                </c:pt>
                <c:pt idx="99">
                  <c:v>38734</c:v>
                </c:pt>
                <c:pt idx="100">
                  <c:v>38825</c:v>
                </c:pt>
                <c:pt idx="101">
                  <c:v>38902</c:v>
                </c:pt>
                <c:pt idx="102">
                  <c:v>38995</c:v>
                </c:pt>
                <c:pt idx="103">
                  <c:v>39092</c:v>
                </c:pt>
                <c:pt idx="104">
                  <c:v>39175</c:v>
                </c:pt>
                <c:pt idx="105">
                  <c:v>39267</c:v>
                </c:pt>
                <c:pt idx="106">
                  <c:v>39370</c:v>
                </c:pt>
                <c:pt idx="107">
                  <c:v>39457</c:v>
                </c:pt>
                <c:pt idx="108">
                  <c:v>39545</c:v>
                </c:pt>
                <c:pt idx="109">
                  <c:v>39631</c:v>
                </c:pt>
                <c:pt idx="110">
                  <c:v>39735</c:v>
                </c:pt>
                <c:pt idx="111">
                  <c:v>39820</c:v>
                </c:pt>
                <c:pt idx="112">
                  <c:v>39910</c:v>
                </c:pt>
                <c:pt idx="113">
                  <c:v>40008</c:v>
                </c:pt>
                <c:pt idx="114">
                  <c:v>40092</c:v>
                </c:pt>
                <c:pt idx="115">
                  <c:v>40193</c:v>
                </c:pt>
                <c:pt idx="116">
                  <c:v>40276</c:v>
                </c:pt>
                <c:pt idx="117">
                  <c:v>40367</c:v>
                </c:pt>
                <c:pt idx="118">
                  <c:v>40458</c:v>
                </c:pt>
                <c:pt idx="119">
                  <c:v>40549</c:v>
                </c:pt>
                <c:pt idx="120">
                  <c:v>40613</c:v>
                </c:pt>
                <c:pt idx="121">
                  <c:v>40681</c:v>
                </c:pt>
                <c:pt idx="122">
                  <c:v>40737</c:v>
                </c:pt>
                <c:pt idx="123">
                  <c:v>40828</c:v>
                </c:pt>
                <c:pt idx="124">
                  <c:v>40924</c:v>
                </c:pt>
                <c:pt idx="125">
                  <c:v>41010</c:v>
                </c:pt>
                <c:pt idx="126">
                  <c:v>41100</c:v>
                </c:pt>
                <c:pt idx="127">
                  <c:v>41192</c:v>
                </c:pt>
                <c:pt idx="128">
                  <c:v>41291</c:v>
                </c:pt>
                <c:pt idx="129">
                  <c:v>41374</c:v>
                </c:pt>
                <c:pt idx="130">
                  <c:v>41472</c:v>
                </c:pt>
                <c:pt idx="131">
                  <c:v>41576</c:v>
                </c:pt>
                <c:pt idx="132">
                  <c:v>41654</c:v>
                </c:pt>
                <c:pt idx="133">
                  <c:v>41738</c:v>
                </c:pt>
                <c:pt idx="134">
                  <c:v>41828</c:v>
                </c:pt>
                <c:pt idx="135">
                  <c:v>41940</c:v>
                </c:pt>
                <c:pt idx="136">
                  <c:v>42018</c:v>
                </c:pt>
                <c:pt idx="137">
                  <c:v>42115</c:v>
                </c:pt>
                <c:pt idx="138">
                  <c:v>42199</c:v>
                </c:pt>
                <c:pt idx="139">
                  <c:v>42291</c:v>
                </c:pt>
                <c:pt idx="140">
                  <c:v>42382</c:v>
                </c:pt>
                <c:pt idx="141">
                  <c:v>42473</c:v>
                </c:pt>
                <c:pt idx="142">
                  <c:v>42564</c:v>
                </c:pt>
                <c:pt idx="143">
                  <c:v>42655</c:v>
                </c:pt>
                <c:pt idx="144">
                  <c:v>42759</c:v>
                </c:pt>
                <c:pt idx="145">
                  <c:v>42839</c:v>
                </c:pt>
                <c:pt idx="146">
                  <c:v>42928</c:v>
                </c:pt>
                <c:pt idx="147">
                  <c:v>43026</c:v>
                </c:pt>
                <c:pt idx="148">
                  <c:v>43117</c:v>
                </c:pt>
                <c:pt idx="149">
                  <c:v>43200</c:v>
                </c:pt>
                <c:pt idx="150">
                  <c:v>43292</c:v>
                </c:pt>
              </c:numCache>
            </c:numRef>
          </c:cat>
          <c:val>
            <c:numRef>
              <c:f>海底土!$AD$132:$AD$292</c:f>
              <c:numCache>
                <c:formatCode>0.00</c:formatCode>
                <c:ptCount val="161"/>
                <c:pt idx="0">
                  <c:v>10</c:v>
                </c:pt>
                <c:pt idx="1">
                  <c:v>9.1966032213479139</c:v>
                </c:pt>
                <c:pt idx="2">
                  <c:v>8.4889444716235616</c:v>
                </c:pt>
                <c:pt idx="3">
                  <c:v>7.8501748951261767</c:v>
                </c:pt>
                <c:pt idx="4">
                  <c:v>7.2194943728661904</c:v>
                </c:pt>
                <c:pt idx="5">
                  <c:v>6.578657071702275</c:v>
                </c:pt>
                <c:pt idx="6">
                  <c:v>6.0334484012412357</c:v>
                </c:pt>
                <c:pt idx="7">
                  <c:v>5.6000259071652971</c:v>
                </c:pt>
                <c:pt idx="8">
                  <c:v>5.112341998879451</c:v>
                </c:pt>
                <c:pt idx="9">
                  <c:v>4.7016180895526984</c:v>
                </c:pt>
                <c:pt idx="10">
                  <c:v>4.3558446781739617</c:v>
                </c:pt>
                <c:pt idx="11">
                  <c:v>3.9691987991576445</c:v>
                </c:pt>
                <c:pt idx="12">
                  <c:v>3.6335555925527623</c:v>
                </c:pt>
                <c:pt idx="13">
                  <c:v>3.3632344843888839</c:v>
                </c:pt>
                <c:pt idx="14">
                  <c:v>3.0901879782132706</c:v>
                </c:pt>
                <c:pt idx="15">
                  <c:v>2.8471591571555894</c:v>
                </c:pt>
                <c:pt idx="16">
                  <c:v>2.6136040713506725</c:v>
                </c:pt>
                <c:pt idx="17">
                  <c:v>2.3925926038751992</c:v>
                </c:pt>
                <c:pt idx="20">
                  <c:v>9.4453640609213405</c:v>
                </c:pt>
                <c:pt idx="21">
                  <c:v>9.3847090620926448</c:v>
                </c:pt>
                <c:pt idx="22">
                  <c:v>8.4967607785945063</c:v>
                </c:pt>
                <c:pt idx="23">
                  <c:v>7.8646378535508905</c:v>
                </c:pt>
                <c:pt idx="24">
                  <c:v>7.2795421901635438</c:v>
                </c:pt>
                <c:pt idx="25">
                  <c:v>6.6333747537865246</c:v>
                </c:pt>
                <c:pt idx="26">
                  <c:v>6.1173182960319412</c:v>
                </c:pt>
                <c:pt idx="27">
                  <c:v>5.5897275382663283</c:v>
                </c:pt>
                <c:pt idx="28">
                  <c:v>5.1738755431639971</c:v>
                </c:pt>
                <c:pt idx="29">
                  <c:v>4.7450886683847928</c:v>
                </c:pt>
                <c:pt idx="30">
                  <c:v>4.3478343410601559</c:v>
                </c:pt>
                <c:pt idx="31">
                  <c:v>3.9948524179241796</c:v>
                </c:pt>
                <c:pt idx="32">
                  <c:v>3.6705275751383222</c:v>
                </c:pt>
                <c:pt idx="33">
                  <c:v>3.4037152930143288</c:v>
                </c:pt>
                <c:pt idx="34">
                  <c:v>3.1015850315789022</c:v>
                </c:pt>
                <c:pt idx="35">
                  <c:v>2.8681993422608794</c:v>
                </c:pt>
                <c:pt idx="36">
                  <c:v>2.6232434153931146</c:v>
                </c:pt>
                <c:pt idx="37">
                  <c:v>2.4124928844384024</c:v>
                </c:pt>
                <c:pt idx="38">
                  <c:v>2.2207168564227309</c:v>
                </c:pt>
                <c:pt idx="39">
                  <c:v>2.0555049513739228</c:v>
                </c:pt>
                <c:pt idx="40">
                  <c:v>1.8782270393205656</c:v>
                </c:pt>
                <c:pt idx="41">
                  <c:v>1.7083590703341434</c:v>
                </c:pt>
                <c:pt idx="42">
                  <c:v>1.5769045305768301</c:v>
                </c:pt>
                <c:pt idx="43">
                  <c:v>1.4636250510636462</c:v>
                </c:pt>
                <c:pt idx="44">
                  <c:v>1.3373940765733541</c:v>
                </c:pt>
                <c:pt idx="45">
                  <c:v>1.2378976357944955</c:v>
                </c:pt>
                <c:pt idx="46">
                  <c:v>1.1218040652199635</c:v>
                </c:pt>
                <c:pt idx="47">
                  <c:v>1.0469830067420496</c:v>
                </c:pt>
                <c:pt idx="48">
                  <c:v>0.95668550526120244</c:v>
                </c:pt>
                <c:pt idx="49">
                  <c:v>0.86696481026093197</c:v>
                </c:pt>
                <c:pt idx="50">
                  <c:v>0.8128727878553248</c:v>
                </c:pt>
                <c:pt idx="51">
                  <c:v>0.74894414769001894</c:v>
                </c:pt>
                <c:pt idx="52">
                  <c:v>0.68877421612556988</c:v>
                </c:pt>
                <c:pt idx="53">
                  <c:v>0.63169179481545645</c:v>
                </c:pt>
                <c:pt idx="54">
                  <c:v>0.57774273806272347</c:v>
                </c:pt>
                <c:pt idx="55">
                  <c:v>0.53574636144722565</c:v>
                </c:pt>
                <c:pt idx="56">
                  <c:v>0.48639701708116645</c:v>
                </c:pt>
                <c:pt idx="57">
                  <c:v>0.44732003741426724</c:v>
                </c:pt>
                <c:pt idx="58">
                  <c:v>0.41404132593244314</c:v>
                </c:pt>
                <c:pt idx="59">
                  <c:v>0.37590262925511164</c:v>
                </c:pt>
                <c:pt idx="60">
                  <c:v>0.34793706970506022</c:v>
                </c:pt>
                <c:pt idx="61">
                  <c:v>0.31998391760759082</c:v>
                </c:pt>
                <c:pt idx="62">
                  <c:v>0.29809272550319182</c:v>
                </c:pt>
                <c:pt idx="63">
                  <c:v>0.27238358968224535</c:v>
                </c:pt>
                <c:pt idx="64">
                  <c:v>0.25050037983140461</c:v>
                </c:pt>
                <c:pt idx="65">
                  <c:v>0.22868530142132856</c:v>
                </c:pt>
                <c:pt idx="66">
                  <c:v>0.21186698583326893</c:v>
                </c:pt>
                <c:pt idx="67">
                  <c:v>0.1948456604411514</c:v>
                </c:pt>
                <c:pt idx="68">
                  <c:v>0.17804111232630665</c:v>
                </c:pt>
                <c:pt idx="69">
                  <c:v>0.16358672209512681</c:v>
                </c:pt>
                <c:pt idx="70">
                  <c:v>0.15155598334142295</c:v>
                </c:pt>
                <c:pt idx="71">
                  <c:v>0.13848497211958072</c:v>
                </c:pt>
                <c:pt idx="72">
                  <c:v>0.12818227819516814</c:v>
                </c:pt>
                <c:pt idx="73">
                  <c:v>0.11637499056153591</c:v>
                </c:pt>
                <c:pt idx="74">
                  <c:v>0.10771718538700317</c:v>
                </c:pt>
                <c:pt idx="75">
                  <c:v>9.9520130851392496E-2</c:v>
                </c:pt>
                <c:pt idx="76">
                  <c:v>9.1020705607299093E-2</c:v>
                </c:pt>
                <c:pt idx="77">
                  <c:v>8.3785206799759648E-2</c:v>
                </c:pt>
                <c:pt idx="78">
                  <c:v>7.7053930275597135E-2</c:v>
                </c:pt>
                <c:pt idx="79">
                  <c:v>7.0863442339007376E-2</c:v>
                </c:pt>
                <c:pt idx="80">
                  <c:v>6.4751794157194065E-2</c:v>
                </c:pt>
                <c:pt idx="81">
                  <c:v>6.0321902881414473E-2</c:v>
                </c:pt>
                <c:pt idx="82">
                  <c:v>5.5119414321727657E-2</c:v>
                </c:pt>
                <c:pt idx="83">
                  <c:v>5.064450673712359E-2</c:v>
                </c:pt>
                <c:pt idx="84">
                  <c:v>4.6618628606867746E-2</c:v>
                </c:pt>
                <c:pt idx="85">
                  <c:v>4.2597984853763496E-2</c:v>
                </c:pt>
                <c:pt idx="86">
                  <c:v>3.9392604392666362E-2</c:v>
                </c:pt>
                <c:pt idx="87">
                  <c:v>3.6028315244920256E-2</c:v>
                </c:pt>
                <c:pt idx="88">
                  <c:v>3.3347961565387822E-2</c:v>
                </c:pt>
                <c:pt idx="89">
                  <c:v>3.0668797075763237E-2</c:v>
                </c:pt>
                <c:pt idx="90">
                  <c:v>2.8178929679060563E-2</c:v>
                </c:pt>
                <c:pt idx="91">
                  <c:v>2.5606832715246285E-2</c:v>
                </c:pt>
                <c:pt idx="92">
                  <c:v>2.4009160753736297E-2</c:v>
                </c:pt>
                <c:pt idx="93">
                  <c:v>2.2080272512967118E-2</c:v>
                </c:pt>
                <c:pt idx="94" formatCode=".000">
                  <c:v>2.0157389695342597E-2</c:v>
                </c:pt>
                <c:pt idx="95" formatCode=".000">
                  <c:v>1.8317477341526753E-2</c:v>
                </c:pt>
                <c:pt idx="96" formatCode=".000">
                  <c:v>1.7174605816586939E-2</c:v>
                </c:pt>
                <c:pt idx="97" formatCode=".000">
                  <c:v>1.5693374522315989E-2</c:v>
                </c:pt>
                <c:pt idx="98" formatCode=".000">
                  <c:v>1.433989266058272E-2</c:v>
                </c:pt>
                <c:pt idx="99" formatCode=".000">
                  <c:v>1.3175698606293675E-2</c:v>
                </c:pt>
                <c:pt idx="100" formatCode=".000">
                  <c:v>1.2117167224614964E-2</c:v>
                </c:pt>
                <c:pt idx="101" formatCode=".000">
                  <c:v>1.1288190451474524E-2</c:v>
                </c:pt>
                <c:pt idx="102" formatCode=".000">
                  <c:v>1.0362209800603494E-2</c:v>
                </c:pt>
                <c:pt idx="103" formatCode=".000">
                  <c:v>9.4772348029785961E-3</c:v>
                </c:pt>
                <c:pt idx="104" formatCode=".000">
                  <c:v>8.7802458630336748E-3</c:v>
                </c:pt>
                <c:pt idx="105" formatCode=".000">
                  <c:v>8.0674155601236867E-3</c:v>
                </c:pt>
                <c:pt idx="106" formatCode=".000">
                  <c:v>7.3377937053220469E-3</c:v>
                </c:pt>
                <c:pt idx="107" formatCode=".000">
                  <c:v>6.7731663321208375E-3</c:v>
                </c:pt>
                <c:pt idx="108" formatCode=".000">
                  <c:v>6.2462345131185058E-3</c:v>
                </c:pt>
                <c:pt idx="109" formatCode=".000">
                  <c:v>5.7709090136423211E-3</c:v>
                </c:pt>
                <c:pt idx="110" formatCode=".000">
                  <c:v>5.2441559495091704E-3</c:v>
                </c:pt>
                <c:pt idx="111" formatCode=".000">
                  <c:v>4.849547728645931E-3</c:v>
                </c:pt>
                <c:pt idx="112" formatCode=".000">
                  <c:v>4.4640431714838315E-3</c:v>
                </c:pt>
                <c:pt idx="113" formatCode=".000">
                  <c:v>4.079039840682936E-3</c:v>
                </c:pt>
                <c:pt idx="114" formatCode=".000">
                  <c:v>3.7755765959652863E-3</c:v>
                </c:pt>
                <c:pt idx="115" formatCode=".000">
                  <c:v>3.440438123499734E-3</c:v>
                </c:pt>
                <c:pt idx="116" formatCode=".000">
                  <c:v>3.1874162906028085E-3</c:v>
                </c:pt>
                <c:pt idx="117" formatCode=".000">
                  <c:v>2.9313402925934583E-3</c:v>
                </c:pt>
                <c:pt idx="118" formatCode=".000">
                  <c:v>2.695837357773196E-3</c:v>
                </c:pt>
                <c:pt idx="119" formatCode=".000">
                  <c:v>2.4792546528727049E-3</c:v>
                </c:pt>
                <c:pt idx="121">
                  <c:v>9.393350156059924</c:v>
                </c:pt>
                <c:pt idx="122">
                  <c:v>8.92149022433445</c:v>
                </c:pt>
                <c:pt idx="123">
                  <c:v>8.2047405736338117</c:v>
                </c:pt>
                <c:pt idx="124">
                  <c:v>7.5109316779745487</c:v>
                </c:pt>
                <c:pt idx="125">
                  <c:v>6.9393653456719964</c:v>
                </c:pt>
                <c:pt idx="126">
                  <c:v>6.3877351495678694</c:v>
                </c:pt>
                <c:pt idx="127">
                  <c:v>5.8691424754440549</c:v>
                </c:pt>
                <c:pt idx="128">
                  <c:v>5.3580222791876944</c:v>
                </c:pt>
                <c:pt idx="129">
                  <c:v>4.9639746116762202</c:v>
                </c:pt>
                <c:pt idx="130">
                  <c:v>4.5358544779564607</c:v>
                </c:pt>
                <c:pt idx="131">
                  <c:v>4.1218338723504031</c:v>
                </c:pt>
                <c:pt idx="132">
                  <c:v>3.8363128114606271</c:v>
                </c:pt>
                <c:pt idx="133">
                  <c:v>3.5509074271085055</c:v>
                </c:pt>
                <c:pt idx="134">
                  <c:v>3.2686355387167043</c:v>
                </c:pt>
                <c:pt idx="135">
                  <c:v>2.9484942320633944</c:v>
                </c:pt>
                <c:pt idx="136">
                  <c:v>2.7442508716472034</c:v>
                </c:pt>
                <c:pt idx="137">
                  <c:v>2.5098806499135455</c:v>
                </c:pt>
                <c:pt idx="138">
                  <c:v>2.3231561864061523</c:v>
                </c:pt>
                <c:pt idx="139">
                  <c:v>2.1345491526287499</c:v>
                </c:pt>
                <c:pt idx="140">
                  <c:v>1.9630601613191017</c:v>
                </c:pt>
                <c:pt idx="141">
                  <c:v>1.8053485403287013</c:v>
                </c:pt>
                <c:pt idx="142">
                  <c:v>1.6603074201642687</c:v>
                </c:pt>
                <c:pt idx="143">
                  <c:v>1.5269188568710554</c:v>
                </c:pt>
                <c:pt idx="144">
                  <c:v>1.3875458075580016</c:v>
                </c:pt>
                <c:pt idx="145">
                  <c:v>1.2890550397045017</c:v>
                </c:pt>
                <c:pt idx="146">
                  <c:v>1.1876768941720792</c:v>
                </c:pt>
                <c:pt idx="147">
                  <c:v>1.0852451876212834</c:v>
                </c:pt>
                <c:pt idx="148">
                  <c:v>0.99805693884302116</c:v>
                </c:pt>
                <c:pt idx="149">
                  <c:v>0.9246563465531441</c:v>
                </c:pt>
                <c:pt idx="150">
                  <c:v>0.8495874847145326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618432"/>
        <c:axId val="237044480"/>
      </c:lineChart>
      <c:dateAx>
        <c:axId val="233618432"/>
        <c:scaling>
          <c:orientation val="minMax"/>
          <c:min val="29677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7044480"/>
        <c:crossesAt val="1.0000000000000002E-2"/>
        <c:auto val="0"/>
        <c:lblOffset val="100"/>
        <c:baseTimeUnit val="days"/>
        <c:majorUnit val="24"/>
        <c:majorTimeUnit val="months"/>
        <c:minorUnit val="3"/>
        <c:minorTimeUnit val="months"/>
      </c:dateAx>
      <c:valAx>
        <c:axId val="237044480"/>
        <c:scaling>
          <c:logBase val="10"/>
          <c:orientation val="minMax"/>
          <c:max val="1000"/>
          <c:min val="1.0000000000000002E-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875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Bq/kg乾土</a:t>
                </a:r>
              </a:p>
            </c:rich>
          </c:tx>
          <c:layout>
            <c:manualLayout>
              <c:xMode val="edge"/>
              <c:yMode val="edge"/>
              <c:x val="5.9422750424448214E-3"/>
              <c:y val="0.226470897020225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3618432"/>
        <c:crosses val="autoZero"/>
        <c:crossBetween val="between"/>
        <c:majorUnit val="10"/>
        <c:minorUnit val="1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8159121863799279"/>
          <c:y val="0.63382638888888887"/>
          <c:w val="0.40011827956989249"/>
          <c:h val="0.1984374999999999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海底土(取水口</a:t>
            </a:r>
            <a:r>
              <a:rPr lang="en-US" altLang="ja-JP" sz="12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/</a:t>
            </a: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電力)</a:t>
            </a:r>
          </a:p>
        </c:rich>
      </c:tx>
      <c:layout>
        <c:manualLayout>
          <c:xMode val="edge"/>
          <c:yMode val="edge"/>
          <c:x val="0.14848855100009048"/>
          <c:y val="0.20849306753839084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325549823513436E-2"/>
          <c:y val="5.2483333333333333E-2"/>
          <c:w val="0.91432939068100361"/>
          <c:h val="0.8199342738474078"/>
        </c:manualLayout>
      </c:layout>
      <c:lineChart>
        <c:grouping val="standard"/>
        <c:varyColors val="0"/>
        <c:ser>
          <c:idx val="0"/>
          <c:order val="0"/>
          <c:tx>
            <c:strRef>
              <c:f>海底土!$X$130</c:f>
              <c:strCache>
                <c:ptCount val="1"/>
                <c:pt idx="0">
                  <c:v>Be-7</c:v>
                </c:pt>
              </c:strCache>
            </c:strRef>
          </c:tx>
          <c:spPr>
            <a:ln w="12700">
              <a:solidFill>
                <a:srgbClr val="3366FF"/>
              </a:solidFill>
              <a:prstDash val="sysDash"/>
            </a:ln>
          </c:spPr>
          <c:marker>
            <c:symbol val="circle"/>
            <c:size val="4"/>
            <c:spPr>
              <a:solidFill>
                <a:srgbClr val="FFFFFF"/>
              </a:solidFill>
              <a:ln>
                <a:solidFill>
                  <a:srgbClr val="3366FF"/>
                </a:solidFill>
                <a:prstDash val="solid"/>
              </a:ln>
            </c:spPr>
          </c:marker>
          <c:cat>
            <c:numRef>
              <c:f>海底土!$R$132:$R$292</c:f>
              <c:numCache>
                <c:formatCode>[$-411]m\.d\.ge</c:formatCode>
                <c:ptCount val="161"/>
                <c:pt idx="0">
                  <c:v>29871</c:v>
                </c:pt>
                <c:pt idx="1">
                  <c:v>29962</c:v>
                </c:pt>
                <c:pt idx="2">
                  <c:v>30049</c:v>
                </c:pt>
                <c:pt idx="3">
                  <c:v>30134</c:v>
                </c:pt>
                <c:pt idx="4">
                  <c:v>30225</c:v>
                </c:pt>
                <c:pt idx="5">
                  <c:v>30326</c:v>
                </c:pt>
                <c:pt idx="6">
                  <c:v>30420</c:v>
                </c:pt>
                <c:pt idx="7">
                  <c:v>30501</c:v>
                </c:pt>
                <c:pt idx="8">
                  <c:v>30600</c:v>
                </c:pt>
                <c:pt idx="9">
                  <c:v>30691</c:v>
                </c:pt>
                <c:pt idx="10">
                  <c:v>30774</c:v>
                </c:pt>
                <c:pt idx="11">
                  <c:v>30875</c:v>
                </c:pt>
                <c:pt idx="12">
                  <c:v>30971</c:v>
                </c:pt>
                <c:pt idx="13">
                  <c:v>31055</c:v>
                </c:pt>
                <c:pt idx="14">
                  <c:v>31147</c:v>
                </c:pt>
                <c:pt idx="15">
                  <c:v>31236</c:v>
                </c:pt>
                <c:pt idx="16">
                  <c:v>31329</c:v>
                </c:pt>
                <c:pt idx="17">
                  <c:v>31425</c:v>
                </c:pt>
                <c:pt idx="18">
                  <c:v>31506</c:v>
                </c:pt>
                <c:pt idx="19">
                  <c:v>31528</c:v>
                </c:pt>
                <c:pt idx="20">
                  <c:v>31590</c:v>
                </c:pt>
                <c:pt idx="21">
                  <c:v>31597</c:v>
                </c:pt>
                <c:pt idx="22">
                  <c:v>31705</c:v>
                </c:pt>
                <c:pt idx="23">
                  <c:v>31789</c:v>
                </c:pt>
                <c:pt idx="24">
                  <c:v>31873</c:v>
                </c:pt>
                <c:pt idx="25">
                  <c:v>31974</c:v>
                </c:pt>
                <c:pt idx="26">
                  <c:v>32062</c:v>
                </c:pt>
                <c:pt idx="27">
                  <c:v>32160</c:v>
                </c:pt>
                <c:pt idx="28">
                  <c:v>32244</c:v>
                </c:pt>
                <c:pt idx="29">
                  <c:v>32338</c:v>
                </c:pt>
                <c:pt idx="30">
                  <c:v>32433</c:v>
                </c:pt>
                <c:pt idx="31">
                  <c:v>32525</c:v>
                </c:pt>
                <c:pt idx="32">
                  <c:v>32617</c:v>
                </c:pt>
                <c:pt idx="33">
                  <c:v>32699</c:v>
                </c:pt>
                <c:pt idx="34">
                  <c:v>32800</c:v>
                </c:pt>
                <c:pt idx="35">
                  <c:v>32885</c:v>
                </c:pt>
                <c:pt idx="36">
                  <c:v>32982</c:v>
                </c:pt>
                <c:pt idx="37">
                  <c:v>33073</c:v>
                </c:pt>
                <c:pt idx="38">
                  <c:v>33163</c:v>
                </c:pt>
                <c:pt idx="39">
                  <c:v>33247</c:v>
                </c:pt>
                <c:pt idx="40">
                  <c:v>33345</c:v>
                </c:pt>
                <c:pt idx="41">
                  <c:v>33448</c:v>
                </c:pt>
                <c:pt idx="42">
                  <c:v>33535</c:v>
                </c:pt>
                <c:pt idx="43">
                  <c:v>33616</c:v>
                </c:pt>
                <c:pt idx="44">
                  <c:v>33714</c:v>
                </c:pt>
                <c:pt idx="45">
                  <c:v>33798</c:v>
                </c:pt>
                <c:pt idx="46">
                  <c:v>33905</c:v>
                </c:pt>
                <c:pt idx="47">
                  <c:v>33980</c:v>
                </c:pt>
                <c:pt idx="48">
                  <c:v>34078</c:v>
                </c:pt>
                <c:pt idx="49">
                  <c:v>34185</c:v>
                </c:pt>
                <c:pt idx="50">
                  <c:v>34255</c:v>
                </c:pt>
                <c:pt idx="51">
                  <c:v>34344</c:v>
                </c:pt>
                <c:pt idx="52">
                  <c:v>34435</c:v>
                </c:pt>
                <c:pt idx="53">
                  <c:v>34529</c:v>
                </c:pt>
                <c:pt idx="54">
                  <c:v>34626</c:v>
                </c:pt>
                <c:pt idx="55">
                  <c:v>34708</c:v>
                </c:pt>
                <c:pt idx="56">
                  <c:v>34813</c:v>
                </c:pt>
                <c:pt idx="57">
                  <c:v>34904</c:v>
                </c:pt>
                <c:pt idx="58">
                  <c:v>34988</c:v>
                </c:pt>
                <c:pt idx="59">
                  <c:v>35093</c:v>
                </c:pt>
                <c:pt idx="60">
                  <c:v>35177</c:v>
                </c:pt>
                <c:pt idx="61">
                  <c:v>35268</c:v>
                </c:pt>
                <c:pt idx="62">
                  <c:v>35345</c:v>
                </c:pt>
                <c:pt idx="63">
                  <c:v>35443</c:v>
                </c:pt>
                <c:pt idx="64">
                  <c:v>35534</c:v>
                </c:pt>
                <c:pt idx="65">
                  <c:v>35633</c:v>
                </c:pt>
                <c:pt idx="66">
                  <c:v>35716</c:v>
                </c:pt>
                <c:pt idx="67">
                  <c:v>35807</c:v>
                </c:pt>
                <c:pt idx="68">
                  <c:v>35905</c:v>
                </c:pt>
                <c:pt idx="69">
                  <c:v>35997</c:v>
                </c:pt>
                <c:pt idx="70">
                  <c:v>36080</c:v>
                </c:pt>
                <c:pt idx="71">
                  <c:v>36178</c:v>
                </c:pt>
                <c:pt idx="72">
                  <c:v>36262</c:v>
                </c:pt>
                <c:pt idx="73">
                  <c:v>36367</c:v>
                </c:pt>
                <c:pt idx="74">
                  <c:v>36451</c:v>
                </c:pt>
                <c:pt idx="75">
                  <c:v>36537</c:v>
                </c:pt>
                <c:pt idx="76">
                  <c:v>36634</c:v>
                </c:pt>
                <c:pt idx="77">
                  <c:v>36724</c:v>
                </c:pt>
                <c:pt idx="78">
                  <c:v>36815</c:v>
                </c:pt>
                <c:pt idx="79">
                  <c:v>36906</c:v>
                </c:pt>
                <c:pt idx="80">
                  <c:v>37004</c:v>
                </c:pt>
                <c:pt idx="81">
                  <c:v>37081</c:v>
                </c:pt>
                <c:pt idx="82">
                  <c:v>37179</c:v>
                </c:pt>
                <c:pt idx="83">
                  <c:v>37271</c:v>
                </c:pt>
                <c:pt idx="84">
                  <c:v>37361</c:v>
                </c:pt>
                <c:pt idx="85">
                  <c:v>37459</c:v>
                </c:pt>
                <c:pt idx="86">
                  <c:v>37544</c:v>
                </c:pt>
                <c:pt idx="87">
                  <c:v>37641</c:v>
                </c:pt>
                <c:pt idx="88">
                  <c:v>37725</c:v>
                </c:pt>
                <c:pt idx="89">
                  <c:v>37816</c:v>
                </c:pt>
                <c:pt idx="90">
                  <c:v>37908</c:v>
                </c:pt>
                <c:pt idx="91">
                  <c:v>38012</c:v>
                </c:pt>
                <c:pt idx="92">
                  <c:v>38082</c:v>
                </c:pt>
                <c:pt idx="93">
                  <c:v>38173</c:v>
                </c:pt>
                <c:pt idx="94">
                  <c:v>38272</c:v>
                </c:pt>
                <c:pt idx="95">
                  <c:v>38376</c:v>
                </c:pt>
                <c:pt idx="96">
                  <c:v>38446</c:v>
                </c:pt>
                <c:pt idx="97">
                  <c:v>38544</c:v>
                </c:pt>
                <c:pt idx="98">
                  <c:v>38642</c:v>
                </c:pt>
                <c:pt idx="99">
                  <c:v>38734</c:v>
                </c:pt>
                <c:pt idx="100">
                  <c:v>38825</c:v>
                </c:pt>
                <c:pt idx="101">
                  <c:v>38902</c:v>
                </c:pt>
                <c:pt idx="102">
                  <c:v>38995</c:v>
                </c:pt>
                <c:pt idx="103">
                  <c:v>39092</c:v>
                </c:pt>
                <c:pt idx="104">
                  <c:v>39175</c:v>
                </c:pt>
                <c:pt idx="105">
                  <c:v>39267</c:v>
                </c:pt>
                <c:pt idx="106">
                  <c:v>39370</c:v>
                </c:pt>
                <c:pt idx="107">
                  <c:v>39457</c:v>
                </c:pt>
                <c:pt idx="108">
                  <c:v>39545</c:v>
                </c:pt>
                <c:pt idx="109">
                  <c:v>39631</c:v>
                </c:pt>
                <c:pt idx="110">
                  <c:v>39735</c:v>
                </c:pt>
                <c:pt idx="111">
                  <c:v>39820</c:v>
                </c:pt>
                <c:pt idx="112">
                  <c:v>39910</c:v>
                </c:pt>
                <c:pt idx="113">
                  <c:v>40008</c:v>
                </c:pt>
                <c:pt idx="114">
                  <c:v>40092</c:v>
                </c:pt>
                <c:pt idx="115">
                  <c:v>40193</c:v>
                </c:pt>
                <c:pt idx="116">
                  <c:v>40276</c:v>
                </c:pt>
                <c:pt idx="117">
                  <c:v>40367</c:v>
                </c:pt>
                <c:pt idx="118">
                  <c:v>40458</c:v>
                </c:pt>
                <c:pt idx="119">
                  <c:v>40549</c:v>
                </c:pt>
                <c:pt idx="120">
                  <c:v>40613</c:v>
                </c:pt>
                <c:pt idx="121">
                  <c:v>40681</c:v>
                </c:pt>
                <c:pt idx="122">
                  <c:v>40737</c:v>
                </c:pt>
                <c:pt idx="123">
                  <c:v>40828</c:v>
                </c:pt>
                <c:pt idx="124">
                  <c:v>40924</c:v>
                </c:pt>
                <c:pt idx="125">
                  <c:v>41010</c:v>
                </c:pt>
                <c:pt idx="126">
                  <c:v>41100</c:v>
                </c:pt>
                <c:pt idx="127">
                  <c:v>41192</c:v>
                </c:pt>
                <c:pt idx="128">
                  <c:v>41291</c:v>
                </c:pt>
                <c:pt idx="129">
                  <c:v>41374</c:v>
                </c:pt>
                <c:pt idx="130">
                  <c:v>41472</c:v>
                </c:pt>
                <c:pt idx="131">
                  <c:v>41576</c:v>
                </c:pt>
                <c:pt idx="132">
                  <c:v>41654</c:v>
                </c:pt>
                <c:pt idx="133">
                  <c:v>41738</c:v>
                </c:pt>
                <c:pt idx="134">
                  <c:v>41828</c:v>
                </c:pt>
                <c:pt idx="135">
                  <c:v>41940</c:v>
                </c:pt>
                <c:pt idx="136">
                  <c:v>42018</c:v>
                </c:pt>
                <c:pt idx="137">
                  <c:v>42115</c:v>
                </c:pt>
                <c:pt idx="138">
                  <c:v>42199</c:v>
                </c:pt>
                <c:pt idx="139">
                  <c:v>42291</c:v>
                </c:pt>
                <c:pt idx="140">
                  <c:v>42382</c:v>
                </c:pt>
                <c:pt idx="141">
                  <c:v>42473</c:v>
                </c:pt>
                <c:pt idx="142">
                  <c:v>42564</c:v>
                </c:pt>
                <c:pt idx="143">
                  <c:v>42655</c:v>
                </c:pt>
                <c:pt idx="144">
                  <c:v>42759</c:v>
                </c:pt>
                <c:pt idx="145">
                  <c:v>42839</c:v>
                </c:pt>
                <c:pt idx="146">
                  <c:v>42928</c:v>
                </c:pt>
                <c:pt idx="147">
                  <c:v>43026</c:v>
                </c:pt>
                <c:pt idx="148">
                  <c:v>43117</c:v>
                </c:pt>
                <c:pt idx="149">
                  <c:v>43200</c:v>
                </c:pt>
                <c:pt idx="150">
                  <c:v>43292</c:v>
                </c:pt>
              </c:numCache>
            </c:numRef>
          </c:cat>
          <c:val>
            <c:numRef>
              <c:f>海底土!$X$132:$X$292</c:f>
              <c:numCache>
                <c:formatCode>0.00</c:formatCode>
                <c:ptCount val="161"/>
                <c:pt idx="0">
                  <c:v>1.5</c:v>
                </c:pt>
                <c:pt idx="1">
                  <c:v>1.5</c:v>
                </c:pt>
                <c:pt idx="2">
                  <c:v>1.5</c:v>
                </c:pt>
                <c:pt idx="3">
                  <c:v>1.5</c:v>
                </c:pt>
                <c:pt idx="4">
                  <c:v>1.5</c:v>
                </c:pt>
                <c:pt idx="5">
                  <c:v>1.5</c:v>
                </c:pt>
                <c:pt idx="6" formatCode="&quot;(&quot;0.0&quot;)&quot;">
                  <c:v>8.518518518518519</c:v>
                </c:pt>
                <c:pt idx="7">
                  <c:v>1.5</c:v>
                </c:pt>
                <c:pt idx="8">
                  <c:v>1.5</c:v>
                </c:pt>
                <c:pt idx="9">
                  <c:v>1.5</c:v>
                </c:pt>
                <c:pt idx="10">
                  <c:v>1.5</c:v>
                </c:pt>
                <c:pt idx="11">
                  <c:v>1.5</c:v>
                </c:pt>
                <c:pt idx="12">
                  <c:v>1.5</c:v>
                </c:pt>
                <c:pt idx="13">
                  <c:v>1.5</c:v>
                </c:pt>
                <c:pt idx="14">
                  <c:v>1.5</c:v>
                </c:pt>
                <c:pt idx="15" formatCode="&quot;(&quot;0.0&quot;)&quot;">
                  <c:v>8.518518518518519</c:v>
                </c:pt>
                <c:pt idx="16" formatCode="0.0_);[Red]\(0.0\)">
                  <c:v>7.7777777777777777</c:v>
                </c:pt>
                <c:pt idx="17" formatCode="&quot;(&quot;0.0&quot;)&quot;">
                  <c:v>6.7407407407407405</c:v>
                </c:pt>
                <c:pt idx="18">
                  <c:v>1.5</c:v>
                </c:pt>
                <c:pt idx="21" formatCode="0.0_);[Red]\(0.0\)">
                  <c:v>10.37037037037037</c:v>
                </c:pt>
                <c:pt idx="22" formatCode="&quot;(&quot;0.0&quot;)&quot;">
                  <c:v>6.2962962962962967</c:v>
                </c:pt>
                <c:pt idx="23" formatCode="&quot;(&quot;0.0&quot;)&quot;">
                  <c:v>5.5555555555555554</c:v>
                </c:pt>
                <c:pt idx="24" formatCode="&quot;(&quot;0.0&quot;)&quot;">
                  <c:v>7.4074074074074074</c:v>
                </c:pt>
                <c:pt idx="25" formatCode="&quot;(&quot;0.0&quot;)&quot;">
                  <c:v>6.2962962962962967</c:v>
                </c:pt>
                <c:pt idx="26">
                  <c:v>1.5</c:v>
                </c:pt>
                <c:pt idx="27">
                  <c:v>1.5</c:v>
                </c:pt>
                <c:pt idx="28">
                  <c:v>1.5</c:v>
                </c:pt>
                <c:pt idx="29" formatCode="&quot;(&quot;0.0&quot;)&quot;">
                  <c:v>6.4</c:v>
                </c:pt>
                <c:pt idx="30" formatCode="0.0_);[Red]\(0.0\)">
                  <c:v>6.9</c:v>
                </c:pt>
                <c:pt idx="31">
                  <c:v>1.5</c:v>
                </c:pt>
                <c:pt idx="32">
                  <c:v>1.5</c:v>
                </c:pt>
                <c:pt idx="33">
                  <c:v>1.5</c:v>
                </c:pt>
                <c:pt idx="34">
                  <c:v>1.5</c:v>
                </c:pt>
                <c:pt idx="35">
                  <c:v>1.5</c:v>
                </c:pt>
                <c:pt idx="36">
                  <c:v>1.5</c:v>
                </c:pt>
                <c:pt idx="37">
                  <c:v>1.5</c:v>
                </c:pt>
                <c:pt idx="38" formatCode="General">
                  <c:v>7.4</c:v>
                </c:pt>
                <c:pt idx="39" formatCode="General">
                  <c:v>1.5</c:v>
                </c:pt>
                <c:pt idx="40" formatCode="General">
                  <c:v>1.5</c:v>
                </c:pt>
                <c:pt idx="41" formatCode="&quot;(&quot;0.0&quot;)&quot;">
                  <c:v>7.7</c:v>
                </c:pt>
                <c:pt idx="42">
                  <c:v>1.5</c:v>
                </c:pt>
                <c:pt idx="43">
                  <c:v>1.5</c:v>
                </c:pt>
                <c:pt idx="44">
                  <c:v>1.5</c:v>
                </c:pt>
                <c:pt idx="45">
                  <c:v>1.5</c:v>
                </c:pt>
                <c:pt idx="46">
                  <c:v>1.5</c:v>
                </c:pt>
                <c:pt idx="47">
                  <c:v>1.5</c:v>
                </c:pt>
                <c:pt idx="48" formatCode="General">
                  <c:v>4.2</c:v>
                </c:pt>
                <c:pt idx="49" formatCode="0.0_);[Red]\(0.0\)">
                  <c:v>6</c:v>
                </c:pt>
                <c:pt idx="50" formatCode="0.0_);[Red]\(0.0\)">
                  <c:v>6.5</c:v>
                </c:pt>
                <c:pt idx="51" formatCode="0.0_);[Red]\(0.0\)">
                  <c:v>11</c:v>
                </c:pt>
                <c:pt idx="52" formatCode="0.0_);[Red]\(0.0\)">
                  <c:v>4</c:v>
                </c:pt>
                <c:pt idx="53" formatCode="0.0_);[Red]\(0.0\)">
                  <c:v>6.9</c:v>
                </c:pt>
                <c:pt idx="54" formatCode="0.0_);[Red]\(0.0\)">
                  <c:v>9</c:v>
                </c:pt>
                <c:pt idx="55" formatCode="&quot;(&quot;0.0&quot;)&quot;">
                  <c:v>3</c:v>
                </c:pt>
                <c:pt idx="56" formatCode="0.0_);[Red]\(0.0\)">
                  <c:v>5.2</c:v>
                </c:pt>
                <c:pt idx="57" formatCode="0.0_);[Red]\(0.0\)">
                  <c:v>13</c:v>
                </c:pt>
                <c:pt idx="58" formatCode="0.0_);[Red]\(0.0\)">
                  <c:v>7.2</c:v>
                </c:pt>
                <c:pt idx="59" formatCode="0.0_);[Red]\(0.0\)">
                  <c:v>5.4</c:v>
                </c:pt>
                <c:pt idx="60" formatCode="0.0_);[Red]\(0.0\)">
                  <c:v>6.6</c:v>
                </c:pt>
                <c:pt idx="61" formatCode="0.0_);[Red]\(0.0\)">
                  <c:v>5.9</c:v>
                </c:pt>
                <c:pt idx="62" formatCode="0.0_);[Red]\(0.0\)">
                  <c:v>16</c:v>
                </c:pt>
                <c:pt idx="63" formatCode="0.0_);[Red]\(0.0\)">
                  <c:v>6.5</c:v>
                </c:pt>
                <c:pt idx="64" formatCode="0.0_);[Red]\(0.0\)">
                  <c:v>6.3</c:v>
                </c:pt>
                <c:pt idx="65" formatCode="0.0_);[Red]\(0.0\)">
                  <c:v>9.1</c:v>
                </c:pt>
                <c:pt idx="66" formatCode="0.0_);[Red]\(0.0\)">
                  <c:v>9.8000000000000007</c:v>
                </c:pt>
                <c:pt idx="67" formatCode="0.0_);[Red]\(0.0\)">
                  <c:v>12</c:v>
                </c:pt>
                <c:pt idx="68" formatCode="0.0_);[Red]\(0.0\)">
                  <c:v>7.5</c:v>
                </c:pt>
                <c:pt idx="69" formatCode="0.0_);[Red]\(0.0\)">
                  <c:v>8.6</c:v>
                </c:pt>
                <c:pt idx="70" formatCode="0.0_);[Red]\(0.0\)">
                  <c:v>7.5</c:v>
                </c:pt>
                <c:pt idx="71" formatCode="0.0_);[Red]\(0.0\)">
                  <c:v>8.8000000000000007</c:v>
                </c:pt>
                <c:pt idx="72" formatCode="0.0_);[Red]\(0.0\)">
                  <c:v>11</c:v>
                </c:pt>
                <c:pt idx="73" formatCode="0.0_);[Red]\(0.0\)">
                  <c:v>13</c:v>
                </c:pt>
                <c:pt idx="74" formatCode="0.0_);[Red]\(0.0\)">
                  <c:v>23</c:v>
                </c:pt>
                <c:pt idx="75" formatCode="0.0_);[Red]\(0.0\)">
                  <c:v>14</c:v>
                </c:pt>
                <c:pt idx="76" formatCode="0.0_);[Red]\(0.0\)">
                  <c:v>8.5</c:v>
                </c:pt>
                <c:pt idx="77" formatCode="0.0_);[Red]\(0.0\)">
                  <c:v>8.4</c:v>
                </c:pt>
                <c:pt idx="78" formatCode="0.0_);[Red]\(0.0\)">
                  <c:v>7.1</c:v>
                </c:pt>
                <c:pt idx="79" formatCode="&quot;(&quot;0.0&quot;)&quot;">
                  <c:v>7.2</c:v>
                </c:pt>
                <c:pt idx="80" formatCode="&quot;(&quot;0.0&quot;)&quot;">
                  <c:v>6.1</c:v>
                </c:pt>
                <c:pt idx="81" formatCode="0.0_);[Red]\(0.0\)">
                  <c:v>6.7</c:v>
                </c:pt>
                <c:pt idx="82" formatCode="0.0_);[Red]\(0.0\)">
                  <c:v>11</c:v>
                </c:pt>
                <c:pt idx="83" formatCode="&quot;(&quot;0.0&quot;)&quot;">
                  <c:v>5.5</c:v>
                </c:pt>
                <c:pt idx="84" formatCode="0.0_);[Red]\(0.0\)">
                  <c:v>5.9</c:v>
                </c:pt>
                <c:pt idx="85" formatCode="0.0_);[Red]\(0.0\)">
                  <c:v>9</c:v>
                </c:pt>
                <c:pt idx="86" formatCode="0.0_);[Red]\(0.0\)">
                  <c:v>7.4</c:v>
                </c:pt>
                <c:pt idx="87">
                  <c:v>1.5</c:v>
                </c:pt>
                <c:pt idx="88" formatCode="0.0_);[Red]\(0.0\)">
                  <c:v>6.6</c:v>
                </c:pt>
                <c:pt idx="89" formatCode="0.0_);[Red]\(0.0\)">
                  <c:v>7.2</c:v>
                </c:pt>
                <c:pt idx="90" formatCode="0.0_);[Red]\(0.0\)">
                  <c:v>13</c:v>
                </c:pt>
                <c:pt idx="91" formatCode="0.0_);[Red]\(0.0\)">
                  <c:v>12</c:v>
                </c:pt>
                <c:pt idx="92" formatCode="0.0_);[Red]\(0.0\)">
                  <c:v>8.1999999999999993</c:v>
                </c:pt>
                <c:pt idx="93" formatCode="0.0_);[Red]\(0.0\)">
                  <c:v>12</c:v>
                </c:pt>
                <c:pt idx="94" formatCode="0.0_);[Red]\(0.0\)">
                  <c:v>6.8</c:v>
                </c:pt>
                <c:pt idx="95" formatCode="0.0_);[Red]\(0.0\)">
                  <c:v>13</c:v>
                </c:pt>
                <c:pt idx="96" formatCode="0.0_);[Red]\(0.0\)">
                  <c:v>7.2</c:v>
                </c:pt>
                <c:pt idx="97" formatCode="0.0_);[Red]\(0.0\)">
                  <c:v>14</c:v>
                </c:pt>
                <c:pt idx="98" formatCode="0.0_);[Red]\(0.0\)">
                  <c:v>11</c:v>
                </c:pt>
                <c:pt idx="99" formatCode="&quot;(&quot;0.0&quot;)&quot;">
                  <c:v>6.3</c:v>
                </c:pt>
                <c:pt idx="100" formatCode="0.0_);[Red]\(0.0\)">
                  <c:v>6.4</c:v>
                </c:pt>
                <c:pt idx="101" formatCode="0.0_);[Red]\(0.0\)">
                  <c:v>11</c:v>
                </c:pt>
                <c:pt idx="102" formatCode="0.0_);[Red]\(0.0\)">
                  <c:v>9.4</c:v>
                </c:pt>
                <c:pt idx="103" formatCode="0.0_);[Red]\(0.0\)">
                  <c:v>8.5</c:v>
                </c:pt>
                <c:pt idx="104" formatCode="0.0_);[Red]\(0.0\)">
                  <c:v>0</c:v>
                </c:pt>
                <c:pt idx="105" formatCode="0.0_);[Red]\(0.0\)">
                  <c:v>15</c:v>
                </c:pt>
                <c:pt idx="106" formatCode="0.0_);[Red]\(0.0\)">
                  <c:v>11</c:v>
                </c:pt>
                <c:pt idx="107" formatCode="0.0_);[Red]\(0.0\)">
                  <c:v>5.6</c:v>
                </c:pt>
                <c:pt idx="108" formatCode="&quot;(&quot;0.0&quot;)&quot;">
                  <c:v>5.5</c:v>
                </c:pt>
                <c:pt idx="109" formatCode="0.0_);[Red]\(0.0\)">
                  <c:v>8.1</c:v>
                </c:pt>
                <c:pt idx="110" formatCode="0.0_);[Red]\(0.0\)">
                  <c:v>11</c:v>
                </c:pt>
                <c:pt idx="111" formatCode="0.0_);[Red]\(0.0\)">
                  <c:v>8.8000000000000007</c:v>
                </c:pt>
                <c:pt idx="112" formatCode="0.0_);[Red]\(0.0\)">
                  <c:v>11</c:v>
                </c:pt>
                <c:pt idx="113" formatCode="0.0_);[Red]\(0.0\)">
                  <c:v>16</c:v>
                </c:pt>
                <c:pt idx="114" formatCode="0.0_);[Red]\(0.0\)">
                  <c:v>9.5</c:v>
                </c:pt>
                <c:pt idx="115" formatCode="0.0_);[Red]\(0.0\)">
                  <c:v>11</c:v>
                </c:pt>
                <c:pt idx="116" formatCode="&quot;(&quot;0.0&quot;)&quot;">
                  <c:v>6.4</c:v>
                </c:pt>
                <c:pt idx="117" formatCode="0.0_);[Red]\(0.0\)">
                  <c:v>7</c:v>
                </c:pt>
                <c:pt idx="118" formatCode="0.0_);[Red]\(0.0\)">
                  <c:v>8.8000000000000007</c:v>
                </c:pt>
                <c:pt idx="119" formatCode="0.0_);[Red]\(0.0\)">
                  <c:v>16</c:v>
                </c:pt>
                <c:pt idx="121">
                  <c:v>1.5</c:v>
                </c:pt>
                <c:pt idx="122">
                  <c:v>1.5</c:v>
                </c:pt>
                <c:pt idx="123">
                  <c:v>1.5</c:v>
                </c:pt>
                <c:pt idx="124">
                  <c:v>1.5</c:v>
                </c:pt>
                <c:pt idx="125">
                  <c:v>1.5</c:v>
                </c:pt>
                <c:pt idx="126" formatCode="&quot;(&quot;0&quot;)&quot;">
                  <c:v>27</c:v>
                </c:pt>
                <c:pt idx="127" formatCode="0">
                  <c:v>15</c:v>
                </c:pt>
                <c:pt idx="128" formatCode="&quot;(&quot;0.0&quot;)&quot;">
                  <c:v>8.8000000000000007</c:v>
                </c:pt>
                <c:pt idx="129" formatCode="&quot;(&quot;0.0&quot;)&quot;">
                  <c:v>9.9</c:v>
                </c:pt>
                <c:pt idx="130" formatCode="0">
                  <c:v>12</c:v>
                </c:pt>
                <c:pt idx="131" formatCode="0">
                  <c:v>16</c:v>
                </c:pt>
                <c:pt idx="132" formatCode="0">
                  <c:v>12</c:v>
                </c:pt>
                <c:pt idx="133" formatCode="&quot;(&quot;0.0&quot;)&quot;">
                  <c:v>11</c:v>
                </c:pt>
                <c:pt idx="134" formatCode="0">
                  <c:v>13</c:v>
                </c:pt>
                <c:pt idx="135" formatCode="0">
                  <c:v>20</c:v>
                </c:pt>
                <c:pt idx="136" formatCode="0">
                  <c:v>13</c:v>
                </c:pt>
                <c:pt idx="137" formatCode="0.0">
                  <c:v>9.3000000000000007</c:v>
                </c:pt>
                <c:pt idx="138" formatCode="0">
                  <c:v>20</c:v>
                </c:pt>
                <c:pt idx="139" formatCode="0">
                  <c:v>26</c:v>
                </c:pt>
                <c:pt idx="140" formatCode="0">
                  <c:v>12</c:v>
                </c:pt>
                <c:pt idx="141">
                  <c:v>1.5</c:v>
                </c:pt>
                <c:pt idx="142" formatCode="0">
                  <c:v>13</c:v>
                </c:pt>
                <c:pt idx="143" formatCode="0">
                  <c:v>15</c:v>
                </c:pt>
                <c:pt idx="144" formatCode="&quot;(&quot;0.0&quot;)&quot;">
                  <c:v>13</c:v>
                </c:pt>
                <c:pt idx="145" formatCode="&quot;(&quot;0.0&quot;)&quot;">
                  <c:v>8.1999999999999993</c:v>
                </c:pt>
                <c:pt idx="146" formatCode="0.0">
                  <c:v>6.9</c:v>
                </c:pt>
                <c:pt idx="147" formatCode="0">
                  <c:v>22</c:v>
                </c:pt>
                <c:pt idx="148" formatCode="0">
                  <c:v>12</c:v>
                </c:pt>
                <c:pt idx="149" formatCode="&quot;(&quot;0.0&quot;)&quot;">
                  <c:v>7.7</c:v>
                </c:pt>
                <c:pt idx="150" formatCode="0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海底土!$Y$130</c:f>
              <c:strCache>
                <c:ptCount val="1"/>
                <c:pt idx="0">
                  <c:v>K-40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339933"/>
                </a:solidFill>
                <a:prstDash val="solid"/>
              </a:ln>
            </c:spPr>
          </c:marker>
          <c:cat>
            <c:numRef>
              <c:f>海底土!$R$132:$R$292</c:f>
              <c:numCache>
                <c:formatCode>[$-411]m\.d\.ge</c:formatCode>
                <c:ptCount val="161"/>
                <c:pt idx="0">
                  <c:v>29871</c:v>
                </c:pt>
                <c:pt idx="1">
                  <c:v>29962</c:v>
                </c:pt>
                <c:pt idx="2">
                  <c:v>30049</c:v>
                </c:pt>
                <c:pt idx="3">
                  <c:v>30134</c:v>
                </c:pt>
                <c:pt idx="4">
                  <c:v>30225</c:v>
                </c:pt>
                <c:pt idx="5">
                  <c:v>30326</c:v>
                </c:pt>
                <c:pt idx="6">
                  <c:v>30420</c:v>
                </c:pt>
                <c:pt idx="7">
                  <c:v>30501</c:v>
                </c:pt>
                <c:pt idx="8">
                  <c:v>30600</c:v>
                </c:pt>
                <c:pt idx="9">
                  <c:v>30691</c:v>
                </c:pt>
                <c:pt idx="10">
                  <c:v>30774</c:v>
                </c:pt>
                <c:pt idx="11">
                  <c:v>30875</c:v>
                </c:pt>
                <c:pt idx="12">
                  <c:v>30971</c:v>
                </c:pt>
                <c:pt idx="13">
                  <c:v>31055</c:v>
                </c:pt>
                <c:pt idx="14">
                  <c:v>31147</c:v>
                </c:pt>
                <c:pt idx="15">
                  <c:v>31236</c:v>
                </c:pt>
                <c:pt idx="16">
                  <c:v>31329</c:v>
                </c:pt>
                <c:pt idx="17">
                  <c:v>31425</c:v>
                </c:pt>
                <c:pt idx="18">
                  <c:v>31506</c:v>
                </c:pt>
                <c:pt idx="19">
                  <c:v>31528</c:v>
                </c:pt>
                <c:pt idx="20">
                  <c:v>31590</c:v>
                </c:pt>
                <c:pt idx="21">
                  <c:v>31597</c:v>
                </c:pt>
                <c:pt idx="22">
                  <c:v>31705</c:v>
                </c:pt>
                <c:pt idx="23">
                  <c:v>31789</c:v>
                </c:pt>
                <c:pt idx="24">
                  <c:v>31873</c:v>
                </c:pt>
                <c:pt idx="25">
                  <c:v>31974</c:v>
                </c:pt>
                <c:pt idx="26">
                  <c:v>32062</c:v>
                </c:pt>
                <c:pt idx="27">
                  <c:v>32160</c:v>
                </c:pt>
                <c:pt idx="28">
                  <c:v>32244</c:v>
                </c:pt>
                <c:pt idx="29">
                  <c:v>32338</c:v>
                </c:pt>
                <c:pt idx="30">
                  <c:v>32433</c:v>
                </c:pt>
                <c:pt idx="31">
                  <c:v>32525</c:v>
                </c:pt>
                <c:pt idx="32">
                  <c:v>32617</c:v>
                </c:pt>
                <c:pt idx="33">
                  <c:v>32699</c:v>
                </c:pt>
                <c:pt idx="34">
                  <c:v>32800</c:v>
                </c:pt>
                <c:pt idx="35">
                  <c:v>32885</c:v>
                </c:pt>
                <c:pt idx="36">
                  <c:v>32982</c:v>
                </c:pt>
                <c:pt idx="37">
                  <c:v>33073</c:v>
                </c:pt>
                <c:pt idx="38">
                  <c:v>33163</c:v>
                </c:pt>
                <c:pt idx="39">
                  <c:v>33247</c:v>
                </c:pt>
                <c:pt idx="40">
                  <c:v>33345</c:v>
                </c:pt>
                <c:pt idx="41">
                  <c:v>33448</c:v>
                </c:pt>
                <c:pt idx="42">
                  <c:v>33535</c:v>
                </c:pt>
                <c:pt idx="43">
                  <c:v>33616</c:v>
                </c:pt>
                <c:pt idx="44">
                  <c:v>33714</c:v>
                </c:pt>
                <c:pt idx="45">
                  <c:v>33798</c:v>
                </c:pt>
                <c:pt idx="46">
                  <c:v>33905</c:v>
                </c:pt>
                <c:pt idx="47">
                  <c:v>33980</c:v>
                </c:pt>
                <c:pt idx="48">
                  <c:v>34078</c:v>
                </c:pt>
                <c:pt idx="49">
                  <c:v>34185</c:v>
                </c:pt>
                <c:pt idx="50">
                  <c:v>34255</c:v>
                </c:pt>
                <c:pt idx="51">
                  <c:v>34344</c:v>
                </c:pt>
                <c:pt idx="52">
                  <c:v>34435</c:v>
                </c:pt>
                <c:pt idx="53">
                  <c:v>34529</c:v>
                </c:pt>
                <c:pt idx="54">
                  <c:v>34626</c:v>
                </c:pt>
                <c:pt idx="55">
                  <c:v>34708</c:v>
                </c:pt>
                <c:pt idx="56">
                  <c:v>34813</c:v>
                </c:pt>
                <c:pt idx="57">
                  <c:v>34904</c:v>
                </c:pt>
                <c:pt idx="58">
                  <c:v>34988</c:v>
                </c:pt>
                <c:pt idx="59">
                  <c:v>35093</c:v>
                </c:pt>
                <c:pt idx="60">
                  <c:v>35177</c:v>
                </c:pt>
                <c:pt idx="61">
                  <c:v>35268</c:v>
                </c:pt>
                <c:pt idx="62">
                  <c:v>35345</c:v>
                </c:pt>
                <c:pt idx="63">
                  <c:v>35443</c:v>
                </c:pt>
                <c:pt idx="64">
                  <c:v>35534</c:v>
                </c:pt>
                <c:pt idx="65">
                  <c:v>35633</c:v>
                </c:pt>
                <c:pt idx="66">
                  <c:v>35716</c:v>
                </c:pt>
                <c:pt idx="67">
                  <c:v>35807</c:v>
                </c:pt>
                <c:pt idx="68">
                  <c:v>35905</c:v>
                </c:pt>
                <c:pt idx="69">
                  <c:v>35997</c:v>
                </c:pt>
                <c:pt idx="70">
                  <c:v>36080</c:v>
                </c:pt>
                <c:pt idx="71">
                  <c:v>36178</c:v>
                </c:pt>
                <c:pt idx="72">
                  <c:v>36262</c:v>
                </c:pt>
                <c:pt idx="73">
                  <c:v>36367</c:v>
                </c:pt>
                <c:pt idx="74">
                  <c:v>36451</c:v>
                </c:pt>
                <c:pt idx="75">
                  <c:v>36537</c:v>
                </c:pt>
                <c:pt idx="76">
                  <c:v>36634</c:v>
                </c:pt>
                <c:pt idx="77">
                  <c:v>36724</c:v>
                </c:pt>
                <c:pt idx="78">
                  <c:v>36815</c:v>
                </c:pt>
                <c:pt idx="79">
                  <c:v>36906</c:v>
                </c:pt>
                <c:pt idx="80">
                  <c:v>37004</c:v>
                </c:pt>
                <c:pt idx="81">
                  <c:v>37081</c:v>
                </c:pt>
                <c:pt idx="82">
                  <c:v>37179</c:v>
                </c:pt>
                <c:pt idx="83">
                  <c:v>37271</c:v>
                </c:pt>
                <c:pt idx="84">
                  <c:v>37361</c:v>
                </c:pt>
                <c:pt idx="85">
                  <c:v>37459</c:v>
                </c:pt>
                <c:pt idx="86">
                  <c:v>37544</c:v>
                </c:pt>
                <c:pt idx="87">
                  <c:v>37641</c:v>
                </c:pt>
                <c:pt idx="88">
                  <c:v>37725</c:v>
                </c:pt>
                <c:pt idx="89">
                  <c:v>37816</c:v>
                </c:pt>
                <c:pt idx="90">
                  <c:v>37908</c:v>
                </c:pt>
                <c:pt idx="91">
                  <c:v>38012</c:v>
                </c:pt>
                <c:pt idx="92">
                  <c:v>38082</c:v>
                </c:pt>
                <c:pt idx="93">
                  <c:v>38173</c:v>
                </c:pt>
                <c:pt idx="94">
                  <c:v>38272</c:v>
                </c:pt>
                <c:pt idx="95">
                  <c:v>38376</c:v>
                </c:pt>
                <c:pt idx="96">
                  <c:v>38446</c:v>
                </c:pt>
                <c:pt idx="97">
                  <c:v>38544</c:v>
                </c:pt>
                <c:pt idx="98">
                  <c:v>38642</c:v>
                </c:pt>
                <c:pt idx="99">
                  <c:v>38734</c:v>
                </c:pt>
                <c:pt idx="100">
                  <c:v>38825</c:v>
                </c:pt>
                <c:pt idx="101">
                  <c:v>38902</c:v>
                </c:pt>
                <c:pt idx="102">
                  <c:v>38995</c:v>
                </c:pt>
                <c:pt idx="103">
                  <c:v>39092</c:v>
                </c:pt>
                <c:pt idx="104">
                  <c:v>39175</c:v>
                </c:pt>
                <c:pt idx="105">
                  <c:v>39267</c:v>
                </c:pt>
                <c:pt idx="106">
                  <c:v>39370</c:v>
                </c:pt>
                <c:pt idx="107">
                  <c:v>39457</c:v>
                </c:pt>
                <c:pt idx="108">
                  <c:v>39545</c:v>
                </c:pt>
                <c:pt idx="109">
                  <c:v>39631</c:v>
                </c:pt>
                <c:pt idx="110">
                  <c:v>39735</c:v>
                </c:pt>
                <c:pt idx="111">
                  <c:v>39820</c:v>
                </c:pt>
                <c:pt idx="112">
                  <c:v>39910</c:v>
                </c:pt>
                <c:pt idx="113">
                  <c:v>40008</c:v>
                </c:pt>
                <c:pt idx="114">
                  <c:v>40092</c:v>
                </c:pt>
                <c:pt idx="115">
                  <c:v>40193</c:v>
                </c:pt>
                <c:pt idx="116">
                  <c:v>40276</c:v>
                </c:pt>
                <c:pt idx="117">
                  <c:v>40367</c:v>
                </c:pt>
                <c:pt idx="118">
                  <c:v>40458</c:v>
                </c:pt>
                <c:pt idx="119">
                  <c:v>40549</c:v>
                </c:pt>
                <c:pt idx="120">
                  <c:v>40613</c:v>
                </c:pt>
                <c:pt idx="121">
                  <c:v>40681</c:v>
                </c:pt>
                <c:pt idx="122">
                  <c:v>40737</c:v>
                </c:pt>
                <c:pt idx="123">
                  <c:v>40828</c:v>
                </c:pt>
                <c:pt idx="124">
                  <c:v>40924</c:v>
                </c:pt>
                <c:pt idx="125">
                  <c:v>41010</c:v>
                </c:pt>
                <c:pt idx="126">
                  <c:v>41100</c:v>
                </c:pt>
                <c:pt idx="127">
                  <c:v>41192</c:v>
                </c:pt>
                <c:pt idx="128">
                  <c:v>41291</c:v>
                </c:pt>
                <c:pt idx="129">
                  <c:v>41374</c:v>
                </c:pt>
                <c:pt idx="130">
                  <c:v>41472</c:v>
                </c:pt>
                <c:pt idx="131">
                  <c:v>41576</c:v>
                </c:pt>
                <c:pt idx="132">
                  <c:v>41654</c:v>
                </c:pt>
                <c:pt idx="133">
                  <c:v>41738</c:v>
                </c:pt>
                <c:pt idx="134">
                  <c:v>41828</c:v>
                </c:pt>
                <c:pt idx="135">
                  <c:v>41940</c:v>
                </c:pt>
                <c:pt idx="136">
                  <c:v>42018</c:v>
                </c:pt>
                <c:pt idx="137">
                  <c:v>42115</c:v>
                </c:pt>
                <c:pt idx="138">
                  <c:v>42199</c:v>
                </c:pt>
                <c:pt idx="139">
                  <c:v>42291</c:v>
                </c:pt>
                <c:pt idx="140">
                  <c:v>42382</c:v>
                </c:pt>
                <c:pt idx="141">
                  <c:v>42473</c:v>
                </c:pt>
                <c:pt idx="142">
                  <c:v>42564</c:v>
                </c:pt>
                <c:pt idx="143">
                  <c:v>42655</c:v>
                </c:pt>
                <c:pt idx="144">
                  <c:v>42759</c:v>
                </c:pt>
                <c:pt idx="145">
                  <c:v>42839</c:v>
                </c:pt>
                <c:pt idx="146">
                  <c:v>42928</c:v>
                </c:pt>
                <c:pt idx="147">
                  <c:v>43026</c:v>
                </c:pt>
                <c:pt idx="148">
                  <c:v>43117</c:v>
                </c:pt>
                <c:pt idx="149">
                  <c:v>43200</c:v>
                </c:pt>
                <c:pt idx="150">
                  <c:v>43292</c:v>
                </c:pt>
              </c:numCache>
            </c:numRef>
          </c:cat>
          <c:val>
            <c:numRef>
              <c:f>海底土!$Y$132:$Y$292</c:f>
              <c:numCache>
                <c:formatCode>0_);[Red]\(0\)</c:formatCode>
                <c:ptCount val="161"/>
                <c:pt idx="0">
                  <c:v>459.25925925925924</c:v>
                </c:pt>
                <c:pt idx="1">
                  <c:v>474.07407407407408</c:v>
                </c:pt>
                <c:pt idx="2">
                  <c:v>437.03703703703701</c:v>
                </c:pt>
                <c:pt idx="3">
                  <c:v>444.44444444444446</c:v>
                </c:pt>
                <c:pt idx="4">
                  <c:v>400</c:v>
                </c:pt>
                <c:pt idx="5">
                  <c:v>337.03703703703701</c:v>
                </c:pt>
                <c:pt idx="6">
                  <c:v>403.7037037037037</c:v>
                </c:pt>
                <c:pt idx="7">
                  <c:v>403.7037037037037</c:v>
                </c:pt>
                <c:pt idx="8">
                  <c:v>422.22222222222223</c:v>
                </c:pt>
                <c:pt idx="9">
                  <c:v>351.85185185185185</c:v>
                </c:pt>
                <c:pt idx="10">
                  <c:v>422.22222222222223</c:v>
                </c:pt>
                <c:pt idx="11">
                  <c:v>388.88888888888891</c:v>
                </c:pt>
                <c:pt idx="12">
                  <c:v>403.7037037037037</c:v>
                </c:pt>
                <c:pt idx="13">
                  <c:v>374.07407407407408</c:v>
                </c:pt>
                <c:pt idx="14">
                  <c:v>407.40740740740739</c:v>
                </c:pt>
                <c:pt idx="15">
                  <c:v>448.14814814814815</c:v>
                </c:pt>
                <c:pt idx="16">
                  <c:v>370.37037037037038</c:v>
                </c:pt>
                <c:pt idx="17">
                  <c:v>433.33333333333331</c:v>
                </c:pt>
                <c:pt idx="18">
                  <c:v>400</c:v>
                </c:pt>
                <c:pt idx="21">
                  <c:v>392.59259259259261</c:v>
                </c:pt>
                <c:pt idx="22">
                  <c:v>388.88888888888891</c:v>
                </c:pt>
                <c:pt idx="23">
                  <c:v>370.37037037037038</c:v>
                </c:pt>
                <c:pt idx="24">
                  <c:v>407.40740740740739</c:v>
                </c:pt>
                <c:pt idx="25">
                  <c:v>374.07407407407408</c:v>
                </c:pt>
                <c:pt idx="26">
                  <c:v>381.48148148148147</c:v>
                </c:pt>
                <c:pt idx="27">
                  <c:v>370.37037037037038</c:v>
                </c:pt>
                <c:pt idx="28">
                  <c:v>329</c:v>
                </c:pt>
                <c:pt idx="29" formatCode="0">
                  <c:v>328</c:v>
                </c:pt>
                <c:pt idx="30" formatCode="0">
                  <c:v>364</c:v>
                </c:pt>
                <c:pt idx="31" formatCode="0">
                  <c:v>365</c:v>
                </c:pt>
                <c:pt idx="32" formatCode="0">
                  <c:v>409</c:v>
                </c:pt>
                <c:pt idx="33" formatCode="0">
                  <c:v>408</c:v>
                </c:pt>
                <c:pt idx="34" formatCode="0">
                  <c:v>358</c:v>
                </c:pt>
                <c:pt idx="35" formatCode="0">
                  <c:v>370</c:v>
                </c:pt>
                <c:pt idx="36" formatCode="0">
                  <c:v>410</c:v>
                </c:pt>
                <c:pt idx="37" formatCode="0">
                  <c:v>386</c:v>
                </c:pt>
                <c:pt idx="38" formatCode="0">
                  <c:v>402</c:v>
                </c:pt>
                <c:pt idx="39" formatCode="0">
                  <c:v>393</c:v>
                </c:pt>
                <c:pt idx="40" formatCode="0">
                  <c:v>392</c:v>
                </c:pt>
                <c:pt idx="41" formatCode="0">
                  <c:v>394</c:v>
                </c:pt>
                <c:pt idx="42" formatCode="0">
                  <c:v>420</c:v>
                </c:pt>
                <c:pt idx="43" formatCode="0">
                  <c:v>391</c:v>
                </c:pt>
                <c:pt idx="44" formatCode="0">
                  <c:v>426</c:v>
                </c:pt>
                <c:pt idx="45" formatCode="0">
                  <c:v>390</c:v>
                </c:pt>
                <c:pt idx="46" formatCode="0">
                  <c:v>375</c:v>
                </c:pt>
                <c:pt idx="47" formatCode="0">
                  <c:v>390</c:v>
                </c:pt>
                <c:pt idx="48" formatCode="0">
                  <c:v>366</c:v>
                </c:pt>
                <c:pt idx="49" formatCode="0">
                  <c:v>347</c:v>
                </c:pt>
                <c:pt idx="50" formatCode="0">
                  <c:v>362</c:v>
                </c:pt>
                <c:pt idx="51" formatCode="0">
                  <c:v>376</c:v>
                </c:pt>
                <c:pt idx="52" formatCode="0">
                  <c:v>330</c:v>
                </c:pt>
                <c:pt idx="53" formatCode="0">
                  <c:v>368</c:v>
                </c:pt>
                <c:pt idx="54" formatCode="0">
                  <c:v>365</c:v>
                </c:pt>
                <c:pt idx="55" formatCode="0">
                  <c:v>318</c:v>
                </c:pt>
                <c:pt idx="56" formatCode="0">
                  <c:v>435</c:v>
                </c:pt>
                <c:pt idx="57" formatCode="0">
                  <c:v>419</c:v>
                </c:pt>
                <c:pt idx="58" formatCode="0">
                  <c:v>359</c:v>
                </c:pt>
                <c:pt idx="59" formatCode="0">
                  <c:v>358</c:v>
                </c:pt>
                <c:pt idx="60" formatCode="0">
                  <c:v>410</c:v>
                </c:pt>
                <c:pt idx="61" formatCode="0">
                  <c:v>386</c:v>
                </c:pt>
                <c:pt idx="62" formatCode="0">
                  <c:v>434</c:v>
                </c:pt>
                <c:pt idx="63" formatCode="0">
                  <c:v>376</c:v>
                </c:pt>
                <c:pt idx="64" formatCode="0">
                  <c:v>419</c:v>
                </c:pt>
                <c:pt idx="65" formatCode="0">
                  <c:v>424</c:v>
                </c:pt>
                <c:pt idx="66" formatCode="0">
                  <c:v>419</c:v>
                </c:pt>
                <c:pt idx="67" formatCode="0">
                  <c:v>499</c:v>
                </c:pt>
                <c:pt idx="68" formatCode="0">
                  <c:v>437</c:v>
                </c:pt>
                <c:pt idx="69" formatCode="0">
                  <c:v>630</c:v>
                </c:pt>
                <c:pt idx="70" formatCode="0">
                  <c:v>630</c:v>
                </c:pt>
                <c:pt idx="71" formatCode="0">
                  <c:v>600</c:v>
                </c:pt>
                <c:pt idx="72" formatCode="0">
                  <c:v>650</c:v>
                </c:pt>
                <c:pt idx="73" formatCode="0">
                  <c:v>620</c:v>
                </c:pt>
                <c:pt idx="74" formatCode="0">
                  <c:v>610</c:v>
                </c:pt>
                <c:pt idx="75" formatCode="0">
                  <c:v>630</c:v>
                </c:pt>
                <c:pt idx="76" formatCode="0">
                  <c:v>580</c:v>
                </c:pt>
                <c:pt idx="77" formatCode="0">
                  <c:v>580</c:v>
                </c:pt>
                <c:pt idx="78" formatCode="0">
                  <c:v>590</c:v>
                </c:pt>
                <c:pt idx="79" formatCode="0">
                  <c:v>512</c:v>
                </c:pt>
                <c:pt idx="80" formatCode="0">
                  <c:v>574</c:v>
                </c:pt>
                <c:pt idx="81" formatCode="0">
                  <c:v>574</c:v>
                </c:pt>
                <c:pt idx="82" formatCode="0">
                  <c:v>650</c:v>
                </c:pt>
                <c:pt idx="83" formatCode="0">
                  <c:v>610</c:v>
                </c:pt>
                <c:pt idx="84" formatCode="0">
                  <c:v>497</c:v>
                </c:pt>
                <c:pt idx="85" formatCode="0">
                  <c:v>561</c:v>
                </c:pt>
                <c:pt idx="86" formatCode="0">
                  <c:v>494</c:v>
                </c:pt>
                <c:pt idx="87" formatCode="0">
                  <c:v>539</c:v>
                </c:pt>
                <c:pt idx="88" formatCode="0">
                  <c:v>567</c:v>
                </c:pt>
                <c:pt idx="89" formatCode="0">
                  <c:v>600</c:v>
                </c:pt>
                <c:pt idx="90" formatCode="0">
                  <c:v>650</c:v>
                </c:pt>
                <c:pt idx="91" formatCode="0">
                  <c:v>556</c:v>
                </c:pt>
                <c:pt idx="92" formatCode="0">
                  <c:v>610</c:v>
                </c:pt>
                <c:pt idx="93" formatCode="0">
                  <c:v>620</c:v>
                </c:pt>
                <c:pt idx="94" formatCode="0">
                  <c:v>567</c:v>
                </c:pt>
                <c:pt idx="95" formatCode="0">
                  <c:v>573</c:v>
                </c:pt>
                <c:pt idx="96" formatCode="0">
                  <c:v>593</c:v>
                </c:pt>
                <c:pt idx="97" formatCode="0">
                  <c:v>610</c:v>
                </c:pt>
                <c:pt idx="98" formatCode="0">
                  <c:v>600</c:v>
                </c:pt>
                <c:pt idx="99" formatCode="0">
                  <c:v>545</c:v>
                </c:pt>
                <c:pt idx="100" formatCode="0">
                  <c:v>504</c:v>
                </c:pt>
                <c:pt idx="101" formatCode="0">
                  <c:v>556</c:v>
                </c:pt>
                <c:pt idx="102" formatCode="0">
                  <c:v>535</c:v>
                </c:pt>
                <c:pt idx="103" formatCode="0">
                  <c:v>530</c:v>
                </c:pt>
                <c:pt idx="104" formatCode="0">
                  <c:v>494</c:v>
                </c:pt>
                <c:pt idx="105" formatCode="0">
                  <c:v>538</c:v>
                </c:pt>
                <c:pt idx="106" formatCode="0">
                  <c:v>549</c:v>
                </c:pt>
                <c:pt idx="107" formatCode="0">
                  <c:v>529</c:v>
                </c:pt>
                <c:pt idx="108" formatCode="0">
                  <c:v>451</c:v>
                </c:pt>
                <c:pt idx="109" formatCode="0">
                  <c:v>506</c:v>
                </c:pt>
                <c:pt idx="110" formatCode="0">
                  <c:v>458</c:v>
                </c:pt>
                <c:pt idx="111" formatCode="0">
                  <c:v>514</c:v>
                </c:pt>
                <c:pt idx="112" formatCode="0">
                  <c:v>508</c:v>
                </c:pt>
                <c:pt idx="113" formatCode="0">
                  <c:v>516</c:v>
                </c:pt>
                <c:pt idx="114" formatCode="0">
                  <c:v>574</c:v>
                </c:pt>
                <c:pt idx="115" formatCode="0">
                  <c:v>556</c:v>
                </c:pt>
                <c:pt idx="116" formatCode="0">
                  <c:v>602</c:v>
                </c:pt>
                <c:pt idx="117" formatCode="0">
                  <c:v>562</c:v>
                </c:pt>
                <c:pt idx="118" formatCode="0">
                  <c:v>568</c:v>
                </c:pt>
                <c:pt idx="119" formatCode="0">
                  <c:v>536</c:v>
                </c:pt>
                <c:pt idx="121" formatCode="0">
                  <c:v>504</c:v>
                </c:pt>
                <c:pt idx="122" formatCode="0">
                  <c:v>541</c:v>
                </c:pt>
                <c:pt idx="123" formatCode="0">
                  <c:v>604</c:v>
                </c:pt>
                <c:pt idx="124" formatCode="0">
                  <c:v>624</c:v>
                </c:pt>
                <c:pt idx="125" formatCode="0">
                  <c:v>592</c:v>
                </c:pt>
                <c:pt idx="126" formatCode="0">
                  <c:v>594</c:v>
                </c:pt>
                <c:pt idx="127" formatCode="0">
                  <c:v>565</c:v>
                </c:pt>
                <c:pt idx="128" formatCode="0">
                  <c:v>572</c:v>
                </c:pt>
                <c:pt idx="129" formatCode="0">
                  <c:v>586</c:v>
                </c:pt>
                <c:pt idx="130" formatCode="0">
                  <c:v>585</c:v>
                </c:pt>
                <c:pt idx="131" formatCode="0">
                  <c:v>599</c:v>
                </c:pt>
                <c:pt idx="132" formatCode="0">
                  <c:v>580</c:v>
                </c:pt>
                <c:pt idx="133" formatCode="0">
                  <c:v>562</c:v>
                </c:pt>
                <c:pt idx="134" formatCode="0">
                  <c:v>572</c:v>
                </c:pt>
                <c:pt idx="135" formatCode="0">
                  <c:v>594</c:v>
                </c:pt>
                <c:pt idx="136" formatCode="0">
                  <c:v>578</c:v>
                </c:pt>
                <c:pt idx="137" formatCode="0">
                  <c:v>568</c:v>
                </c:pt>
                <c:pt idx="138" formatCode="0">
                  <c:v>570</c:v>
                </c:pt>
                <c:pt idx="139" formatCode="0">
                  <c:v>557</c:v>
                </c:pt>
                <c:pt idx="140" formatCode="0">
                  <c:v>573</c:v>
                </c:pt>
                <c:pt idx="141" formatCode="0">
                  <c:v>592</c:v>
                </c:pt>
                <c:pt idx="142" formatCode="0">
                  <c:v>594</c:v>
                </c:pt>
                <c:pt idx="143" formatCode="0">
                  <c:v>601</c:v>
                </c:pt>
                <c:pt idx="144" formatCode="0">
                  <c:v>586</c:v>
                </c:pt>
                <c:pt idx="145" formatCode="0">
                  <c:v>587</c:v>
                </c:pt>
                <c:pt idx="146" formatCode="0">
                  <c:v>597</c:v>
                </c:pt>
                <c:pt idx="147" formatCode="0">
                  <c:v>578</c:v>
                </c:pt>
                <c:pt idx="148" formatCode="0">
                  <c:v>584</c:v>
                </c:pt>
                <c:pt idx="149" formatCode="0">
                  <c:v>599</c:v>
                </c:pt>
                <c:pt idx="150" formatCode="0">
                  <c:v>583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海底土!$AA$130</c:f>
              <c:strCache>
                <c:ptCount val="1"/>
                <c:pt idx="0">
                  <c:v>Cs-137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海底土!$R$132:$R$292</c:f>
              <c:numCache>
                <c:formatCode>[$-411]m\.d\.ge</c:formatCode>
                <c:ptCount val="161"/>
                <c:pt idx="0">
                  <c:v>29871</c:v>
                </c:pt>
                <c:pt idx="1">
                  <c:v>29962</c:v>
                </c:pt>
                <c:pt idx="2">
                  <c:v>30049</c:v>
                </c:pt>
                <c:pt idx="3">
                  <c:v>30134</c:v>
                </c:pt>
                <c:pt idx="4">
                  <c:v>30225</c:v>
                </c:pt>
                <c:pt idx="5">
                  <c:v>30326</c:v>
                </c:pt>
                <c:pt idx="6">
                  <c:v>30420</c:v>
                </c:pt>
                <c:pt idx="7">
                  <c:v>30501</c:v>
                </c:pt>
                <c:pt idx="8">
                  <c:v>30600</c:v>
                </c:pt>
                <c:pt idx="9">
                  <c:v>30691</c:v>
                </c:pt>
                <c:pt idx="10">
                  <c:v>30774</c:v>
                </c:pt>
                <c:pt idx="11">
                  <c:v>30875</c:v>
                </c:pt>
                <c:pt idx="12">
                  <c:v>30971</c:v>
                </c:pt>
                <c:pt idx="13">
                  <c:v>31055</c:v>
                </c:pt>
                <c:pt idx="14">
                  <c:v>31147</c:v>
                </c:pt>
                <c:pt idx="15">
                  <c:v>31236</c:v>
                </c:pt>
                <c:pt idx="16">
                  <c:v>31329</c:v>
                </c:pt>
                <c:pt idx="17">
                  <c:v>31425</c:v>
                </c:pt>
                <c:pt idx="18">
                  <c:v>31506</c:v>
                </c:pt>
                <c:pt idx="19">
                  <c:v>31528</c:v>
                </c:pt>
                <c:pt idx="20">
                  <c:v>31590</c:v>
                </c:pt>
                <c:pt idx="21">
                  <c:v>31597</c:v>
                </c:pt>
                <c:pt idx="22">
                  <c:v>31705</c:v>
                </c:pt>
                <c:pt idx="23">
                  <c:v>31789</c:v>
                </c:pt>
                <c:pt idx="24">
                  <c:v>31873</c:v>
                </c:pt>
                <c:pt idx="25">
                  <c:v>31974</c:v>
                </c:pt>
                <c:pt idx="26">
                  <c:v>32062</c:v>
                </c:pt>
                <c:pt idx="27">
                  <c:v>32160</c:v>
                </c:pt>
                <c:pt idx="28">
                  <c:v>32244</c:v>
                </c:pt>
                <c:pt idx="29">
                  <c:v>32338</c:v>
                </c:pt>
                <c:pt idx="30">
                  <c:v>32433</c:v>
                </c:pt>
                <c:pt idx="31">
                  <c:v>32525</c:v>
                </c:pt>
                <c:pt idx="32">
                  <c:v>32617</c:v>
                </c:pt>
                <c:pt idx="33">
                  <c:v>32699</c:v>
                </c:pt>
                <c:pt idx="34">
                  <c:v>32800</c:v>
                </c:pt>
                <c:pt idx="35">
                  <c:v>32885</c:v>
                </c:pt>
                <c:pt idx="36">
                  <c:v>32982</c:v>
                </c:pt>
                <c:pt idx="37">
                  <c:v>33073</c:v>
                </c:pt>
                <c:pt idx="38">
                  <c:v>33163</c:v>
                </c:pt>
                <c:pt idx="39">
                  <c:v>33247</c:v>
                </c:pt>
                <c:pt idx="40">
                  <c:v>33345</c:v>
                </c:pt>
                <c:pt idx="41">
                  <c:v>33448</c:v>
                </c:pt>
                <c:pt idx="42">
                  <c:v>33535</c:v>
                </c:pt>
                <c:pt idx="43">
                  <c:v>33616</c:v>
                </c:pt>
                <c:pt idx="44">
                  <c:v>33714</c:v>
                </c:pt>
                <c:pt idx="45">
                  <c:v>33798</c:v>
                </c:pt>
                <c:pt idx="46">
                  <c:v>33905</c:v>
                </c:pt>
                <c:pt idx="47">
                  <c:v>33980</c:v>
                </c:pt>
                <c:pt idx="48">
                  <c:v>34078</c:v>
                </c:pt>
                <c:pt idx="49">
                  <c:v>34185</c:v>
                </c:pt>
                <c:pt idx="50">
                  <c:v>34255</c:v>
                </c:pt>
                <c:pt idx="51">
                  <c:v>34344</c:v>
                </c:pt>
                <c:pt idx="52">
                  <c:v>34435</c:v>
                </c:pt>
                <c:pt idx="53">
                  <c:v>34529</c:v>
                </c:pt>
                <c:pt idx="54">
                  <c:v>34626</c:v>
                </c:pt>
                <c:pt idx="55">
                  <c:v>34708</c:v>
                </c:pt>
                <c:pt idx="56">
                  <c:v>34813</c:v>
                </c:pt>
                <c:pt idx="57">
                  <c:v>34904</c:v>
                </c:pt>
                <c:pt idx="58">
                  <c:v>34988</c:v>
                </c:pt>
                <c:pt idx="59">
                  <c:v>35093</c:v>
                </c:pt>
                <c:pt idx="60">
                  <c:v>35177</c:v>
                </c:pt>
                <c:pt idx="61">
                  <c:v>35268</c:v>
                </c:pt>
                <c:pt idx="62">
                  <c:v>35345</c:v>
                </c:pt>
                <c:pt idx="63">
                  <c:v>35443</c:v>
                </c:pt>
                <c:pt idx="64">
                  <c:v>35534</c:v>
                </c:pt>
                <c:pt idx="65">
                  <c:v>35633</c:v>
                </c:pt>
                <c:pt idx="66">
                  <c:v>35716</c:v>
                </c:pt>
                <c:pt idx="67">
                  <c:v>35807</c:v>
                </c:pt>
                <c:pt idx="68">
                  <c:v>35905</c:v>
                </c:pt>
                <c:pt idx="69">
                  <c:v>35997</c:v>
                </c:pt>
                <c:pt idx="70">
                  <c:v>36080</c:v>
                </c:pt>
                <c:pt idx="71">
                  <c:v>36178</c:v>
                </c:pt>
                <c:pt idx="72">
                  <c:v>36262</c:v>
                </c:pt>
                <c:pt idx="73">
                  <c:v>36367</c:v>
                </c:pt>
                <c:pt idx="74">
                  <c:v>36451</c:v>
                </c:pt>
                <c:pt idx="75">
                  <c:v>36537</c:v>
                </c:pt>
                <c:pt idx="76">
                  <c:v>36634</c:v>
                </c:pt>
                <c:pt idx="77">
                  <c:v>36724</c:v>
                </c:pt>
                <c:pt idx="78">
                  <c:v>36815</c:v>
                </c:pt>
                <c:pt idx="79">
                  <c:v>36906</c:v>
                </c:pt>
                <c:pt idx="80">
                  <c:v>37004</c:v>
                </c:pt>
                <c:pt idx="81">
                  <c:v>37081</c:v>
                </c:pt>
                <c:pt idx="82">
                  <c:v>37179</c:v>
                </c:pt>
                <c:pt idx="83">
                  <c:v>37271</c:v>
                </c:pt>
                <c:pt idx="84">
                  <c:v>37361</c:v>
                </c:pt>
                <c:pt idx="85">
                  <c:v>37459</c:v>
                </c:pt>
                <c:pt idx="86">
                  <c:v>37544</c:v>
                </c:pt>
                <c:pt idx="87">
                  <c:v>37641</c:v>
                </c:pt>
                <c:pt idx="88">
                  <c:v>37725</c:v>
                </c:pt>
                <c:pt idx="89">
                  <c:v>37816</c:v>
                </c:pt>
                <c:pt idx="90">
                  <c:v>37908</c:v>
                </c:pt>
                <c:pt idx="91">
                  <c:v>38012</c:v>
                </c:pt>
                <c:pt idx="92">
                  <c:v>38082</c:v>
                </c:pt>
                <c:pt idx="93">
                  <c:v>38173</c:v>
                </c:pt>
                <c:pt idx="94">
                  <c:v>38272</c:v>
                </c:pt>
                <c:pt idx="95">
                  <c:v>38376</c:v>
                </c:pt>
                <c:pt idx="96">
                  <c:v>38446</c:v>
                </c:pt>
                <c:pt idx="97">
                  <c:v>38544</c:v>
                </c:pt>
                <c:pt idx="98">
                  <c:v>38642</c:v>
                </c:pt>
                <c:pt idx="99">
                  <c:v>38734</c:v>
                </c:pt>
                <c:pt idx="100">
                  <c:v>38825</c:v>
                </c:pt>
                <c:pt idx="101">
                  <c:v>38902</c:v>
                </c:pt>
                <c:pt idx="102">
                  <c:v>38995</c:v>
                </c:pt>
                <c:pt idx="103">
                  <c:v>39092</c:v>
                </c:pt>
                <c:pt idx="104">
                  <c:v>39175</c:v>
                </c:pt>
                <c:pt idx="105">
                  <c:v>39267</c:v>
                </c:pt>
                <c:pt idx="106">
                  <c:v>39370</c:v>
                </c:pt>
                <c:pt idx="107">
                  <c:v>39457</c:v>
                </c:pt>
                <c:pt idx="108">
                  <c:v>39545</c:v>
                </c:pt>
                <c:pt idx="109">
                  <c:v>39631</c:v>
                </c:pt>
                <c:pt idx="110">
                  <c:v>39735</c:v>
                </c:pt>
                <c:pt idx="111">
                  <c:v>39820</c:v>
                </c:pt>
                <c:pt idx="112">
                  <c:v>39910</c:v>
                </c:pt>
                <c:pt idx="113">
                  <c:v>40008</c:v>
                </c:pt>
                <c:pt idx="114">
                  <c:v>40092</c:v>
                </c:pt>
                <c:pt idx="115">
                  <c:v>40193</c:v>
                </c:pt>
                <c:pt idx="116">
                  <c:v>40276</c:v>
                </c:pt>
                <c:pt idx="117">
                  <c:v>40367</c:v>
                </c:pt>
                <c:pt idx="118">
                  <c:v>40458</c:v>
                </c:pt>
                <c:pt idx="119">
                  <c:v>40549</c:v>
                </c:pt>
                <c:pt idx="120">
                  <c:v>40613</c:v>
                </c:pt>
                <c:pt idx="121">
                  <c:v>40681</c:v>
                </c:pt>
                <c:pt idx="122">
                  <c:v>40737</c:v>
                </c:pt>
                <c:pt idx="123">
                  <c:v>40828</c:v>
                </c:pt>
                <c:pt idx="124">
                  <c:v>40924</c:v>
                </c:pt>
                <c:pt idx="125">
                  <c:v>41010</c:v>
                </c:pt>
                <c:pt idx="126">
                  <c:v>41100</c:v>
                </c:pt>
                <c:pt idx="127">
                  <c:v>41192</c:v>
                </c:pt>
                <c:pt idx="128">
                  <c:v>41291</c:v>
                </c:pt>
                <c:pt idx="129">
                  <c:v>41374</c:v>
                </c:pt>
                <c:pt idx="130">
                  <c:v>41472</c:v>
                </c:pt>
                <c:pt idx="131">
                  <c:v>41576</c:v>
                </c:pt>
                <c:pt idx="132">
                  <c:v>41654</c:v>
                </c:pt>
                <c:pt idx="133">
                  <c:v>41738</c:v>
                </c:pt>
                <c:pt idx="134">
                  <c:v>41828</c:v>
                </c:pt>
                <c:pt idx="135">
                  <c:v>41940</c:v>
                </c:pt>
                <c:pt idx="136">
                  <c:v>42018</c:v>
                </c:pt>
                <c:pt idx="137">
                  <c:v>42115</c:v>
                </c:pt>
                <c:pt idx="138">
                  <c:v>42199</c:v>
                </c:pt>
                <c:pt idx="139">
                  <c:v>42291</c:v>
                </c:pt>
                <c:pt idx="140">
                  <c:v>42382</c:v>
                </c:pt>
                <c:pt idx="141">
                  <c:v>42473</c:v>
                </c:pt>
                <c:pt idx="142">
                  <c:v>42564</c:v>
                </c:pt>
                <c:pt idx="143">
                  <c:v>42655</c:v>
                </c:pt>
                <c:pt idx="144">
                  <c:v>42759</c:v>
                </c:pt>
                <c:pt idx="145">
                  <c:v>42839</c:v>
                </c:pt>
                <c:pt idx="146">
                  <c:v>42928</c:v>
                </c:pt>
                <c:pt idx="147">
                  <c:v>43026</c:v>
                </c:pt>
                <c:pt idx="148">
                  <c:v>43117</c:v>
                </c:pt>
                <c:pt idx="149">
                  <c:v>43200</c:v>
                </c:pt>
                <c:pt idx="150">
                  <c:v>43292</c:v>
                </c:pt>
              </c:numCache>
            </c:numRef>
          </c:cat>
          <c:val>
            <c:numRef>
              <c:f>海底土!$AA$132:$AA$292</c:f>
              <c:numCache>
                <c:formatCode>.000</c:formatCode>
                <c:ptCount val="161"/>
                <c:pt idx="0">
                  <c:v>0.185</c:v>
                </c:pt>
                <c:pt idx="1">
                  <c:v>0.18393881629645775</c:v>
                </c:pt>
                <c:pt idx="2">
                  <c:v>0.1829299701294215</c:v>
                </c:pt>
                <c:pt idx="3">
                  <c:v>0.18194965991700671</c:v>
                </c:pt>
                <c:pt idx="4">
                  <c:v>0.18090597335501224</c:v>
                </c:pt>
                <c:pt idx="5" formatCode="&quot;(&quot;0.00&quot;)&quot;">
                  <c:v>1.2592592592592593</c:v>
                </c:pt>
                <c:pt idx="6" formatCode="&quot;(&quot;0.00&quot;)&quot;">
                  <c:v>1.1481481481481481</c:v>
                </c:pt>
                <c:pt idx="7" formatCode="&quot;(&quot;0.00&quot;)&quot;">
                  <c:v>1.2222222222222223</c:v>
                </c:pt>
                <c:pt idx="8" formatCode="&quot;(&quot;0.00&quot;)&quot;">
                  <c:v>1.2962962962962963</c:v>
                </c:pt>
                <c:pt idx="9">
                  <c:v>0.17565446937647783</c:v>
                </c:pt>
                <c:pt idx="10">
                  <c:v>0.17473523879418912</c:v>
                </c:pt>
                <c:pt idx="11">
                  <c:v>0.1736231430207382</c:v>
                </c:pt>
                <c:pt idx="12">
                  <c:v>0.1725726631619699</c:v>
                </c:pt>
                <c:pt idx="13">
                  <c:v>0.1716587083158117</c:v>
                </c:pt>
                <c:pt idx="14" formatCode="0.00_ ">
                  <c:v>0.81481481481481477</c:v>
                </c:pt>
                <c:pt idx="15" formatCode="&quot;(&quot;0.00&quot;)&quot;">
                  <c:v>0.85185185185185186</c:v>
                </c:pt>
                <c:pt idx="16" formatCode="0.00_ ">
                  <c:v>0.81481481481481477</c:v>
                </c:pt>
                <c:pt idx="17" formatCode="0.00_ ">
                  <c:v>0.92592592592592593</c:v>
                </c:pt>
                <c:pt idx="18" formatCode="&quot;(&quot;0.00&quot;)&quot;">
                  <c:v>0.62962962962962965</c:v>
                </c:pt>
                <c:pt idx="21" formatCode="&quot;(&quot;0.00&quot;)&quot;">
                  <c:v>0.59259259259259256</c:v>
                </c:pt>
                <c:pt idx="22" formatCode="&quot;(&quot;0.00&quot;)&quot;">
                  <c:v>1.3703703703703705</c:v>
                </c:pt>
                <c:pt idx="23" formatCode="0.00_ ">
                  <c:v>1.4074074074074074</c:v>
                </c:pt>
                <c:pt idx="24">
                  <c:v>0.18100892777343872</c:v>
                </c:pt>
                <c:pt idx="25" formatCode="&quot;(&quot;0.00&quot;)&quot;">
                  <c:v>0.70370370370370372</c:v>
                </c:pt>
                <c:pt idx="26" formatCode="0.00_ ">
                  <c:v>0.81481481481481477</c:v>
                </c:pt>
                <c:pt idx="27">
                  <c:v>0.1777545034269481</c:v>
                </c:pt>
                <c:pt idx="28" formatCode="0.00_);[Red]\(0.00\)">
                  <c:v>0.74</c:v>
                </c:pt>
                <c:pt idx="29" formatCode="&quot;(&quot;0.00&quot;)&quot;">
                  <c:v>0.59</c:v>
                </c:pt>
                <c:pt idx="30" formatCode="&quot;(&quot;0.00&quot;)&quot;">
                  <c:v>0.75</c:v>
                </c:pt>
                <c:pt idx="31" formatCode="0.00_);[Red]\(0.00\)">
                  <c:v>0.63</c:v>
                </c:pt>
                <c:pt idx="32" formatCode="0.00_);[Red]\(0.00\)">
                  <c:v>1.2</c:v>
                </c:pt>
                <c:pt idx="33" formatCode="&quot;(&quot;0.00&quot;)&quot;">
                  <c:v>0.71</c:v>
                </c:pt>
                <c:pt idx="34">
                  <c:v>0.17070642295906335</c:v>
                </c:pt>
                <c:pt idx="35" formatCode="0.00_);[Red]\(0.00\)">
                  <c:v>0.63</c:v>
                </c:pt>
                <c:pt idx="36" formatCode="0.00_);[Red]\(0.00\)">
                  <c:v>0.74</c:v>
                </c:pt>
                <c:pt idx="37">
                  <c:v>0.16778565934302819</c:v>
                </c:pt>
                <c:pt idx="38" formatCode="&quot;(&quot;0.00&quot;)&quot;">
                  <c:v>0.82</c:v>
                </c:pt>
                <c:pt idx="39" formatCode="0.00_);[Red]\(0.00\)">
                  <c:v>0.78</c:v>
                </c:pt>
                <c:pt idx="40" formatCode="&quot;(&quot;0.00&quot;)&quot;">
                  <c:v>0.76</c:v>
                </c:pt>
                <c:pt idx="41" formatCode="&quot;(&quot;0.00&quot;)&quot;">
                  <c:v>1</c:v>
                </c:pt>
                <c:pt idx="42">
                  <c:v>0.1629562242937673</c:v>
                </c:pt>
                <c:pt idx="43" formatCode="&quot;(&quot;0.00&quot;)&quot;">
                  <c:v>0.86</c:v>
                </c:pt>
                <c:pt idx="44" formatCode="&quot;(&quot;0.00&quot;)&quot;">
                  <c:v>0.85</c:v>
                </c:pt>
                <c:pt idx="45">
                  <c:v>0.16026934914384017</c:v>
                </c:pt>
                <c:pt idx="46">
                  <c:v>0.15918892993511108</c:v>
                </c:pt>
                <c:pt idx="47">
                  <c:v>0.15843597146970073</c:v>
                </c:pt>
                <c:pt idx="48" formatCode="0.00_);[Red]\(0.00\)">
                  <c:v>0.54</c:v>
                </c:pt>
                <c:pt idx="49">
                  <c:v>0.15639600678720408</c:v>
                </c:pt>
                <c:pt idx="50">
                  <c:v>0.15570546625202794</c:v>
                </c:pt>
                <c:pt idx="51">
                  <c:v>0.15483189417149895</c:v>
                </c:pt>
                <c:pt idx="52" formatCode="&quot;(&quot;0.00&quot;)&quot;">
                  <c:v>0.4</c:v>
                </c:pt>
                <c:pt idx="53" formatCode="&quot;(&quot;0.00&quot;)&quot;">
                  <c:v>0.44</c:v>
                </c:pt>
                <c:pt idx="54" formatCode="&quot;(&quot;0.00&quot;)&quot;">
                  <c:v>0.37</c:v>
                </c:pt>
                <c:pt idx="55">
                  <c:v>0.15130980187361576</c:v>
                </c:pt>
                <c:pt idx="56">
                  <c:v>0.15030878400187425</c:v>
                </c:pt>
                <c:pt idx="57" formatCode="0.00_);[Red]\(0.00\)">
                  <c:v>0.59</c:v>
                </c:pt>
                <c:pt idx="58" formatCode="&quot;(&quot;0.00&quot;)&quot;">
                  <c:v>0.44</c:v>
                </c:pt>
                <c:pt idx="59" formatCode="&quot;(&quot;0.00&quot;)&quot;">
                  <c:v>0.43</c:v>
                </c:pt>
                <c:pt idx="60">
                  <c:v>0.1468895827238042</c:v>
                </c:pt>
                <c:pt idx="61" formatCode="0.00_);[Red]\(0.00\)">
                  <c:v>0.62</c:v>
                </c:pt>
                <c:pt idx="62" formatCode="0.00_);[Red]\(0.00\)">
                  <c:v>0.63</c:v>
                </c:pt>
                <c:pt idx="63">
                  <c:v>0.14444022424320449</c:v>
                </c:pt>
                <c:pt idx="64" formatCode="0.00_);[Red]\(0.00\)">
                  <c:v>1.1000000000000001</c:v>
                </c:pt>
                <c:pt idx="65" formatCode="&quot;(&quot;0.00&quot;)&quot;">
                  <c:v>0.42</c:v>
                </c:pt>
                <c:pt idx="66" formatCode="0.00_);[Red]\(0.00\)">
                  <c:v>0.65</c:v>
                </c:pt>
                <c:pt idx="67">
                  <c:v>0.14115452006685422</c:v>
                </c:pt>
                <c:pt idx="68" formatCode="&quot;(&quot;0.00&quot;)&quot;">
                  <c:v>0.5</c:v>
                </c:pt>
                <c:pt idx="69" formatCode="&quot;(&quot;0.00&quot;)&quot;">
                  <c:v>0.53</c:v>
                </c:pt>
                <c:pt idx="70">
                  <c:v>0.13873938547904177</c:v>
                </c:pt>
                <c:pt idx="71">
                  <c:v>0.13788253055048857</c:v>
                </c:pt>
                <c:pt idx="73" formatCode="0.00_);[Red]\(0.00\)">
                  <c:v>0.66</c:v>
                </c:pt>
                <c:pt idx="74">
                  <c:v>0.13552337925707003</c:v>
                </c:pt>
                <c:pt idx="75" formatCode="&quot;(&quot;0.00&quot;)&quot;">
                  <c:v>0.49</c:v>
                </c:pt>
                <c:pt idx="76" formatCode="&quot;(&quot;0.00&quot;)&quot;">
                  <c:v>0.49</c:v>
                </c:pt>
                <c:pt idx="77" formatCode="&quot;(&quot;0.00&quot;)&quot;">
                  <c:v>0.48</c:v>
                </c:pt>
                <c:pt idx="78">
                  <c:v>0.13244051410955898</c:v>
                </c:pt>
                <c:pt idx="79">
                  <c:v>0.13168081835138698</c:v>
                </c:pt>
                <c:pt idx="80" formatCode="0.00_);[Red]\(0.00\)">
                  <c:v>0.78</c:v>
                </c:pt>
                <c:pt idx="81" formatCode="&quot;(&quot;0.00&quot;)&quot;">
                  <c:v>0.59</c:v>
                </c:pt>
                <c:pt idx="82" formatCode="&quot;(&quot;0.00&quot;)&quot;">
                  <c:v>0.62</c:v>
                </c:pt>
                <c:pt idx="83" formatCode="&quot;(&quot;0.00&quot;)&quot;">
                  <c:v>0.47</c:v>
                </c:pt>
                <c:pt idx="84" formatCode="&quot;(&quot;0.00&quot;)&quot;">
                  <c:v>0.65</c:v>
                </c:pt>
                <c:pt idx="85" formatCode="&quot;(&quot;0.00&quot;)&quot;">
                  <c:v>0.57999999999999996</c:v>
                </c:pt>
                <c:pt idx="86">
                  <c:v>0.12647557866398271</c:v>
                </c:pt>
                <c:pt idx="87" formatCode="&quot;(&quot;0.00&quot;)&quot;">
                  <c:v>0.54</c:v>
                </c:pt>
                <c:pt idx="88" formatCode="0.00_);[Red]\(0.00\)">
                  <c:v>0.68</c:v>
                </c:pt>
                <c:pt idx="89">
                  <c:v>0.12431945747419126</c:v>
                </c:pt>
                <c:pt idx="90">
                  <c:v>0.12359853150347115</c:v>
                </c:pt>
                <c:pt idx="91" formatCode="&quot;(&quot;0.00&quot;)&quot;">
                  <c:v>0.72</c:v>
                </c:pt>
                <c:pt idx="92">
                  <c:v>0.12224645194295135</c:v>
                </c:pt>
                <c:pt idx="93">
                  <c:v>0.12154523063150423</c:v>
                </c:pt>
                <c:pt idx="94">
                  <c:v>0.12078693097266663</c:v>
                </c:pt>
                <c:pt idx="95" formatCode="&quot;(&quot;0.00&quot;)&quot;">
                  <c:v>0.64</c:v>
                </c:pt>
                <c:pt idx="96" formatCode="&quot;(&quot;0.00&quot;)&quot;">
                  <c:v>0.73</c:v>
                </c:pt>
                <c:pt idx="97" formatCode="&quot;(&quot;0.00&quot;)&quot;">
                  <c:v>0.72</c:v>
                </c:pt>
                <c:pt idx="98">
                  <c:v>0.11799452506350415</c:v>
                </c:pt>
                <c:pt idx="99">
                  <c:v>0.11731027724542849</c:v>
                </c:pt>
                <c:pt idx="100">
                  <c:v>0.11663737046450484</c:v>
                </c:pt>
                <c:pt idx="101">
                  <c:v>0.11607100350916873</c:v>
                </c:pt>
                <c:pt idx="102">
                  <c:v>0.11539061540583362</c:v>
                </c:pt>
                <c:pt idx="103" formatCode="&quot;(&quot;0.00&quot;)&quot;">
                  <c:v>0.48</c:v>
                </c:pt>
                <c:pt idx="104" formatCode="&quot;(&quot;0.00&quot;)&quot;">
                  <c:v>0.49</c:v>
                </c:pt>
                <c:pt idx="105" formatCode="0.00_);[Red]\(0.00\)">
                  <c:v>0.44</c:v>
                </c:pt>
                <c:pt idx="106" formatCode="0.00_);[Red]\(0.00\)">
                  <c:v>0.48</c:v>
                </c:pt>
                <c:pt idx="107">
                  <c:v>0.11206928577266509</c:v>
                </c:pt>
                <c:pt idx="108">
                  <c:v>0.11144757574799097</c:v>
                </c:pt>
                <c:pt idx="109" formatCode="0.00_);[Red]\(0.00\)">
                  <c:v>0.68</c:v>
                </c:pt>
                <c:pt idx="110" formatCode="General">
                  <c:v>0.185</c:v>
                </c:pt>
                <c:pt idx="111" formatCode="&quot;(&quot;0.00&quot;)&quot;">
                  <c:v>0.51</c:v>
                </c:pt>
                <c:pt idx="112" formatCode="0.00_);[Red]\(0.00\)">
                  <c:v>0.57999999999999996</c:v>
                </c:pt>
                <c:pt idx="113">
                  <c:v>0.10823289779356041</c:v>
                </c:pt>
                <c:pt idx="114">
                  <c:v>0.10765969008128599</c:v>
                </c:pt>
                <c:pt idx="115" formatCode="&quot;(&quot;0.00&quot;)&quot;">
                  <c:v>0.49</c:v>
                </c:pt>
                <c:pt idx="116" formatCode="&quot;(&quot;0.00&quot;)&quot;">
                  <c:v>0.46</c:v>
                </c:pt>
                <c:pt idx="117">
                  <c:v>0.1058042696059162</c:v>
                </c:pt>
                <c:pt idx="118">
                  <c:v>0.10519736275904601</c:v>
                </c:pt>
                <c:pt idx="119" formatCode="&quot;(&quot;0.00&quot;)&quot;">
                  <c:v>0.54</c:v>
                </c:pt>
                <c:pt idx="121" formatCode="0">
                  <c:v>170</c:v>
                </c:pt>
                <c:pt idx="122" formatCode="0">
                  <c:v>146</c:v>
                </c:pt>
                <c:pt idx="123" formatCode="0">
                  <c:v>189</c:v>
                </c:pt>
                <c:pt idx="124" formatCode="0">
                  <c:v>229</c:v>
                </c:pt>
                <c:pt idx="125" formatCode="0">
                  <c:v>299</c:v>
                </c:pt>
                <c:pt idx="126" formatCode="0">
                  <c:v>177</c:v>
                </c:pt>
                <c:pt idx="127" formatCode="0.0;&quot;△ &quot;0.0">
                  <c:v>37.4</c:v>
                </c:pt>
                <c:pt idx="128" formatCode="0.0;&quot;△ &quot;0.0">
                  <c:v>35.1</c:v>
                </c:pt>
                <c:pt idx="129" formatCode="0.0;&quot;△ &quot;0.0">
                  <c:v>29.7</c:v>
                </c:pt>
                <c:pt idx="130" formatCode="0.0;&quot;△ &quot;0.0">
                  <c:v>99.1</c:v>
                </c:pt>
                <c:pt idx="131" formatCode="0.0;&quot;△ &quot;0.0">
                  <c:v>30.2</c:v>
                </c:pt>
                <c:pt idx="132" formatCode="0.0;&quot;△ &quot;0.0">
                  <c:v>40.799999999999997</c:v>
                </c:pt>
                <c:pt idx="133" formatCode="0.0;&quot;△ &quot;0.0">
                  <c:v>52.6</c:v>
                </c:pt>
                <c:pt idx="134" formatCode="0.0;&quot;△ &quot;0.0">
                  <c:v>67.5</c:v>
                </c:pt>
                <c:pt idx="135" formatCode="0.0;&quot;△ &quot;0.0">
                  <c:v>20.7</c:v>
                </c:pt>
                <c:pt idx="136" formatCode="0.0;&quot;△ &quot;0.0">
                  <c:v>39.6</c:v>
                </c:pt>
                <c:pt idx="137" formatCode="0.0;&quot;△ &quot;0.0">
                  <c:v>53.4</c:v>
                </c:pt>
                <c:pt idx="138" formatCode="0.0;&quot;△ &quot;0.0">
                  <c:v>73.5</c:v>
                </c:pt>
                <c:pt idx="139" formatCode="0.0;&quot;△ &quot;0.0">
                  <c:v>30.9</c:v>
                </c:pt>
                <c:pt idx="140" formatCode="0.0;&quot;△ &quot;0.0">
                  <c:v>27.8</c:v>
                </c:pt>
                <c:pt idx="141" formatCode="0.0;&quot;△ &quot;0.0">
                  <c:v>16.7</c:v>
                </c:pt>
                <c:pt idx="142" formatCode="0.0;&quot;△ &quot;0.0">
                  <c:v>10.8</c:v>
                </c:pt>
                <c:pt idx="143" formatCode="0.0;&quot;△ &quot;0.0">
                  <c:v>47.2</c:v>
                </c:pt>
                <c:pt idx="144" formatCode="0.0;&quot;△ &quot;0.0">
                  <c:v>34.200000000000003</c:v>
                </c:pt>
                <c:pt idx="145" formatCode="0.0">
                  <c:v>7.5</c:v>
                </c:pt>
                <c:pt idx="146" formatCode="0.0">
                  <c:v>9.4</c:v>
                </c:pt>
                <c:pt idx="147" formatCode="0.0;&quot;△ &quot;0.0">
                  <c:v>20.5</c:v>
                </c:pt>
                <c:pt idx="148" formatCode="0.0;&quot;△ &quot;0.0">
                  <c:v>23.7</c:v>
                </c:pt>
                <c:pt idx="149" formatCode="0.0;&quot;△ &quot;0.0">
                  <c:v>14.8</c:v>
                </c:pt>
                <c:pt idx="150" formatCode="0.0">
                  <c:v>5.0999999999999996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海底土!$Z$130</c:f>
              <c:strCache>
                <c:ptCount val="1"/>
                <c:pt idx="0">
                  <c:v>Cs-134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triangle"/>
            <c:size val="6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海底土!$R$132:$R$292</c:f>
              <c:numCache>
                <c:formatCode>[$-411]m\.d\.ge</c:formatCode>
                <c:ptCount val="161"/>
                <c:pt idx="0">
                  <c:v>29871</c:v>
                </c:pt>
                <c:pt idx="1">
                  <c:v>29962</c:v>
                </c:pt>
                <c:pt idx="2">
                  <c:v>30049</c:v>
                </c:pt>
                <c:pt idx="3">
                  <c:v>30134</c:v>
                </c:pt>
                <c:pt idx="4">
                  <c:v>30225</c:v>
                </c:pt>
                <c:pt idx="5">
                  <c:v>30326</c:v>
                </c:pt>
                <c:pt idx="6">
                  <c:v>30420</c:v>
                </c:pt>
                <c:pt idx="7">
                  <c:v>30501</c:v>
                </c:pt>
                <c:pt idx="8">
                  <c:v>30600</c:v>
                </c:pt>
                <c:pt idx="9">
                  <c:v>30691</c:v>
                </c:pt>
                <c:pt idx="10">
                  <c:v>30774</c:v>
                </c:pt>
                <c:pt idx="11">
                  <c:v>30875</c:v>
                </c:pt>
                <c:pt idx="12">
                  <c:v>30971</c:v>
                </c:pt>
                <c:pt idx="13">
                  <c:v>31055</c:v>
                </c:pt>
                <c:pt idx="14">
                  <c:v>31147</c:v>
                </c:pt>
                <c:pt idx="15">
                  <c:v>31236</c:v>
                </c:pt>
                <c:pt idx="16">
                  <c:v>31329</c:v>
                </c:pt>
                <c:pt idx="17">
                  <c:v>31425</c:v>
                </c:pt>
                <c:pt idx="18">
                  <c:v>31506</c:v>
                </c:pt>
                <c:pt idx="19">
                  <c:v>31528</c:v>
                </c:pt>
                <c:pt idx="20">
                  <c:v>31590</c:v>
                </c:pt>
                <c:pt idx="21">
                  <c:v>31597</c:v>
                </c:pt>
                <c:pt idx="22">
                  <c:v>31705</c:v>
                </c:pt>
                <c:pt idx="23">
                  <c:v>31789</c:v>
                </c:pt>
                <c:pt idx="24">
                  <c:v>31873</c:v>
                </c:pt>
                <c:pt idx="25">
                  <c:v>31974</c:v>
                </c:pt>
                <c:pt idx="26">
                  <c:v>32062</c:v>
                </c:pt>
                <c:pt idx="27">
                  <c:v>32160</c:v>
                </c:pt>
                <c:pt idx="28">
                  <c:v>32244</c:v>
                </c:pt>
                <c:pt idx="29">
                  <c:v>32338</c:v>
                </c:pt>
                <c:pt idx="30">
                  <c:v>32433</c:v>
                </c:pt>
                <c:pt idx="31">
                  <c:v>32525</c:v>
                </c:pt>
                <c:pt idx="32">
                  <c:v>32617</c:v>
                </c:pt>
                <c:pt idx="33">
                  <c:v>32699</c:v>
                </c:pt>
                <c:pt idx="34">
                  <c:v>32800</c:v>
                </c:pt>
                <c:pt idx="35">
                  <c:v>32885</c:v>
                </c:pt>
                <c:pt idx="36">
                  <c:v>32982</c:v>
                </c:pt>
                <c:pt idx="37">
                  <c:v>33073</c:v>
                </c:pt>
                <c:pt idx="38">
                  <c:v>33163</c:v>
                </c:pt>
                <c:pt idx="39">
                  <c:v>33247</c:v>
                </c:pt>
                <c:pt idx="40">
                  <c:v>33345</c:v>
                </c:pt>
                <c:pt idx="41">
                  <c:v>33448</c:v>
                </c:pt>
                <c:pt idx="42">
                  <c:v>33535</c:v>
                </c:pt>
                <c:pt idx="43">
                  <c:v>33616</c:v>
                </c:pt>
                <c:pt idx="44">
                  <c:v>33714</c:v>
                </c:pt>
                <c:pt idx="45">
                  <c:v>33798</c:v>
                </c:pt>
                <c:pt idx="46">
                  <c:v>33905</c:v>
                </c:pt>
                <c:pt idx="47">
                  <c:v>33980</c:v>
                </c:pt>
                <c:pt idx="48">
                  <c:v>34078</c:v>
                </c:pt>
                <c:pt idx="49">
                  <c:v>34185</c:v>
                </c:pt>
                <c:pt idx="50">
                  <c:v>34255</c:v>
                </c:pt>
                <c:pt idx="51">
                  <c:v>34344</c:v>
                </c:pt>
                <c:pt idx="52">
                  <c:v>34435</c:v>
                </c:pt>
                <c:pt idx="53">
                  <c:v>34529</c:v>
                </c:pt>
                <c:pt idx="54">
                  <c:v>34626</c:v>
                </c:pt>
                <c:pt idx="55">
                  <c:v>34708</c:v>
                </c:pt>
                <c:pt idx="56">
                  <c:v>34813</c:v>
                </c:pt>
                <c:pt idx="57">
                  <c:v>34904</c:v>
                </c:pt>
                <c:pt idx="58">
                  <c:v>34988</c:v>
                </c:pt>
                <c:pt idx="59">
                  <c:v>35093</c:v>
                </c:pt>
                <c:pt idx="60">
                  <c:v>35177</c:v>
                </c:pt>
                <c:pt idx="61">
                  <c:v>35268</c:v>
                </c:pt>
                <c:pt idx="62">
                  <c:v>35345</c:v>
                </c:pt>
                <c:pt idx="63">
                  <c:v>35443</c:v>
                </c:pt>
                <c:pt idx="64">
                  <c:v>35534</c:v>
                </c:pt>
                <c:pt idx="65">
                  <c:v>35633</c:v>
                </c:pt>
                <c:pt idx="66">
                  <c:v>35716</c:v>
                </c:pt>
                <c:pt idx="67">
                  <c:v>35807</c:v>
                </c:pt>
                <c:pt idx="68">
                  <c:v>35905</c:v>
                </c:pt>
                <c:pt idx="69">
                  <c:v>35997</c:v>
                </c:pt>
                <c:pt idx="70">
                  <c:v>36080</c:v>
                </c:pt>
                <c:pt idx="71">
                  <c:v>36178</c:v>
                </c:pt>
                <c:pt idx="72">
                  <c:v>36262</c:v>
                </c:pt>
                <c:pt idx="73">
                  <c:v>36367</c:v>
                </c:pt>
                <c:pt idx="74">
                  <c:v>36451</c:v>
                </c:pt>
                <c:pt idx="75">
                  <c:v>36537</c:v>
                </c:pt>
                <c:pt idx="76">
                  <c:v>36634</c:v>
                </c:pt>
                <c:pt idx="77">
                  <c:v>36724</c:v>
                </c:pt>
                <c:pt idx="78">
                  <c:v>36815</c:v>
                </c:pt>
                <c:pt idx="79">
                  <c:v>36906</c:v>
                </c:pt>
                <c:pt idx="80">
                  <c:v>37004</c:v>
                </c:pt>
                <c:pt idx="81">
                  <c:v>37081</c:v>
                </c:pt>
                <c:pt idx="82">
                  <c:v>37179</c:v>
                </c:pt>
                <c:pt idx="83">
                  <c:v>37271</c:v>
                </c:pt>
                <c:pt idx="84">
                  <c:v>37361</c:v>
                </c:pt>
                <c:pt idx="85">
                  <c:v>37459</c:v>
                </c:pt>
                <c:pt idx="86">
                  <c:v>37544</c:v>
                </c:pt>
                <c:pt idx="87">
                  <c:v>37641</c:v>
                </c:pt>
                <c:pt idx="88">
                  <c:v>37725</c:v>
                </c:pt>
                <c:pt idx="89">
                  <c:v>37816</c:v>
                </c:pt>
                <c:pt idx="90">
                  <c:v>37908</c:v>
                </c:pt>
                <c:pt idx="91">
                  <c:v>38012</c:v>
                </c:pt>
                <c:pt idx="92">
                  <c:v>38082</c:v>
                </c:pt>
                <c:pt idx="93">
                  <c:v>38173</c:v>
                </c:pt>
                <c:pt idx="94">
                  <c:v>38272</c:v>
                </c:pt>
                <c:pt idx="95">
                  <c:v>38376</c:v>
                </c:pt>
                <c:pt idx="96">
                  <c:v>38446</c:v>
                </c:pt>
                <c:pt idx="97">
                  <c:v>38544</c:v>
                </c:pt>
                <c:pt idx="98">
                  <c:v>38642</c:v>
                </c:pt>
                <c:pt idx="99">
                  <c:v>38734</c:v>
                </c:pt>
                <c:pt idx="100">
                  <c:v>38825</c:v>
                </c:pt>
                <c:pt idx="101">
                  <c:v>38902</c:v>
                </c:pt>
                <c:pt idx="102">
                  <c:v>38995</c:v>
                </c:pt>
                <c:pt idx="103">
                  <c:v>39092</c:v>
                </c:pt>
                <c:pt idx="104">
                  <c:v>39175</c:v>
                </c:pt>
                <c:pt idx="105">
                  <c:v>39267</c:v>
                </c:pt>
                <c:pt idx="106">
                  <c:v>39370</c:v>
                </c:pt>
                <c:pt idx="107">
                  <c:v>39457</c:v>
                </c:pt>
                <c:pt idx="108">
                  <c:v>39545</c:v>
                </c:pt>
                <c:pt idx="109">
                  <c:v>39631</c:v>
                </c:pt>
                <c:pt idx="110">
                  <c:v>39735</c:v>
                </c:pt>
                <c:pt idx="111">
                  <c:v>39820</c:v>
                </c:pt>
                <c:pt idx="112">
                  <c:v>39910</c:v>
                </c:pt>
                <c:pt idx="113">
                  <c:v>40008</c:v>
                </c:pt>
                <c:pt idx="114">
                  <c:v>40092</c:v>
                </c:pt>
                <c:pt idx="115">
                  <c:v>40193</c:v>
                </c:pt>
                <c:pt idx="116">
                  <c:v>40276</c:v>
                </c:pt>
                <c:pt idx="117">
                  <c:v>40367</c:v>
                </c:pt>
                <c:pt idx="118">
                  <c:v>40458</c:v>
                </c:pt>
                <c:pt idx="119">
                  <c:v>40549</c:v>
                </c:pt>
                <c:pt idx="120">
                  <c:v>40613</c:v>
                </c:pt>
                <c:pt idx="121">
                  <c:v>40681</c:v>
                </c:pt>
                <c:pt idx="122">
                  <c:v>40737</c:v>
                </c:pt>
                <c:pt idx="123">
                  <c:v>40828</c:v>
                </c:pt>
                <c:pt idx="124">
                  <c:v>40924</c:v>
                </c:pt>
                <c:pt idx="125">
                  <c:v>41010</c:v>
                </c:pt>
                <c:pt idx="126">
                  <c:v>41100</c:v>
                </c:pt>
                <c:pt idx="127">
                  <c:v>41192</c:v>
                </c:pt>
                <c:pt idx="128">
                  <c:v>41291</c:v>
                </c:pt>
                <c:pt idx="129">
                  <c:v>41374</c:v>
                </c:pt>
                <c:pt idx="130">
                  <c:v>41472</c:v>
                </c:pt>
                <c:pt idx="131">
                  <c:v>41576</c:v>
                </c:pt>
                <c:pt idx="132">
                  <c:v>41654</c:v>
                </c:pt>
                <c:pt idx="133">
                  <c:v>41738</c:v>
                </c:pt>
                <c:pt idx="134">
                  <c:v>41828</c:v>
                </c:pt>
                <c:pt idx="135">
                  <c:v>41940</c:v>
                </c:pt>
                <c:pt idx="136">
                  <c:v>42018</c:v>
                </c:pt>
                <c:pt idx="137">
                  <c:v>42115</c:v>
                </c:pt>
                <c:pt idx="138">
                  <c:v>42199</c:v>
                </c:pt>
                <c:pt idx="139">
                  <c:v>42291</c:v>
                </c:pt>
                <c:pt idx="140">
                  <c:v>42382</c:v>
                </c:pt>
                <c:pt idx="141">
                  <c:v>42473</c:v>
                </c:pt>
                <c:pt idx="142">
                  <c:v>42564</c:v>
                </c:pt>
                <c:pt idx="143">
                  <c:v>42655</c:v>
                </c:pt>
                <c:pt idx="144">
                  <c:v>42759</c:v>
                </c:pt>
                <c:pt idx="145">
                  <c:v>42839</c:v>
                </c:pt>
                <c:pt idx="146">
                  <c:v>42928</c:v>
                </c:pt>
                <c:pt idx="147">
                  <c:v>43026</c:v>
                </c:pt>
                <c:pt idx="148">
                  <c:v>43117</c:v>
                </c:pt>
                <c:pt idx="149">
                  <c:v>43200</c:v>
                </c:pt>
                <c:pt idx="150">
                  <c:v>43292</c:v>
                </c:pt>
              </c:numCache>
            </c:numRef>
          </c:cat>
          <c:val>
            <c:numRef>
              <c:f>海底土!$Z$132:$Z$292</c:f>
              <c:numCache>
                <c:formatCode>.000</c:formatCode>
                <c:ptCount val="161"/>
                <c:pt idx="0">
                  <c:v>0.185</c:v>
                </c:pt>
                <c:pt idx="1">
                  <c:v>0.17013715959493639</c:v>
                </c:pt>
                <c:pt idx="2">
                  <c:v>0.15704547272503588</c:v>
                </c:pt>
                <c:pt idx="3">
                  <c:v>0.14522823555983425</c:v>
                </c:pt>
                <c:pt idx="4">
                  <c:v>0.13356064589802452</c:v>
                </c:pt>
                <c:pt idx="5">
                  <c:v>0.12170515582649209</c:v>
                </c:pt>
                <c:pt idx="6">
                  <c:v>0.11161879542296287</c:v>
                </c:pt>
                <c:pt idx="7">
                  <c:v>0.10360047928255799</c:v>
                </c:pt>
                <c:pt idx="8">
                  <c:v>9.4578326979269836E-2</c:v>
                </c:pt>
                <c:pt idx="9">
                  <c:v>8.6979934656724919E-2</c:v>
                </c:pt>
                <c:pt idx="10">
                  <c:v>8.0583126546218298E-2</c:v>
                </c:pt>
                <c:pt idx="11">
                  <c:v>7.343017778441642E-2</c:v>
                </c:pt>
                <c:pt idx="12">
                  <c:v>6.72207784622261E-2</c:v>
                </c:pt>
                <c:pt idx="13">
                  <c:v>6.2219837961194353E-2</c:v>
                </c:pt>
                <c:pt idx="14">
                  <c:v>5.7168477596945509E-2</c:v>
                </c:pt>
                <c:pt idx="15">
                  <c:v>5.2672444407378401E-2</c:v>
                </c:pt>
                <c:pt idx="16">
                  <c:v>4.8351675319987443E-2</c:v>
                </c:pt>
                <c:pt idx="17">
                  <c:v>4.4262963171691184E-2</c:v>
                </c:pt>
                <c:pt idx="18">
                  <c:v>4.1083261843820523E-2</c:v>
                </c:pt>
                <c:pt idx="21">
                  <c:v>0.17361711764871393</c:v>
                </c:pt>
                <c:pt idx="22">
                  <c:v>0.15719007440399835</c:v>
                </c:pt>
                <c:pt idx="23">
                  <c:v>0.14549580029069148</c:v>
                </c:pt>
                <c:pt idx="24">
                  <c:v>0.13467153051802555</c:v>
                </c:pt>
                <c:pt idx="25">
                  <c:v>0.12271743294505071</c:v>
                </c:pt>
                <c:pt idx="26">
                  <c:v>0.11317038847659092</c:v>
                </c:pt>
                <c:pt idx="27">
                  <c:v>0.10340995945792707</c:v>
                </c:pt>
                <c:pt idx="28">
                  <c:v>9.5716697548533944E-2</c:v>
                </c:pt>
                <c:pt idx="29">
                  <c:v>8.7784140365118668E-2</c:v>
                </c:pt>
                <c:pt idx="30">
                  <c:v>8.043493530961289E-2</c:v>
                </c:pt>
                <c:pt idx="31">
                  <c:v>7.390476973159732E-2</c:v>
                </c:pt>
                <c:pt idx="32">
                  <c:v>6.7904760140058959E-2</c:v>
                </c:pt>
                <c:pt idx="33">
                  <c:v>6.2968732920765089E-2</c:v>
                </c:pt>
                <c:pt idx="34">
                  <c:v>5.7379323084209691E-2</c:v>
                </c:pt>
                <c:pt idx="35">
                  <c:v>5.3061687831826264E-2</c:v>
                </c:pt>
                <c:pt idx="36">
                  <c:v>4.8530003184772616E-2</c:v>
                </c:pt>
                <c:pt idx="37">
                  <c:v>4.4631118362110443E-2</c:v>
                </c:pt>
                <c:pt idx="38">
                  <c:v>4.1083261843820523E-2</c:v>
                </c:pt>
                <c:pt idx="39">
                  <c:v>3.8026841600417569E-2</c:v>
                </c:pt>
                <c:pt idx="40">
                  <c:v>3.4747200227430462E-2</c:v>
                </c:pt>
                <c:pt idx="41">
                  <c:v>3.1604642801181651E-2</c:v>
                </c:pt>
                <c:pt idx="42">
                  <c:v>2.9172733815671356E-2</c:v>
                </c:pt>
                <c:pt idx="43">
                  <c:v>2.7077063444677453E-2</c:v>
                </c:pt>
                <c:pt idx="44">
                  <c:v>2.4741790416607051E-2</c:v>
                </c:pt>
                <c:pt idx="45">
                  <c:v>2.2901106262198163E-2</c:v>
                </c:pt>
                <c:pt idx="46">
                  <c:v>2.0753375206569325E-2</c:v>
                </c:pt>
                <c:pt idx="47">
                  <c:v>1.9369185624727916E-2</c:v>
                </c:pt>
                <c:pt idx="48">
                  <c:v>1.7698681847332247E-2</c:v>
                </c:pt>
                <c:pt idx="49">
                  <c:v>1.6038848989827242E-2</c:v>
                </c:pt>
                <c:pt idx="50">
                  <c:v>1.5038146575323508E-2</c:v>
                </c:pt>
                <c:pt idx="51">
                  <c:v>1.3855466732265351E-2</c:v>
                </c:pt>
                <c:pt idx="52">
                  <c:v>1.2742322998323043E-2</c:v>
                </c:pt>
                <c:pt idx="53">
                  <c:v>1.1686298204085944E-2</c:v>
                </c:pt>
                <c:pt idx="54">
                  <c:v>1.0688240654160384E-2</c:v>
                </c:pt>
                <c:pt idx="55">
                  <c:v>9.9113076867736755E-3</c:v>
                </c:pt>
                <c:pt idx="56">
                  <c:v>8.9983448160015789E-3</c:v>
                </c:pt>
                <c:pt idx="57">
                  <c:v>8.2754206921639446E-3</c:v>
                </c:pt>
                <c:pt idx="58">
                  <c:v>7.6597645297501972E-3</c:v>
                </c:pt>
                <c:pt idx="59">
                  <c:v>6.9541986412195661E-3</c:v>
                </c:pt>
                <c:pt idx="60">
                  <c:v>6.4368357895436146E-3</c:v>
                </c:pt>
                <c:pt idx="61">
                  <c:v>5.9197024757404303E-3</c:v>
                </c:pt>
                <c:pt idx="62">
                  <c:v>5.5147154218090485E-3</c:v>
                </c:pt>
                <c:pt idx="63">
                  <c:v>5.0390964091215395E-3</c:v>
                </c:pt>
                <c:pt idx="64">
                  <c:v>4.6342570268809854E-3</c:v>
                </c:pt>
                <c:pt idx="65">
                  <c:v>4.2306780762945782E-3</c:v>
                </c:pt>
                <c:pt idx="66">
                  <c:v>3.9195392379154752E-3</c:v>
                </c:pt>
                <c:pt idx="67">
                  <c:v>3.604644718161301E-3</c:v>
                </c:pt>
                <c:pt idx="68">
                  <c:v>3.293760578036673E-3</c:v>
                </c:pt>
                <c:pt idx="69">
                  <c:v>3.0263543587598462E-3</c:v>
                </c:pt>
                <c:pt idx="70">
                  <c:v>2.8037856918163243E-3</c:v>
                </c:pt>
                <c:pt idx="71">
                  <c:v>2.5619719842122431E-3</c:v>
                </c:pt>
                <c:pt idx="72">
                  <c:v>2.3713721466106109E-3</c:v>
                </c:pt>
                <c:pt idx="73">
                  <c:v>2.1529373253884143E-3</c:v>
                </c:pt>
                <c:pt idx="74">
                  <c:v>1.9927679296595584E-3</c:v>
                </c:pt>
                <c:pt idx="75">
                  <c:v>1.841122420750761E-3</c:v>
                </c:pt>
                <c:pt idx="76">
                  <c:v>1.6838830537350331E-3</c:v>
                </c:pt>
                <c:pt idx="77">
                  <c:v>1.5500263257955534E-3</c:v>
                </c:pt>
                <c:pt idx="78">
                  <c:v>1.425497710098547E-3</c:v>
                </c:pt>
                <c:pt idx="79">
                  <c:v>1.3109736832716365E-3</c:v>
                </c:pt>
                <c:pt idx="80">
                  <c:v>1.19790819190809E-3</c:v>
                </c:pt>
                <c:pt idx="81">
                  <c:v>1.1159552033061678E-3</c:v>
                </c:pt>
                <c:pt idx="82">
                  <c:v>1.0197091649519617E-3</c:v>
                </c:pt>
                <c:pt idx="83">
                  <c:v>9.3692337463678642E-4</c:v>
                </c:pt>
                <c:pt idx="84">
                  <c:v>8.6244462922705325E-4</c:v>
                </c:pt>
                <c:pt idx="85">
                  <c:v>7.8806271979462469E-4</c:v>
                </c:pt>
                <c:pt idx="86">
                  <c:v>7.2876318126432766E-4</c:v>
                </c:pt>
                <c:pt idx="87">
                  <c:v>6.6652383203102462E-4</c:v>
                </c:pt>
                <c:pt idx="88">
                  <c:v>6.1693728895967468E-4</c:v>
                </c:pt>
                <c:pt idx="89">
                  <c:v>5.6737274590161989E-4</c:v>
                </c:pt>
                <c:pt idx="90">
                  <c:v>5.2131019906262043E-4</c:v>
                </c:pt>
                <c:pt idx="91">
                  <c:v>4.737264052320563E-4</c:v>
                </c:pt>
                <c:pt idx="92">
                  <c:v>4.4416947394412148E-4</c:v>
                </c:pt>
                <c:pt idx="93">
                  <c:v>4.0848504148989164E-4</c:v>
                </c:pt>
                <c:pt idx="94">
                  <c:v>3.7291170936383804E-4</c:v>
                </c:pt>
                <c:pt idx="95">
                  <c:v>3.3887333081824493E-4</c:v>
                </c:pt>
                <c:pt idx="96">
                  <c:v>3.1773020760685836E-4</c:v>
                </c:pt>
                <c:pt idx="97">
                  <c:v>2.9032742866284578E-4</c:v>
                </c:pt>
                <c:pt idx="98">
                  <c:v>2.6528801422078034E-4</c:v>
                </c:pt>
                <c:pt idx="99">
                  <c:v>2.4375042421643297E-4</c:v>
                </c:pt>
                <c:pt idx="100">
                  <c:v>2.2416759365537681E-4</c:v>
                </c:pt>
                <c:pt idx="101">
                  <c:v>2.088315233522787E-4</c:v>
                </c:pt>
                <c:pt idx="102">
                  <c:v>1.9170088131116461E-4</c:v>
                </c:pt>
                <c:pt idx="103">
                  <c:v>1.7532884385510405E-4</c:v>
                </c:pt>
                <c:pt idx="104">
                  <c:v>1.6243454846612301E-4</c:v>
                </c:pt>
                <c:pt idx="105">
                  <c:v>1.492471878622882E-4</c:v>
                </c:pt>
                <c:pt idx="106">
                  <c:v>1.3574918354845788E-4</c:v>
                </c:pt>
                <c:pt idx="107">
                  <c:v>1.2530357714423548E-4</c:v>
                </c:pt>
                <c:pt idx="108">
                  <c:v>1.1555533849269236E-4</c:v>
                </c:pt>
                <c:pt idx="109">
                  <c:v>1.0676181675238293E-4</c:v>
                </c:pt>
                <c:pt idx="110">
                  <c:v>9.701688506591965E-5</c:v>
                </c:pt>
                <c:pt idx="111">
                  <c:v>8.9716632979949725E-5</c:v>
                </c:pt>
                <c:pt idx="112">
                  <c:v>8.2584798672450882E-5</c:v>
                </c:pt>
                <c:pt idx="113">
                  <c:v>7.5462237052634321E-5</c:v>
                </c:pt>
                <c:pt idx="114">
                  <c:v>6.9848167025357804E-5</c:v>
                </c:pt>
                <c:pt idx="115">
                  <c:v>6.3648105284745086E-5</c:v>
                </c:pt>
                <c:pt idx="116">
                  <c:v>5.8967201376151959E-5</c:v>
                </c:pt>
                <c:pt idx="117">
                  <c:v>5.4229795412978977E-5</c:v>
                </c:pt>
                <c:pt idx="118">
                  <c:v>4.9872991118804127E-5</c:v>
                </c:pt>
                <c:pt idx="119">
                  <c:v>4.5866211078145039E-5</c:v>
                </c:pt>
                <c:pt idx="121" formatCode="0">
                  <c:v>158</c:v>
                </c:pt>
                <c:pt idx="122" formatCode="0">
                  <c:v>127.1</c:v>
                </c:pt>
                <c:pt idx="123" formatCode="0">
                  <c:v>148</c:v>
                </c:pt>
                <c:pt idx="124" formatCode="0">
                  <c:v>164</c:v>
                </c:pt>
                <c:pt idx="125" formatCode="0">
                  <c:v>204</c:v>
                </c:pt>
                <c:pt idx="126" formatCode="0">
                  <c:v>112.9</c:v>
                </c:pt>
                <c:pt idx="127" formatCode="0.0;&quot;△ &quot;0.0">
                  <c:v>21.2</c:v>
                </c:pt>
                <c:pt idx="128" formatCode="0.0;&quot;△ &quot;0.0">
                  <c:v>19.100000000000001</c:v>
                </c:pt>
                <c:pt idx="129" formatCode="0.0;&quot;△ &quot;0.0">
                  <c:v>14.3</c:v>
                </c:pt>
                <c:pt idx="130" formatCode="0.0;&quot;△ &quot;0.0">
                  <c:v>44.9</c:v>
                </c:pt>
                <c:pt idx="131" formatCode="0.0;&quot;△ &quot;0.0">
                  <c:v>12.4</c:v>
                </c:pt>
                <c:pt idx="132" formatCode="0.0;&quot;△ &quot;0.0">
                  <c:v>15.3</c:v>
                </c:pt>
                <c:pt idx="133" formatCode="0.0;&quot;△ &quot;0.0">
                  <c:v>18.8</c:v>
                </c:pt>
                <c:pt idx="134" formatCode="0.0;&quot;△ &quot;0.0">
                  <c:v>21.8</c:v>
                </c:pt>
                <c:pt idx="135" formatCode="0.0">
                  <c:v>5.7</c:v>
                </c:pt>
                <c:pt idx="136" formatCode="0.0;&quot;△ &quot;0.0">
                  <c:v>10.5</c:v>
                </c:pt>
                <c:pt idx="137" formatCode="0.0;&quot;△ &quot;0.0">
                  <c:v>13.5</c:v>
                </c:pt>
                <c:pt idx="138" formatCode="0.0">
                  <c:v>17.600000000000001</c:v>
                </c:pt>
                <c:pt idx="139" formatCode="0.0">
                  <c:v>6.9</c:v>
                </c:pt>
                <c:pt idx="140" formatCode="0.0">
                  <c:v>6</c:v>
                </c:pt>
                <c:pt idx="141" formatCode="0.0">
                  <c:v>3.3</c:v>
                </c:pt>
                <c:pt idx="142" formatCode="0.0">
                  <c:v>2.1</c:v>
                </c:pt>
                <c:pt idx="143" formatCode="0.0">
                  <c:v>7.7</c:v>
                </c:pt>
                <c:pt idx="144" formatCode="0.0">
                  <c:v>5.3</c:v>
                </c:pt>
                <c:pt idx="145" formatCode="0.0">
                  <c:v>1.2</c:v>
                </c:pt>
                <c:pt idx="146">
                  <c:v>1</c:v>
                </c:pt>
                <c:pt idx="147" formatCode="0.0">
                  <c:v>2.2999999999999998</c:v>
                </c:pt>
                <c:pt idx="148" formatCode="0.0">
                  <c:v>2.6</c:v>
                </c:pt>
                <c:pt idx="149" formatCode="0.0">
                  <c:v>1.6</c:v>
                </c:pt>
                <c:pt idx="150" formatCode="0.0">
                  <c:v>0.63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7071744"/>
        <c:axId val="237110784"/>
      </c:lineChart>
      <c:dateAx>
        <c:axId val="237071744"/>
        <c:scaling>
          <c:orientation val="minMax"/>
          <c:min val="29677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7110784"/>
        <c:crossesAt val="0.01"/>
        <c:auto val="0"/>
        <c:lblOffset val="100"/>
        <c:baseTimeUnit val="days"/>
        <c:majorUnit val="24"/>
        <c:majorTimeUnit val="months"/>
        <c:minorUnit val="3"/>
        <c:minorTimeUnit val="months"/>
      </c:dateAx>
      <c:valAx>
        <c:axId val="237110784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Bq/kg乾土</a:t>
                </a:r>
                <a:endParaRPr lang="en-US" altLang="ja-JP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endParaRPr>
              </a:p>
            </c:rich>
          </c:tx>
          <c:layout>
            <c:manualLayout>
              <c:xMode val="edge"/>
              <c:yMode val="edge"/>
              <c:x val="4.5093189964157711E-3"/>
              <c:y val="0.4089991068873724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7071744"/>
        <c:crosses val="autoZero"/>
        <c:crossBetween val="between"/>
        <c:minorUnit val="1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3222508960573475"/>
          <c:y val="0.14749434217485929"/>
          <c:w val="0.35269372759856626"/>
          <c:h val="0.1292588899390429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海底土のBe-7</a:t>
            </a:r>
          </a:p>
        </c:rich>
      </c:tx>
      <c:layout>
        <c:manualLayout>
          <c:xMode val="edge"/>
          <c:yMode val="edge"/>
          <c:x val="0.28571455353795061"/>
          <c:y val="1.7605633802816902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4382078853046591E-2"/>
          <c:y val="3.7917013888888892E-2"/>
          <c:w val="0.90196200716845876"/>
          <c:h val="0.83566215277777778"/>
        </c:manualLayout>
      </c:layout>
      <c:lineChart>
        <c:grouping val="standard"/>
        <c:varyColors val="0"/>
        <c:ser>
          <c:idx val="1"/>
          <c:order val="0"/>
          <c:tx>
            <c:strRef>
              <c:f>海底土!$C$129</c:f>
              <c:strCache>
                <c:ptCount val="1"/>
                <c:pt idx="0">
                  <c:v>放水口付近/県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海底土!$R$132:$R$292</c:f>
              <c:numCache>
                <c:formatCode>[$-411]m\.d\.ge</c:formatCode>
                <c:ptCount val="161"/>
                <c:pt idx="0">
                  <c:v>29871</c:v>
                </c:pt>
                <c:pt idx="1">
                  <c:v>29962</c:v>
                </c:pt>
                <c:pt idx="2">
                  <c:v>30049</c:v>
                </c:pt>
                <c:pt idx="3">
                  <c:v>30134</c:v>
                </c:pt>
                <c:pt idx="4">
                  <c:v>30225</c:v>
                </c:pt>
                <c:pt idx="5">
                  <c:v>30326</c:v>
                </c:pt>
                <c:pt idx="6">
                  <c:v>30420</c:v>
                </c:pt>
                <c:pt idx="7">
                  <c:v>30501</c:v>
                </c:pt>
                <c:pt idx="8">
                  <c:v>30600</c:v>
                </c:pt>
                <c:pt idx="9">
                  <c:v>30691</c:v>
                </c:pt>
                <c:pt idx="10">
                  <c:v>30774</c:v>
                </c:pt>
                <c:pt idx="11">
                  <c:v>30875</c:v>
                </c:pt>
                <c:pt idx="12">
                  <c:v>30971</c:v>
                </c:pt>
                <c:pt idx="13">
                  <c:v>31055</c:v>
                </c:pt>
                <c:pt idx="14">
                  <c:v>31147</c:v>
                </c:pt>
                <c:pt idx="15">
                  <c:v>31236</c:v>
                </c:pt>
                <c:pt idx="16">
                  <c:v>31329</c:v>
                </c:pt>
                <c:pt idx="17">
                  <c:v>31425</c:v>
                </c:pt>
                <c:pt idx="18">
                  <c:v>31506</c:v>
                </c:pt>
                <c:pt idx="19">
                  <c:v>31528</c:v>
                </c:pt>
                <c:pt idx="20">
                  <c:v>31590</c:v>
                </c:pt>
                <c:pt idx="21">
                  <c:v>31597</c:v>
                </c:pt>
                <c:pt idx="22">
                  <c:v>31705</c:v>
                </c:pt>
                <c:pt idx="23">
                  <c:v>31789</c:v>
                </c:pt>
                <c:pt idx="24">
                  <c:v>31873</c:v>
                </c:pt>
                <c:pt idx="25">
                  <c:v>31974</c:v>
                </c:pt>
                <c:pt idx="26">
                  <c:v>32062</c:v>
                </c:pt>
                <c:pt idx="27">
                  <c:v>32160</c:v>
                </c:pt>
                <c:pt idx="28">
                  <c:v>32244</c:v>
                </c:pt>
                <c:pt idx="29">
                  <c:v>32338</c:v>
                </c:pt>
                <c:pt idx="30">
                  <c:v>32433</c:v>
                </c:pt>
                <c:pt idx="31">
                  <c:v>32525</c:v>
                </c:pt>
                <c:pt idx="32">
                  <c:v>32617</c:v>
                </c:pt>
                <c:pt idx="33">
                  <c:v>32699</c:v>
                </c:pt>
                <c:pt idx="34">
                  <c:v>32800</c:v>
                </c:pt>
                <c:pt idx="35">
                  <c:v>32885</c:v>
                </c:pt>
                <c:pt idx="36">
                  <c:v>32982</c:v>
                </c:pt>
                <c:pt idx="37">
                  <c:v>33073</c:v>
                </c:pt>
                <c:pt idx="38">
                  <c:v>33163</c:v>
                </c:pt>
                <c:pt idx="39">
                  <c:v>33247</c:v>
                </c:pt>
                <c:pt idx="40">
                  <c:v>33345</c:v>
                </c:pt>
                <c:pt idx="41">
                  <c:v>33448</c:v>
                </c:pt>
                <c:pt idx="42">
                  <c:v>33535</c:v>
                </c:pt>
                <c:pt idx="43">
                  <c:v>33616</c:v>
                </c:pt>
                <c:pt idx="44">
                  <c:v>33714</c:v>
                </c:pt>
                <c:pt idx="45">
                  <c:v>33798</c:v>
                </c:pt>
                <c:pt idx="46">
                  <c:v>33905</c:v>
                </c:pt>
                <c:pt idx="47">
                  <c:v>33980</c:v>
                </c:pt>
                <c:pt idx="48">
                  <c:v>34078</c:v>
                </c:pt>
                <c:pt idx="49">
                  <c:v>34185</c:v>
                </c:pt>
                <c:pt idx="50">
                  <c:v>34255</c:v>
                </c:pt>
                <c:pt idx="51">
                  <c:v>34344</c:v>
                </c:pt>
                <c:pt idx="52">
                  <c:v>34435</c:v>
                </c:pt>
                <c:pt idx="53">
                  <c:v>34529</c:v>
                </c:pt>
                <c:pt idx="54">
                  <c:v>34626</c:v>
                </c:pt>
                <c:pt idx="55">
                  <c:v>34708</c:v>
                </c:pt>
                <c:pt idx="56">
                  <c:v>34813</c:v>
                </c:pt>
                <c:pt idx="57">
                  <c:v>34904</c:v>
                </c:pt>
                <c:pt idx="58">
                  <c:v>34988</c:v>
                </c:pt>
                <c:pt idx="59">
                  <c:v>35093</c:v>
                </c:pt>
                <c:pt idx="60">
                  <c:v>35177</c:v>
                </c:pt>
                <c:pt idx="61">
                  <c:v>35268</c:v>
                </c:pt>
                <c:pt idx="62">
                  <c:v>35345</c:v>
                </c:pt>
                <c:pt idx="63">
                  <c:v>35443</c:v>
                </c:pt>
                <c:pt idx="64">
                  <c:v>35534</c:v>
                </c:pt>
                <c:pt idx="65">
                  <c:v>35633</c:v>
                </c:pt>
                <c:pt idx="66">
                  <c:v>35716</c:v>
                </c:pt>
                <c:pt idx="67">
                  <c:v>35807</c:v>
                </c:pt>
                <c:pt idx="68">
                  <c:v>35905</c:v>
                </c:pt>
                <c:pt idx="69">
                  <c:v>35997</c:v>
                </c:pt>
                <c:pt idx="70">
                  <c:v>36080</c:v>
                </c:pt>
                <c:pt idx="71">
                  <c:v>36178</c:v>
                </c:pt>
                <c:pt idx="72">
                  <c:v>36262</c:v>
                </c:pt>
                <c:pt idx="73">
                  <c:v>36367</c:v>
                </c:pt>
                <c:pt idx="74">
                  <c:v>36451</c:v>
                </c:pt>
                <c:pt idx="75">
                  <c:v>36537</c:v>
                </c:pt>
                <c:pt idx="76">
                  <c:v>36634</c:v>
                </c:pt>
                <c:pt idx="77">
                  <c:v>36724</c:v>
                </c:pt>
                <c:pt idx="78">
                  <c:v>36815</c:v>
                </c:pt>
                <c:pt idx="79">
                  <c:v>36906</c:v>
                </c:pt>
                <c:pt idx="80">
                  <c:v>37004</c:v>
                </c:pt>
                <c:pt idx="81">
                  <c:v>37081</c:v>
                </c:pt>
                <c:pt idx="82">
                  <c:v>37179</c:v>
                </c:pt>
                <c:pt idx="83">
                  <c:v>37271</c:v>
                </c:pt>
                <c:pt idx="84">
                  <c:v>37361</c:v>
                </c:pt>
                <c:pt idx="85">
                  <c:v>37459</c:v>
                </c:pt>
                <c:pt idx="86">
                  <c:v>37544</c:v>
                </c:pt>
                <c:pt idx="87">
                  <c:v>37641</c:v>
                </c:pt>
                <c:pt idx="88">
                  <c:v>37725</c:v>
                </c:pt>
                <c:pt idx="89">
                  <c:v>37816</c:v>
                </c:pt>
                <c:pt idx="90">
                  <c:v>37908</c:v>
                </c:pt>
                <c:pt idx="91">
                  <c:v>38012</c:v>
                </c:pt>
                <c:pt idx="92">
                  <c:v>38082</c:v>
                </c:pt>
                <c:pt idx="93">
                  <c:v>38173</c:v>
                </c:pt>
                <c:pt idx="94">
                  <c:v>38272</c:v>
                </c:pt>
                <c:pt idx="95">
                  <c:v>38376</c:v>
                </c:pt>
                <c:pt idx="96">
                  <c:v>38446</c:v>
                </c:pt>
                <c:pt idx="97">
                  <c:v>38544</c:v>
                </c:pt>
                <c:pt idx="98">
                  <c:v>38642</c:v>
                </c:pt>
                <c:pt idx="99">
                  <c:v>38734</c:v>
                </c:pt>
                <c:pt idx="100">
                  <c:v>38825</c:v>
                </c:pt>
                <c:pt idx="101">
                  <c:v>38902</c:v>
                </c:pt>
                <c:pt idx="102">
                  <c:v>38995</c:v>
                </c:pt>
                <c:pt idx="103">
                  <c:v>39092</c:v>
                </c:pt>
                <c:pt idx="104">
                  <c:v>39175</c:v>
                </c:pt>
                <c:pt idx="105">
                  <c:v>39267</c:v>
                </c:pt>
                <c:pt idx="106">
                  <c:v>39370</c:v>
                </c:pt>
                <c:pt idx="107">
                  <c:v>39457</c:v>
                </c:pt>
                <c:pt idx="108">
                  <c:v>39545</c:v>
                </c:pt>
                <c:pt idx="109">
                  <c:v>39631</c:v>
                </c:pt>
                <c:pt idx="110">
                  <c:v>39735</c:v>
                </c:pt>
                <c:pt idx="111">
                  <c:v>39820</c:v>
                </c:pt>
                <c:pt idx="112">
                  <c:v>39910</c:v>
                </c:pt>
                <c:pt idx="113">
                  <c:v>40008</c:v>
                </c:pt>
                <c:pt idx="114">
                  <c:v>40092</c:v>
                </c:pt>
                <c:pt idx="115">
                  <c:v>40193</c:v>
                </c:pt>
                <c:pt idx="116">
                  <c:v>40276</c:v>
                </c:pt>
                <c:pt idx="117">
                  <c:v>40367</c:v>
                </c:pt>
                <c:pt idx="118">
                  <c:v>40458</c:v>
                </c:pt>
                <c:pt idx="119">
                  <c:v>40549</c:v>
                </c:pt>
                <c:pt idx="120">
                  <c:v>40613</c:v>
                </c:pt>
                <c:pt idx="121">
                  <c:v>40681</c:v>
                </c:pt>
                <c:pt idx="122">
                  <c:v>40737</c:v>
                </c:pt>
                <c:pt idx="123">
                  <c:v>40828</c:v>
                </c:pt>
                <c:pt idx="124">
                  <c:v>40924</c:v>
                </c:pt>
                <c:pt idx="125">
                  <c:v>41010</c:v>
                </c:pt>
                <c:pt idx="126">
                  <c:v>41100</c:v>
                </c:pt>
                <c:pt idx="127">
                  <c:v>41192</c:v>
                </c:pt>
                <c:pt idx="128">
                  <c:v>41291</c:v>
                </c:pt>
                <c:pt idx="129">
                  <c:v>41374</c:v>
                </c:pt>
                <c:pt idx="130">
                  <c:v>41472</c:v>
                </c:pt>
                <c:pt idx="131">
                  <c:v>41576</c:v>
                </c:pt>
                <c:pt idx="132">
                  <c:v>41654</c:v>
                </c:pt>
                <c:pt idx="133">
                  <c:v>41738</c:v>
                </c:pt>
                <c:pt idx="134">
                  <c:v>41828</c:v>
                </c:pt>
                <c:pt idx="135">
                  <c:v>41940</c:v>
                </c:pt>
                <c:pt idx="136">
                  <c:v>42018</c:v>
                </c:pt>
                <c:pt idx="137">
                  <c:v>42115</c:v>
                </c:pt>
                <c:pt idx="138">
                  <c:v>42199</c:v>
                </c:pt>
                <c:pt idx="139">
                  <c:v>42291</c:v>
                </c:pt>
                <c:pt idx="140">
                  <c:v>42382</c:v>
                </c:pt>
                <c:pt idx="141">
                  <c:v>42473</c:v>
                </c:pt>
                <c:pt idx="142">
                  <c:v>42564</c:v>
                </c:pt>
                <c:pt idx="143">
                  <c:v>42655</c:v>
                </c:pt>
                <c:pt idx="144">
                  <c:v>42759</c:v>
                </c:pt>
                <c:pt idx="145">
                  <c:v>42839</c:v>
                </c:pt>
                <c:pt idx="146">
                  <c:v>42928</c:v>
                </c:pt>
                <c:pt idx="147">
                  <c:v>43026</c:v>
                </c:pt>
                <c:pt idx="148">
                  <c:v>43117</c:v>
                </c:pt>
                <c:pt idx="149">
                  <c:v>43200</c:v>
                </c:pt>
                <c:pt idx="150">
                  <c:v>43292</c:v>
                </c:pt>
              </c:numCache>
            </c:numRef>
          </c:cat>
          <c:val>
            <c:numRef>
              <c:f>海底土!$C$132:$C$292</c:f>
              <c:numCache>
                <c:formatCode>0.0</c:formatCode>
                <c:ptCount val="161"/>
                <c:pt idx="1">
                  <c:v>3.6296296296296298</c:v>
                </c:pt>
                <c:pt idx="2" formatCode="&quot;(&quot;0.00&quot;)&quot;">
                  <c:v>2.4074074074074074</c:v>
                </c:pt>
                <c:pt idx="4">
                  <c:v>17.407407407407408</c:v>
                </c:pt>
                <c:pt idx="6" formatCode="0.00">
                  <c:v>1.2037037037037037</c:v>
                </c:pt>
                <c:pt idx="7" formatCode="&quot;(&quot;0.00&quot;)&quot;">
                  <c:v>5.1851851851851851</c:v>
                </c:pt>
                <c:pt idx="8">
                  <c:v>11.481481481481481</c:v>
                </c:pt>
                <c:pt idx="9">
                  <c:v>3.2222222222222223</c:v>
                </c:pt>
                <c:pt idx="10">
                  <c:v>4.4444444444444446</c:v>
                </c:pt>
                <c:pt idx="12">
                  <c:v>15.925925925925926</c:v>
                </c:pt>
                <c:pt idx="14" formatCode="0.00">
                  <c:v>1.2037037037037037</c:v>
                </c:pt>
                <c:pt idx="16" formatCode="0.00">
                  <c:v>1.2037037037037037</c:v>
                </c:pt>
                <c:pt idx="20">
                  <c:v>6.666666666666667</c:v>
                </c:pt>
                <c:pt idx="22" formatCode="0.00">
                  <c:v>1.2037037037037037</c:v>
                </c:pt>
                <c:pt idx="24">
                  <c:v>5.5555555555555554</c:v>
                </c:pt>
                <c:pt idx="26" formatCode="0.00">
                  <c:v>1.2037037037037037</c:v>
                </c:pt>
                <c:pt idx="28">
                  <c:v>17</c:v>
                </c:pt>
                <c:pt idx="30" formatCode="0.00">
                  <c:v>1.2037037037037037</c:v>
                </c:pt>
                <c:pt idx="32" formatCode="0.00">
                  <c:v>1.2037037037037037</c:v>
                </c:pt>
                <c:pt idx="34" formatCode="0.00">
                  <c:v>1.2037037037037037</c:v>
                </c:pt>
                <c:pt idx="36" formatCode="0.00">
                  <c:v>1.2037037037037037</c:v>
                </c:pt>
                <c:pt idx="38" formatCode="0.00">
                  <c:v>1.2037037037037037</c:v>
                </c:pt>
                <c:pt idx="40" formatCode="0.00">
                  <c:v>1.2037037037037037</c:v>
                </c:pt>
                <c:pt idx="42" formatCode="0.00">
                  <c:v>1.2037037037037037</c:v>
                </c:pt>
                <c:pt idx="44" formatCode="0.00">
                  <c:v>1.2037037037037037</c:v>
                </c:pt>
                <c:pt idx="46" formatCode="0.00">
                  <c:v>1.2037037037037037</c:v>
                </c:pt>
                <c:pt idx="48">
                  <c:v>3.6</c:v>
                </c:pt>
                <c:pt idx="50">
                  <c:v>13.6</c:v>
                </c:pt>
                <c:pt idx="52" formatCode="0.00">
                  <c:v>1.2037037037037037</c:v>
                </c:pt>
                <c:pt idx="54">
                  <c:v>12</c:v>
                </c:pt>
                <c:pt idx="56">
                  <c:v>4.7</c:v>
                </c:pt>
                <c:pt idx="58">
                  <c:v>5.9</c:v>
                </c:pt>
                <c:pt idx="60" formatCode="0.00">
                  <c:v>1.2037037037037037</c:v>
                </c:pt>
                <c:pt idx="62" formatCode="0.00">
                  <c:v>1.2037037037037037</c:v>
                </c:pt>
                <c:pt idx="64" formatCode="0.00">
                  <c:v>1.2037037037037037</c:v>
                </c:pt>
                <c:pt idx="66" formatCode="0.00">
                  <c:v>1.2037037037037037</c:v>
                </c:pt>
                <c:pt idx="68" formatCode="0.00">
                  <c:v>1.2037037037037037</c:v>
                </c:pt>
                <c:pt idx="70" formatCode="0.00">
                  <c:v>1.2037037037037037</c:v>
                </c:pt>
                <c:pt idx="72" formatCode="0.00">
                  <c:v>1.2037037037037037</c:v>
                </c:pt>
                <c:pt idx="74" formatCode="0.00">
                  <c:v>1.2037037037037037</c:v>
                </c:pt>
                <c:pt idx="76">
                  <c:v>6.6</c:v>
                </c:pt>
                <c:pt idx="78" formatCode="0.00">
                  <c:v>1.2037037037037037</c:v>
                </c:pt>
                <c:pt idx="80" formatCode="0.00">
                  <c:v>1.2037037037037037</c:v>
                </c:pt>
                <c:pt idx="82" formatCode="0.00">
                  <c:v>1.2037037037037037</c:v>
                </c:pt>
                <c:pt idx="84" formatCode="0.00">
                  <c:v>1.2037037037037037</c:v>
                </c:pt>
                <c:pt idx="86" formatCode="0.00">
                  <c:v>1.2037037037037037</c:v>
                </c:pt>
                <c:pt idx="88" formatCode="0.00">
                  <c:v>1.2037037037037037</c:v>
                </c:pt>
                <c:pt idx="90">
                  <c:v>5.4</c:v>
                </c:pt>
                <c:pt idx="92" formatCode="0.00">
                  <c:v>1.2037037037037037</c:v>
                </c:pt>
                <c:pt idx="94">
                  <c:v>5.3</c:v>
                </c:pt>
                <c:pt idx="96" formatCode="0.00">
                  <c:v>1.2037037037037037</c:v>
                </c:pt>
                <c:pt idx="98" formatCode="&quot;(&quot;0.0&quot;)&quot;">
                  <c:v>5.2</c:v>
                </c:pt>
                <c:pt idx="100" formatCode="0.00">
                  <c:v>1.2037037037037037</c:v>
                </c:pt>
                <c:pt idx="102" formatCode="0.00">
                  <c:v>1.2037037037037037</c:v>
                </c:pt>
                <c:pt idx="104" formatCode="0.00">
                  <c:v>1.2037037037037037</c:v>
                </c:pt>
                <c:pt idx="106" formatCode="0.00">
                  <c:v>1.2037037037037037</c:v>
                </c:pt>
                <c:pt idx="108" formatCode="0.00">
                  <c:v>1.2037037037037037</c:v>
                </c:pt>
                <c:pt idx="110">
                  <c:v>4.8</c:v>
                </c:pt>
                <c:pt idx="112" formatCode="0.00">
                  <c:v>1.2037037037037037</c:v>
                </c:pt>
                <c:pt idx="114">
                  <c:v>6</c:v>
                </c:pt>
                <c:pt idx="116" formatCode="0.00">
                  <c:v>1.2037037037037037</c:v>
                </c:pt>
                <c:pt idx="118" formatCode="0.00">
                  <c:v>1.2037037037037037</c:v>
                </c:pt>
                <c:pt idx="123" formatCode="0.00">
                  <c:v>1.2037037037037037</c:v>
                </c:pt>
                <c:pt idx="125" formatCode="0.00">
                  <c:v>1.2037037037037037</c:v>
                </c:pt>
                <c:pt idx="127" formatCode="0.00">
                  <c:v>1.2037037037037037</c:v>
                </c:pt>
                <c:pt idx="129" formatCode="0.00">
                  <c:v>1.2037037037037037</c:v>
                </c:pt>
                <c:pt idx="131" formatCode="0.00">
                  <c:v>1.2037037037037037</c:v>
                </c:pt>
                <c:pt idx="133" formatCode="0.00">
                  <c:v>1.2037037037037037</c:v>
                </c:pt>
                <c:pt idx="135" formatCode="0.00">
                  <c:v>1.2037037037037037</c:v>
                </c:pt>
                <c:pt idx="137" formatCode="0.00">
                  <c:v>1.2037037037037037</c:v>
                </c:pt>
                <c:pt idx="139" formatCode="0.00">
                  <c:v>1.2037037037037037</c:v>
                </c:pt>
                <c:pt idx="141" formatCode="0.00">
                  <c:v>1.2037037037037037</c:v>
                </c:pt>
                <c:pt idx="143" formatCode="&quot;(&quot;0.0&quot;)&quot;">
                  <c:v>7.9</c:v>
                </c:pt>
                <c:pt idx="145" formatCode="0.00">
                  <c:v>1.2037037037037037</c:v>
                </c:pt>
                <c:pt idx="147">
                  <c:v>16</c:v>
                </c:pt>
                <c:pt idx="149" formatCode="0.00">
                  <c:v>1.2037037037037037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海底土!$I$129</c:f>
              <c:strCache>
                <c:ptCount val="1"/>
                <c:pt idx="0">
                  <c:v>鮫浦湾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海底土!$R$132:$R$292</c:f>
              <c:numCache>
                <c:formatCode>[$-411]m\.d\.ge</c:formatCode>
                <c:ptCount val="161"/>
                <c:pt idx="0">
                  <c:v>29871</c:v>
                </c:pt>
                <c:pt idx="1">
                  <c:v>29962</c:v>
                </c:pt>
                <c:pt idx="2">
                  <c:v>30049</c:v>
                </c:pt>
                <c:pt idx="3">
                  <c:v>30134</c:v>
                </c:pt>
                <c:pt idx="4">
                  <c:v>30225</c:v>
                </c:pt>
                <c:pt idx="5">
                  <c:v>30326</c:v>
                </c:pt>
                <c:pt idx="6">
                  <c:v>30420</c:v>
                </c:pt>
                <c:pt idx="7">
                  <c:v>30501</c:v>
                </c:pt>
                <c:pt idx="8">
                  <c:v>30600</c:v>
                </c:pt>
                <c:pt idx="9">
                  <c:v>30691</c:v>
                </c:pt>
                <c:pt idx="10">
                  <c:v>30774</c:v>
                </c:pt>
                <c:pt idx="11">
                  <c:v>30875</c:v>
                </c:pt>
                <c:pt idx="12">
                  <c:v>30971</c:v>
                </c:pt>
                <c:pt idx="13">
                  <c:v>31055</c:v>
                </c:pt>
                <c:pt idx="14">
                  <c:v>31147</c:v>
                </c:pt>
                <c:pt idx="15">
                  <c:v>31236</c:v>
                </c:pt>
                <c:pt idx="16">
                  <c:v>31329</c:v>
                </c:pt>
                <c:pt idx="17">
                  <c:v>31425</c:v>
                </c:pt>
                <c:pt idx="18">
                  <c:v>31506</c:v>
                </c:pt>
                <c:pt idx="19">
                  <c:v>31528</c:v>
                </c:pt>
                <c:pt idx="20">
                  <c:v>31590</c:v>
                </c:pt>
                <c:pt idx="21">
                  <c:v>31597</c:v>
                </c:pt>
                <c:pt idx="22">
                  <c:v>31705</c:v>
                </c:pt>
                <c:pt idx="23">
                  <c:v>31789</c:v>
                </c:pt>
                <c:pt idx="24">
                  <c:v>31873</c:v>
                </c:pt>
                <c:pt idx="25">
                  <c:v>31974</c:v>
                </c:pt>
                <c:pt idx="26">
                  <c:v>32062</c:v>
                </c:pt>
                <c:pt idx="27">
                  <c:v>32160</c:v>
                </c:pt>
                <c:pt idx="28">
                  <c:v>32244</c:v>
                </c:pt>
                <c:pt idx="29">
                  <c:v>32338</c:v>
                </c:pt>
                <c:pt idx="30">
                  <c:v>32433</c:v>
                </c:pt>
                <c:pt idx="31">
                  <c:v>32525</c:v>
                </c:pt>
                <c:pt idx="32">
                  <c:v>32617</c:v>
                </c:pt>
                <c:pt idx="33">
                  <c:v>32699</c:v>
                </c:pt>
                <c:pt idx="34">
                  <c:v>32800</c:v>
                </c:pt>
                <c:pt idx="35">
                  <c:v>32885</c:v>
                </c:pt>
                <c:pt idx="36">
                  <c:v>32982</c:v>
                </c:pt>
                <c:pt idx="37">
                  <c:v>33073</c:v>
                </c:pt>
                <c:pt idx="38">
                  <c:v>33163</c:v>
                </c:pt>
                <c:pt idx="39">
                  <c:v>33247</c:v>
                </c:pt>
                <c:pt idx="40">
                  <c:v>33345</c:v>
                </c:pt>
                <c:pt idx="41">
                  <c:v>33448</c:v>
                </c:pt>
                <c:pt idx="42">
                  <c:v>33535</c:v>
                </c:pt>
                <c:pt idx="43">
                  <c:v>33616</c:v>
                </c:pt>
                <c:pt idx="44">
                  <c:v>33714</c:v>
                </c:pt>
                <c:pt idx="45">
                  <c:v>33798</c:v>
                </c:pt>
                <c:pt idx="46">
                  <c:v>33905</c:v>
                </c:pt>
                <c:pt idx="47">
                  <c:v>33980</c:v>
                </c:pt>
                <c:pt idx="48">
                  <c:v>34078</c:v>
                </c:pt>
                <c:pt idx="49">
                  <c:v>34185</c:v>
                </c:pt>
                <c:pt idx="50">
                  <c:v>34255</c:v>
                </c:pt>
                <c:pt idx="51">
                  <c:v>34344</c:v>
                </c:pt>
                <c:pt idx="52">
                  <c:v>34435</c:v>
                </c:pt>
                <c:pt idx="53">
                  <c:v>34529</c:v>
                </c:pt>
                <c:pt idx="54">
                  <c:v>34626</c:v>
                </c:pt>
                <c:pt idx="55">
                  <c:v>34708</c:v>
                </c:pt>
                <c:pt idx="56">
                  <c:v>34813</c:v>
                </c:pt>
                <c:pt idx="57">
                  <c:v>34904</c:v>
                </c:pt>
                <c:pt idx="58">
                  <c:v>34988</c:v>
                </c:pt>
                <c:pt idx="59">
                  <c:v>35093</c:v>
                </c:pt>
                <c:pt idx="60">
                  <c:v>35177</c:v>
                </c:pt>
                <c:pt idx="61">
                  <c:v>35268</c:v>
                </c:pt>
                <c:pt idx="62">
                  <c:v>35345</c:v>
                </c:pt>
                <c:pt idx="63">
                  <c:v>35443</c:v>
                </c:pt>
                <c:pt idx="64">
                  <c:v>35534</c:v>
                </c:pt>
                <c:pt idx="65">
                  <c:v>35633</c:v>
                </c:pt>
                <c:pt idx="66">
                  <c:v>35716</c:v>
                </c:pt>
                <c:pt idx="67">
                  <c:v>35807</c:v>
                </c:pt>
                <c:pt idx="68">
                  <c:v>35905</c:v>
                </c:pt>
                <c:pt idx="69">
                  <c:v>35997</c:v>
                </c:pt>
                <c:pt idx="70">
                  <c:v>36080</c:v>
                </c:pt>
                <c:pt idx="71">
                  <c:v>36178</c:v>
                </c:pt>
                <c:pt idx="72">
                  <c:v>36262</c:v>
                </c:pt>
                <c:pt idx="73">
                  <c:v>36367</c:v>
                </c:pt>
                <c:pt idx="74">
                  <c:v>36451</c:v>
                </c:pt>
                <c:pt idx="75">
                  <c:v>36537</c:v>
                </c:pt>
                <c:pt idx="76">
                  <c:v>36634</c:v>
                </c:pt>
                <c:pt idx="77">
                  <c:v>36724</c:v>
                </c:pt>
                <c:pt idx="78">
                  <c:v>36815</c:v>
                </c:pt>
                <c:pt idx="79">
                  <c:v>36906</c:v>
                </c:pt>
                <c:pt idx="80">
                  <c:v>37004</c:v>
                </c:pt>
                <c:pt idx="81">
                  <c:v>37081</c:v>
                </c:pt>
                <c:pt idx="82">
                  <c:v>37179</c:v>
                </c:pt>
                <c:pt idx="83">
                  <c:v>37271</c:v>
                </c:pt>
                <c:pt idx="84">
                  <c:v>37361</c:v>
                </c:pt>
                <c:pt idx="85">
                  <c:v>37459</c:v>
                </c:pt>
                <c:pt idx="86">
                  <c:v>37544</c:v>
                </c:pt>
                <c:pt idx="87">
                  <c:v>37641</c:v>
                </c:pt>
                <c:pt idx="88">
                  <c:v>37725</c:v>
                </c:pt>
                <c:pt idx="89">
                  <c:v>37816</c:v>
                </c:pt>
                <c:pt idx="90">
                  <c:v>37908</c:v>
                </c:pt>
                <c:pt idx="91">
                  <c:v>38012</c:v>
                </c:pt>
                <c:pt idx="92">
                  <c:v>38082</c:v>
                </c:pt>
                <c:pt idx="93">
                  <c:v>38173</c:v>
                </c:pt>
                <c:pt idx="94">
                  <c:v>38272</c:v>
                </c:pt>
                <c:pt idx="95">
                  <c:v>38376</c:v>
                </c:pt>
                <c:pt idx="96">
                  <c:v>38446</c:v>
                </c:pt>
                <c:pt idx="97">
                  <c:v>38544</c:v>
                </c:pt>
                <c:pt idx="98">
                  <c:v>38642</c:v>
                </c:pt>
                <c:pt idx="99">
                  <c:v>38734</c:v>
                </c:pt>
                <c:pt idx="100">
                  <c:v>38825</c:v>
                </c:pt>
                <c:pt idx="101">
                  <c:v>38902</c:v>
                </c:pt>
                <c:pt idx="102">
                  <c:v>38995</c:v>
                </c:pt>
                <c:pt idx="103">
                  <c:v>39092</c:v>
                </c:pt>
                <c:pt idx="104">
                  <c:v>39175</c:v>
                </c:pt>
                <c:pt idx="105">
                  <c:v>39267</c:v>
                </c:pt>
                <c:pt idx="106">
                  <c:v>39370</c:v>
                </c:pt>
                <c:pt idx="107">
                  <c:v>39457</c:v>
                </c:pt>
                <c:pt idx="108">
                  <c:v>39545</c:v>
                </c:pt>
                <c:pt idx="109">
                  <c:v>39631</c:v>
                </c:pt>
                <c:pt idx="110">
                  <c:v>39735</c:v>
                </c:pt>
                <c:pt idx="111">
                  <c:v>39820</c:v>
                </c:pt>
                <c:pt idx="112">
                  <c:v>39910</c:v>
                </c:pt>
                <c:pt idx="113">
                  <c:v>40008</c:v>
                </c:pt>
                <c:pt idx="114">
                  <c:v>40092</c:v>
                </c:pt>
                <c:pt idx="115">
                  <c:v>40193</c:v>
                </c:pt>
                <c:pt idx="116">
                  <c:v>40276</c:v>
                </c:pt>
                <c:pt idx="117">
                  <c:v>40367</c:v>
                </c:pt>
                <c:pt idx="118">
                  <c:v>40458</c:v>
                </c:pt>
                <c:pt idx="119">
                  <c:v>40549</c:v>
                </c:pt>
                <c:pt idx="120">
                  <c:v>40613</c:v>
                </c:pt>
                <c:pt idx="121">
                  <c:v>40681</c:v>
                </c:pt>
                <c:pt idx="122">
                  <c:v>40737</c:v>
                </c:pt>
                <c:pt idx="123">
                  <c:v>40828</c:v>
                </c:pt>
                <c:pt idx="124">
                  <c:v>40924</c:v>
                </c:pt>
                <c:pt idx="125">
                  <c:v>41010</c:v>
                </c:pt>
                <c:pt idx="126">
                  <c:v>41100</c:v>
                </c:pt>
                <c:pt idx="127">
                  <c:v>41192</c:v>
                </c:pt>
                <c:pt idx="128">
                  <c:v>41291</c:v>
                </c:pt>
                <c:pt idx="129">
                  <c:v>41374</c:v>
                </c:pt>
                <c:pt idx="130">
                  <c:v>41472</c:v>
                </c:pt>
                <c:pt idx="131">
                  <c:v>41576</c:v>
                </c:pt>
                <c:pt idx="132">
                  <c:v>41654</c:v>
                </c:pt>
                <c:pt idx="133">
                  <c:v>41738</c:v>
                </c:pt>
                <c:pt idx="134">
                  <c:v>41828</c:v>
                </c:pt>
                <c:pt idx="135">
                  <c:v>41940</c:v>
                </c:pt>
                <c:pt idx="136">
                  <c:v>42018</c:v>
                </c:pt>
                <c:pt idx="137">
                  <c:v>42115</c:v>
                </c:pt>
                <c:pt idx="138">
                  <c:v>42199</c:v>
                </c:pt>
                <c:pt idx="139">
                  <c:v>42291</c:v>
                </c:pt>
                <c:pt idx="140">
                  <c:v>42382</c:v>
                </c:pt>
                <c:pt idx="141">
                  <c:v>42473</c:v>
                </c:pt>
                <c:pt idx="142">
                  <c:v>42564</c:v>
                </c:pt>
                <c:pt idx="143">
                  <c:v>42655</c:v>
                </c:pt>
                <c:pt idx="144">
                  <c:v>42759</c:v>
                </c:pt>
                <c:pt idx="145">
                  <c:v>42839</c:v>
                </c:pt>
                <c:pt idx="146">
                  <c:v>42928</c:v>
                </c:pt>
                <c:pt idx="147">
                  <c:v>43026</c:v>
                </c:pt>
                <c:pt idx="148">
                  <c:v>43117</c:v>
                </c:pt>
                <c:pt idx="149">
                  <c:v>43200</c:v>
                </c:pt>
                <c:pt idx="150">
                  <c:v>43292</c:v>
                </c:pt>
              </c:numCache>
            </c:numRef>
          </c:cat>
          <c:val>
            <c:numRef>
              <c:f>海底土!$I$132:$I$292</c:f>
              <c:numCache>
                <c:formatCode>0.0</c:formatCode>
                <c:ptCount val="161"/>
                <c:pt idx="1">
                  <c:v>7.0370370370370372</c:v>
                </c:pt>
                <c:pt idx="2">
                  <c:v>6.2962962962962967</c:v>
                </c:pt>
                <c:pt idx="4">
                  <c:v>9.6296296296296298</c:v>
                </c:pt>
                <c:pt idx="6" formatCode="0.00">
                  <c:v>2.1</c:v>
                </c:pt>
                <c:pt idx="8">
                  <c:v>11.481481481481481</c:v>
                </c:pt>
                <c:pt idx="10">
                  <c:v>14.074074074074074</c:v>
                </c:pt>
                <c:pt idx="12">
                  <c:v>11.481481481481481</c:v>
                </c:pt>
                <c:pt idx="14">
                  <c:v>7.7777777777777777</c:v>
                </c:pt>
                <c:pt idx="16">
                  <c:v>17.407407407407408</c:v>
                </c:pt>
                <c:pt idx="20">
                  <c:v>6.666666666666667</c:v>
                </c:pt>
                <c:pt idx="22">
                  <c:v>9.2592592592592595</c:v>
                </c:pt>
                <c:pt idx="24">
                  <c:v>5.5555555555555554</c:v>
                </c:pt>
                <c:pt idx="26">
                  <c:v>12.592592592592593</c:v>
                </c:pt>
                <c:pt idx="28" formatCode="0.00">
                  <c:v>2.1</c:v>
                </c:pt>
                <c:pt idx="30">
                  <c:v>15</c:v>
                </c:pt>
                <c:pt idx="32" formatCode="0.00">
                  <c:v>2.1</c:v>
                </c:pt>
                <c:pt idx="34" formatCode="0.00">
                  <c:v>2.1</c:v>
                </c:pt>
                <c:pt idx="36" formatCode="0.00">
                  <c:v>2.1</c:v>
                </c:pt>
                <c:pt idx="38">
                  <c:v>8.6</c:v>
                </c:pt>
                <c:pt idx="40" formatCode="0.00">
                  <c:v>2.1</c:v>
                </c:pt>
                <c:pt idx="42" formatCode="&quot;(&quot;0.0&quot;)&quot;">
                  <c:v>6</c:v>
                </c:pt>
                <c:pt idx="44" formatCode="0.00">
                  <c:v>2.1</c:v>
                </c:pt>
                <c:pt idx="46" formatCode="0.00">
                  <c:v>2.1</c:v>
                </c:pt>
                <c:pt idx="48">
                  <c:v>5.3</c:v>
                </c:pt>
                <c:pt idx="50">
                  <c:v>5.5</c:v>
                </c:pt>
                <c:pt idx="52">
                  <c:v>4.2</c:v>
                </c:pt>
                <c:pt idx="54">
                  <c:v>7.5</c:v>
                </c:pt>
                <c:pt idx="56" formatCode="0.00">
                  <c:v>2.1</c:v>
                </c:pt>
                <c:pt idx="58" formatCode="0.00">
                  <c:v>2.1</c:v>
                </c:pt>
                <c:pt idx="60" formatCode="0.00">
                  <c:v>2.1</c:v>
                </c:pt>
                <c:pt idx="62" formatCode="0.00">
                  <c:v>2.1</c:v>
                </c:pt>
                <c:pt idx="64" formatCode="0.00">
                  <c:v>2.1</c:v>
                </c:pt>
                <c:pt idx="66" formatCode="0.00">
                  <c:v>2.1</c:v>
                </c:pt>
                <c:pt idx="68" formatCode="0.00">
                  <c:v>2.1</c:v>
                </c:pt>
                <c:pt idx="70" formatCode="0.00">
                  <c:v>2.1</c:v>
                </c:pt>
                <c:pt idx="72" formatCode="0.00">
                  <c:v>2.1</c:v>
                </c:pt>
                <c:pt idx="74" formatCode="0.00">
                  <c:v>2.1</c:v>
                </c:pt>
                <c:pt idx="76" formatCode="0.00">
                  <c:v>2.1</c:v>
                </c:pt>
                <c:pt idx="78" formatCode="0.00">
                  <c:v>2.1</c:v>
                </c:pt>
                <c:pt idx="80" formatCode="0.00">
                  <c:v>2.1</c:v>
                </c:pt>
                <c:pt idx="82" formatCode="0.00">
                  <c:v>2.1</c:v>
                </c:pt>
                <c:pt idx="84" formatCode="0.00">
                  <c:v>2.1</c:v>
                </c:pt>
                <c:pt idx="86" formatCode="0.00">
                  <c:v>2.1</c:v>
                </c:pt>
                <c:pt idx="88" formatCode="0.00">
                  <c:v>2.1</c:v>
                </c:pt>
                <c:pt idx="90" formatCode="0.00">
                  <c:v>2.1</c:v>
                </c:pt>
                <c:pt idx="92" formatCode="0.00">
                  <c:v>2.1</c:v>
                </c:pt>
                <c:pt idx="94" formatCode="0.00">
                  <c:v>2.1</c:v>
                </c:pt>
                <c:pt idx="96" formatCode="&quot;(&quot;0.0&quot;)&quot;">
                  <c:v>6.4</c:v>
                </c:pt>
                <c:pt idx="98">
                  <c:v>8.8000000000000007</c:v>
                </c:pt>
                <c:pt idx="100" formatCode="&quot;(&quot;0.0&quot;)&quot;">
                  <c:v>6.3</c:v>
                </c:pt>
                <c:pt idx="102" formatCode="0_);[Red]\(0\)">
                  <c:v>31</c:v>
                </c:pt>
                <c:pt idx="104">
                  <c:v>13</c:v>
                </c:pt>
                <c:pt idx="106" formatCode="&quot;(&quot;0.0&quot;)&quot;">
                  <c:v>7.6</c:v>
                </c:pt>
                <c:pt idx="108">
                  <c:v>21</c:v>
                </c:pt>
                <c:pt idx="110" formatCode="&quot;(&quot;0.0&quot;)&quot;">
                  <c:v>6.2</c:v>
                </c:pt>
                <c:pt idx="112">
                  <c:v>6.6</c:v>
                </c:pt>
                <c:pt idx="114">
                  <c:v>12</c:v>
                </c:pt>
                <c:pt idx="116">
                  <c:v>11</c:v>
                </c:pt>
                <c:pt idx="118">
                  <c:v>15</c:v>
                </c:pt>
                <c:pt idx="123" formatCode="0.00">
                  <c:v>2.1</c:v>
                </c:pt>
                <c:pt idx="125" formatCode="0.00">
                  <c:v>2.1</c:v>
                </c:pt>
                <c:pt idx="127" formatCode="0.00">
                  <c:v>2.1</c:v>
                </c:pt>
                <c:pt idx="129" formatCode="0.00">
                  <c:v>2.1</c:v>
                </c:pt>
                <c:pt idx="131" formatCode="0.00">
                  <c:v>2.1</c:v>
                </c:pt>
                <c:pt idx="133" formatCode="&quot;(&quot;0&quot;)&quot;">
                  <c:v>22</c:v>
                </c:pt>
                <c:pt idx="135" formatCode="0.00">
                  <c:v>2.1</c:v>
                </c:pt>
                <c:pt idx="137" formatCode="0.00">
                  <c:v>2.1</c:v>
                </c:pt>
                <c:pt idx="139" formatCode="0.00">
                  <c:v>2.1</c:v>
                </c:pt>
                <c:pt idx="141" formatCode="0.00">
                  <c:v>2.1</c:v>
                </c:pt>
                <c:pt idx="143" formatCode="0.00">
                  <c:v>2.1</c:v>
                </c:pt>
                <c:pt idx="145" formatCode="0.00">
                  <c:v>2.1</c:v>
                </c:pt>
                <c:pt idx="147" formatCode="0_);[Red]\(0\)">
                  <c:v>12</c:v>
                </c:pt>
                <c:pt idx="149" formatCode="0.00">
                  <c:v>2.1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海底土!$N$129</c:f>
              <c:strCache>
                <c:ptCount val="1"/>
                <c:pt idx="0">
                  <c:v>気仙沼湾p2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海底土!$R$132:$R$292</c:f>
              <c:numCache>
                <c:formatCode>[$-411]m\.d\.ge</c:formatCode>
                <c:ptCount val="161"/>
                <c:pt idx="0">
                  <c:v>29871</c:v>
                </c:pt>
                <c:pt idx="1">
                  <c:v>29962</c:v>
                </c:pt>
                <c:pt idx="2">
                  <c:v>30049</c:v>
                </c:pt>
                <c:pt idx="3">
                  <c:v>30134</c:v>
                </c:pt>
                <c:pt idx="4">
                  <c:v>30225</c:v>
                </c:pt>
                <c:pt idx="5">
                  <c:v>30326</c:v>
                </c:pt>
                <c:pt idx="6">
                  <c:v>30420</c:v>
                </c:pt>
                <c:pt idx="7">
                  <c:v>30501</c:v>
                </c:pt>
                <c:pt idx="8">
                  <c:v>30600</c:v>
                </c:pt>
                <c:pt idx="9">
                  <c:v>30691</c:v>
                </c:pt>
                <c:pt idx="10">
                  <c:v>30774</c:v>
                </c:pt>
                <c:pt idx="11">
                  <c:v>30875</c:v>
                </c:pt>
                <c:pt idx="12">
                  <c:v>30971</c:v>
                </c:pt>
                <c:pt idx="13">
                  <c:v>31055</c:v>
                </c:pt>
                <c:pt idx="14">
                  <c:v>31147</c:v>
                </c:pt>
                <c:pt idx="15">
                  <c:v>31236</c:v>
                </c:pt>
                <c:pt idx="16">
                  <c:v>31329</c:v>
                </c:pt>
                <c:pt idx="17">
                  <c:v>31425</c:v>
                </c:pt>
                <c:pt idx="18">
                  <c:v>31506</c:v>
                </c:pt>
                <c:pt idx="19">
                  <c:v>31528</c:v>
                </c:pt>
                <c:pt idx="20">
                  <c:v>31590</c:v>
                </c:pt>
                <c:pt idx="21">
                  <c:v>31597</c:v>
                </c:pt>
                <c:pt idx="22">
                  <c:v>31705</c:v>
                </c:pt>
                <c:pt idx="23">
                  <c:v>31789</c:v>
                </c:pt>
                <c:pt idx="24">
                  <c:v>31873</c:v>
                </c:pt>
                <c:pt idx="25">
                  <c:v>31974</c:v>
                </c:pt>
                <c:pt idx="26">
                  <c:v>32062</c:v>
                </c:pt>
                <c:pt idx="27">
                  <c:v>32160</c:v>
                </c:pt>
                <c:pt idx="28">
                  <c:v>32244</c:v>
                </c:pt>
                <c:pt idx="29">
                  <c:v>32338</c:v>
                </c:pt>
                <c:pt idx="30">
                  <c:v>32433</c:v>
                </c:pt>
                <c:pt idx="31">
                  <c:v>32525</c:v>
                </c:pt>
                <c:pt idx="32">
                  <c:v>32617</c:v>
                </c:pt>
                <c:pt idx="33">
                  <c:v>32699</c:v>
                </c:pt>
                <c:pt idx="34">
                  <c:v>32800</c:v>
                </c:pt>
                <c:pt idx="35">
                  <c:v>32885</c:v>
                </c:pt>
                <c:pt idx="36">
                  <c:v>32982</c:v>
                </c:pt>
                <c:pt idx="37">
                  <c:v>33073</c:v>
                </c:pt>
                <c:pt idx="38">
                  <c:v>33163</c:v>
                </c:pt>
                <c:pt idx="39">
                  <c:v>33247</c:v>
                </c:pt>
                <c:pt idx="40">
                  <c:v>33345</c:v>
                </c:pt>
                <c:pt idx="41">
                  <c:v>33448</c:v>
                </c:pt>
                <c:pt idx="42">
                  <c:v>33535</c:v>
                </c:pt>
                <c:pt idx="43">
                  <c:v>33616</c:v>
                </c:pt>
                <c:pt idx="44">
                  <c:v>33714</c:v>
                </c:pt>
                <c:pt idx="45">
                  <c:v>33798</c:v>
                </c:pt>
                <c:pt idx="46">
                  <c:v>33905</c:v>
                </c:pt>
                <c:pt idx="47">
                  <c:v>33980</c:v>
                </c:pt>
                <c:pt idx="48">
                  <c:v>34078</c:v>
                </c:pt>
                <c:pt idx="49">
                  <c:v>34185</c:v>
                </c:pt>
                <c:pt idx="50">
                  <c:v>34255</c:v>
                </c:pt>
                <c:pt idx="51">
                  <c:v>34344</c:v>
                </c:pt>
                <c:pt idx="52">
                  <c:v>34435</c:v>
                </c:pt>
                <c:pt idx="53">
                  <c:v>34529</c:v>
                </c:pt>
                <c:pt idx="54">
                  <c:v>34626</c:v>
                </c:pt>
                <c:pt idx="55">
                  <c:v>34708</c:v>
                </c:pt>
                <c:pt idx="56">
                  <c:v>34813</c:v>
                </c:pt>
                <c:pt idx="57">
                  <c:v>34904</c:v>
                </c:pt>
                <c:pt idx="58">
                  <c:v>34988</c:v>
                </c:pt>
                <c:pt idx="59">
                  <c:v>35093</c:v>
                </c:pt>
                <c:pt idx="60">
                  <c:v>35177</c:v>
                </c:pt>
                <c:pt idx="61">
                  <c:v>35268</c:v>
                </c:pt>
                <c:pt idx="62">
                  <c:v>35345</c:v>
                </c:pt>
                <c:pt idx="63">
                  <c:v>35443</c:v>
                </c:pt>
                <c:pt idx="64">
                  <c:v>35534</c:v>
                </c:pt>
                <c:pt idx="65">
                  <c:v>35633</c:v>
                </c:pt>
                <c:pt idx="66">
                  <c:v>35716</c:v>
                </c:pt>
                <c:pt idx="67">
                  <c:v>35807</c:v>
                </c:pt>
                <c:pt idx="68">
                  <c:v>35905</c:v>
                </c:pt>
                <c:pt idx="69">
                  <c:v>35997</c:v>
                </c:pt>
                <c:pt idx="70">
                  <c:v>36080</c:v>
                </c:pt>
                <c:pt idx="71">
                  <c:v>36178</c:v>
                </c:pt>
                <c:pt idx="72">
                  <c:v>36262</c:v>
                </c:pt>
                <c:pt idx="73">
                  <c:v>36367</c:v>
                </c:pt>
                <c:pt idx="74">
                  <c:v>36451</c:v>
                </c:pt>
                <c:pt idx="75">
                  <c:v>36537</c:v>
                </c:pt>
                <c:pt idx="76">
                  <c:v>36634</c:v>
                </c:pt>
                <c:pt idx="77">
                  <c:v>36724</c:v>
                </c:pt>
                <c:pt idx="78">
                  <c:v>36815</c:v>
                </c:pt>
                <c:pt idx="79">
                  <c:v>36906</c:v>
                </c:pt>
                <c:pt idx="80">
                  <c:v>37004</c:v>
                </c:pt>
                <c:pt idx="81">
                  <c:v>37081</c:v>
                </c:pt>
                <c:pt idx="82">
                  <c:v>37179</c:v>
                </c:pt>
                <c:pt idx="83">
                  <c:v>37271</c:v>
                </c:pt>
                <c:pt idx="84">
                  <c:v>37361</c:v>
                </c:pt>
                <c:pt idx="85">
                  <c:v>37459</c:v>
                </c:pt>
                <c:pt idx="86">
                  <c:v>37544</c:v>
                </c:pt>
                <c:pt idx="87">
                  <c:v>37641</c:v>
                </c:pt>
                <c:pt idx="88">
                  <c:v>37725</c:v>
                </c:pt>
                <c:pt idx="89">
                  <c:v>37816</c:v>
                </c:pt>
                <c:pt idx="90">
                  <c:v>37908</c:v>
                </c:pt>
                <c:pt idx="91">
                  <c:v>38012</c:v>
                </c:pt>
                <c:pt idx="92">
                  <c:v>38082</c:v>
                </c:pt>
                <c:pt idx="93">
                  <c:v>38173</c:v>
                </c:pt>
                <c:pt idx="94">
                  <c:v>38272</c:v>
                </c:pt>
                <c:pt idx="95">
                  <c:v>38376</c:v>
                </c:pt>
                <c:pt idx="96">
                  <c:v>38446</c:v>
                </c:pt>
                <c:pt idx="97">
                  <c:v>38544</c:v>
                </c:pt>
                <c:pt idx="98">
                  <c:v>38642</c:v>
                </c:pt>
                <c:pt idx="99">
                  <c:v>38734</c:v>
                </c:pt>
                <c:pt idx="100">
                  <c:v>38825</c:v>
                </c:pt>
                <c:pt idx="101">
                  <c:v>38902</c:v>
                </c:pt>
                <c:pt idx="102">
                  <c:v>38995</c:v>
                </c:pt>
                <c:pt idx="103">
                  <c:v>39092</c:v>
                </c:pt>
                <c:pt idx="104">
                  <c:v>39175</c:v>
                </c:pt>
                <c:pt idx="105">
                  <c:v>39267</c:v>
                </c:pt>
                <c:pt idx="106">
                  <c:v>39370</c:v>
                </c:pt>
                <c:pt idx="107">
                  <c:v>39457</c:v>
                </c:pt>
                <c:pt idx="108">
                  <c:v>39545</c:v>
                </c:pt>
                <c:pt idx="109">
                  <c:v>39631</c:v>
                </c:pt>
                <c:pt idx="110">
                  <c:v>39735</c:v>
                </c:pt>
                <c:pt idx="111">
                  <c:v>39820</c:v>
                </c:pt>
                <c:pt idx="112">
                  <c:v>39910</c:v>
                </c:pt>
                <c:pt idx="113">
                  <c:v>40008</c:v>
                </c:pt>
                <c:pt idx="114">
                  <c:v>40092</c:v>
                </c:pt>
                <c:pt idx="115">
                  <c:v>40193</c:v>
                </c:pt>
                <c:pt idx="116">
                  <c:v>40276</c:v>
                </c:pt>
                <c:pt idx="117">
                  <c:v>40367</c:v>
                </c:pt>
                <c:pt idx="118">
                  <c:v>40458</c:v>
                </c:pt>
                <c:pt idx="119">
                  <c:v>40549</c:v>
                </c:pt>
                <c:pt idx="120">
                  <c:v>40613</c:v>
                </c:pt>
                <c:pt idx="121">
                  <c:v>40681</c:v>
                </c:pt>
                <c:pt idx="122">
                  <c:v>40737</c:v>
                </c:pt>
                <c:pt idx="123">
                  <c:v>40828</c:v>
                </c:pt>
                <c:pt idx="124">
                  <c:v>40924</c:v>
                </c:pt>
                <c:pt idx="125">
                  <c:v>41010</c:v>
                </c:pt>
                <c:pt idx="126">
                  <c:v>41100</c:v>
                </c:pt>
                <c:pt idx="127">
                  <c:v>41192</c:v>
                </c:pt>
                <c:pt idx="128">
                  <c:v>41291</c:v>
                </c:pt>
                <c:pt idx="129">
                  <c:v>41374</c:v>
                </c:pt>
                <c:pt idx="130">
                  <c:v>41472</c:v>
                </c:pt>
                <c:pt idx="131">
                  <c:v>41576</c:v>
                </c:pt>
                <c:pt idx="132">
                  <c:v>41654</c:v>
                </c:pt>
                <c:pt idx="133">
                  <c:v>41738</c:v>
                </c:pt>
                <c:pt idx="134">
                  <c:v>41828</c:v>
                </c:pt>
                <c:pt idx="135">
                  <c:v>41940</c:v>
                </c:pt>
                <c:pt idx="136">
                  <c:v>42018</c:v>
                </c:pt>
                <c:pt idx="137">
                  <c:v>42115</c:v>
                </c:pt>
                <c:pt idx="138">
                  <c:v>42199</c:v>
                </c:pt>
                <c:pt idx="139">
                  <c:v>42291</c:v>
                </c:pt>
                <c:pt idx="140">
                  <c:v>42382</c:v>
                </c:pt>
                <c:pt idx="141">
                  <c:v>42473</c:v>
                </c:pt>
                <c:pt idx="142">
                  <c:v>42564</c:v>
                </c:pt>
                <c:pt idx="143">
                  <c:v>42655</c:v>
                </c:pt>
                <c:pt idx="144">
                  <c:v>42759</c:v>
                </c:pt>
                <c:pt idx="145">
                  <c:v>42839</c:v>
                </c:pt>
                <c:pt idx="146">
                  <c:v>42928</c:v>
                </c:pt>
                <c:pt idx="147">
                  <c:v>43026</c:v>
                </c:pt>
                <c:pt idx="148">
                  <c:v>43117</c:v>
                </c:pt>
                <c:pt idx="149">
                  <c:v>43200</c:v>
                </c:pt>
                <c:pt idx="150">
                  <c:v>43292</c:v>
                </c:pt>
              </c:numCache>
            </c:numRef>
          </c:cat>
          <c:val>
            <c:numRef>
              <c:f>海底土!$N$132:$N$292</c:f>
              <c:numCache>
                <c:formatCode>General</c:formatCode>
                <c:ptCount val="161"/>
                <c:pt idx="7" formatCode="0.0">
                  <c:v>12.222222222222221</c:v>
                </c:pt>
                <c:pt idx="10" formatCode="0.0">
                  <c:v>13.703703703703704</c:v>
                </c:pt>
                <c:pt idx="12" formatCode="0.0">
                  <c:v>7.4074074074074074</c:v>
                </c:pt>
                <c:pt idx="16" formatCode="0.00">
                  <c:v>3.75</c:v>
                </c:pt>
                <c:pt idx="22" formatCode="0.00">
                  <c:v>3.75</c:v>
                </c:pt>
                <c:pt idx="24" formatCode="0.00">
                  <c:v>3.75</c:v>
                </c:pt>
                <c:pt idx="30" formatCode="0.0">
                  <c:v>12</c:v>
                </c:pt>
                <c:pt idx="34" formatCode="0.00">
                  <c:v>3.75</c:v>
                </c:pt>
                <c:pt idx="38" formatCode="0.00">
                  <c:v>3.75</c:v>
                </c:pt>
                <c:pt idx="42" formatCode="0.00">
                  <c:v>3.75</c:v>
                </c:pt>
                <c:pt idx="46" formatCode="0.00">
                  <c:v>3.75</c:v>
                </c:pt>
                <c:pt idx="50" formatCode="0.00">
                  <c:v>3.75</c:v>
                </c:pt>
                <c:pt idx="54" formatCode="0.0">
                  <c:v>11</c:v>
                </c:pt>
                <c:pt idx="58" formatCode="0.00">
                  <c:v>3.75</c:v>
                </c:pt>
                <c:pt idx="62" formatCode="0.00">
                  <c:v>3.75</c:v>
                </c:pt>
                <c:pt idx="66" formatCode="0.0">
                  <c:v>17</c:v>
                </c:pt>
                <c:pt idx="70" formatCode="0.0">
                  <c:v>16</c:v>
                </c:pt>
                <c:pt idx="74" formatCode="0.00">
                  <c:v>3.75</c:v>
                </c:pt>
                <c:pt idx="78" formatCode="0.00">
                  <c:v>3.75</c:v>
                </c:pt>
                <c:pt idx="82" formatCode="0.00">
                  <c:v>3.75</c:v>
                </c:pt>
                <c:pt idx="86" formatCode="&quot;(&quot;0.0&quot;)&quot;">
                  <c:v>7.5</c:v>
                </c:pt>
                <c:pt idx="90" formatCode="0.00">
                  <c:v>3.75</c:v>
                </c:pt>
                <c:pt idx="94" formatCode="0.0">
                  <c:v>6.3</c:v>
                </c:pt>
                <c:pt idx="98" formatCode="&quot;(&quot;0&quot;)&quot;">
                  <c:v>12</c:v>
                </c:pt>
                <c:pt idx="102" formatCode="&quot;(&quot;0&quot;)&quot;">
                  <c:v>18</c:v>
                </c:pt>
                <c:pt idx="106" formatCode="&quot;(&quot;0&quot;)&quot;">
                  <c:v>12</c:v>
                </c:pt>
                <c:pt idx="110" formatCode="0.0">
                  <c:v>6.6</c:v>
                </c:pt>
                <c:pt idx="114" formatCode="0.0">
                  <c:v>14</c:v>
                </c:pt>
                <c:pt idx="118" formatCode="0.0">
                  <c:v>13</c:v>
                </c:pt>
                <c:pt idx="123" formatCode="0.00">
                  <c:v>3.75</c:v>
                </c:pt>
                <c:pt idx="127" formatCode="&quot;(&quot;0&quot;)&quot;">
                  <c:v>31</c:v>
                </c:pt>
                <c:pt idx="131" formatCode="0.0">
                  <c:v>14</c:v>
                </c:pt>
                <c:pt idx="135" formatCode="0.00">
                  <c:v>3.75</c:v>
                </c:pt>
                <c:pt idx="139" formatCode="0.0">
                  <c:v>17</c:v>
                </c:pt>
                <c:pt idx="143" formatCode="&quot;(&quot;0.0&quot;)&quot;">
                  <c:v>12</c:v>
                </c:pt>
                <c:pt idx="148" formatCode="&quot;(&quot;0.0&quot;)&quot;">
                  <c:v>8.6999999999999993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海底土!$S$129</c:f>
              <c:strCache>
                <c:ptCount val="1"/>
                <c:pt idx="0">
                  <c:v>放水口付近/電力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海底土!$R$132:$R$292</c:f>
              <c:numCache>
                <c:formatCode>[$-411]m\.d\.ge</c:formatCode>
                <c:ptCount val="161"/>
                <c:pt idx="0">
                  <c:v>29871</c:v>
                </c:pt>
                <c:pt idx="1">
                  <c:v>29962</c:v>
                </c:pt>
                <c:pt idx="2">
                  <c:v>30049</c:v>
                </c:pt>
                <c:pt idx="3">
                  <c:v>30134</c:v>
                </c:pt>
                <c:pt idx="4">
                  <c:v>30225</c:v>
                </c:pt>
                <c:pt idx="5">
                  <c:v>30326</c:v>
                </c:pt>
                <c:pt idx="6">
                  <c:v>30420</c:v>
                </c:pt>
                <c:pt idx="7">
                  <c:v>30501</c:v>
                </c:pt>
                <c:pt idx="8">
                  <c:v>30600</c:v>
                </c:pt>
                <c:pt idx="9">
                  <c:v>30691</c:v>
                </c:pt>
                <c:pt idx="10">
                  <c:v>30774</c:v>
                </c:pt>
                <c:pt idx="11">
                  <c:v>30875</c:v>
                </c:pt>
                <c:pt idx="12">
                  <c:v>30971</c:v>
                </c:pt>
                <c:pt idx="13">
                  <c:v>31055</c:v>
                </c:pt>
                <c:pt idx="14">
                  <c:v>31147</c:v>
                </c:pt>
                <c:pt idx="15">
                  <c:v>31236</c:v>
                </c:pt>
                <c:pt idx="16">
                  <c:v>31329</c:v>
                </c:pt>
                <c:pt idx="17">
                  <c:v>31425</c:v>
                </c:pt>
                <c:pt idx="18">
                  <c:v>31506</c:v>
                </c:pt>
                <c:pt idx="19">
                  <c:v>31528</c:v>
                </c:pt>
                <c:pt idx="20">
                  <c:v>31590</c:v>
                </c:pt>
                <c:pt idx="21">
                  <c:v>31597</c:v>
                </c:pt>
                <c:pt idx="22">
                  <c:v>31705</c:v>
                </c:pt>
                <c:pt idx="23">
                  <c:v>31789</c:v>
                </c:pt>
                <c:pt idx="24">
                  <c:v>31873</c:v>
                </c:pt>
                <c:pt idx="25">
                  <c:v>31974</c:v>
                </c:pt>
                <c:pt idx="26">
                  <c:v>32062</c:v>
                </c:pt>
                <c:pt idx="27">
                  <c:v>32160</c:v>
                </c:pt>
                <c:pt idx="28">
                  <c:v>32244</c:v>
                </c:pt>
                <c:pt idx="29">
                  <c:v>32338</c:v>
                </c:pt>
                <c:pt idx="30">
                  <c:v>32433</c:v>
                </c:pt>
                <c:pt idx="31">
                  <c:v>32525</c:v>
                </c:pt>
                <c:pt idx="32">
                  <c:v>32617</c:v>
                </c:pt>
                <c:pt idx="33">
                  <c:v>32699</c:v>
                </c:pt>
                <c:pt idx="34">
                  <c:v>32800</c:v>
                </c:pt>
                <c:pt idx="35">
                  <c:v>32885</c:v>
                </c:pt>
                <c:pt idx="36">
                  <c:v>32982</c:v>
                </c:pt>
                <c:pt idx="37">
                  <c:v>33073</c:v>
                </c:pt>
                <c:pt idx="38">
                  <c:v>33163</c:v>
                </c:pt>
                <c:pt idx="39">
                  <c:v>33247</c:v>
                </c:pt>
                <c:pt idx="40">
                  <c:v>33345</c:v>
                </c:pt>
                <c:pt idx="41">
                  <c:v>33448</c:v>
                </c:pt>
                <c:pt idx="42">
                  <c:v>33535</c:v>
                </c:pt>
                <c:pt idx="43">
                  <c:v>33616</c:v>
                </c:pt>
                <c:pt idx="44">
                  <c:v>33714</c:v>
                </c:pt>
                <c:pt idx="45">
                  <c:v>33798</c:v>
                </c:pt>
                <c:pt idx="46">
                  <c:v>33905</c:v>
                </c:pt>
                <c:pt idx="47">
                  <c:v>33980</c:v>
                </c:pt>
                <c:pt idx="48">
                  <c:v>34078</c:v>
                </c:pt>
                <c:pt idx="49">
                  <c:v>34185</c:v>
                </c:pt>
                <c:pt idx="50">
                  <c:v>34255</c:v>
                </c:pt>
                <c:pt idx="51">
                  <c:v>34344</c:v>
                </c:pt>
                <c:pt idx="52">
                  <c:v>34435</c:v>
                </c:pt>
                <c:pt idx="53">
                  <c:v>34529</c:v>
                </c:pt>
                <c:pt idx="54">
                  <c:v>34626</c:v>
                </c:pt>
                <c:pt idx="55">
                  <c:v>34708</c:v>
                </c:pt>
                <c:pt idx="56">
                  <c:v>34813</c:v>
                </c:pt>
                <c:pt idx="57">
                  <c:v>34904</c:v>
                </c:pt>
                <c:pt idx="58">
                  <c:v>34988</c:v>
                </c:pt>
                <c:pt idx="59">
                  <c:v>35093</c:v>
                </c:pt>
                <c:pt idx="60">
                  <c:v>35177</c:v>
                </c:pt>
                <c:pt idx="61">
                  <c:v>35268</c:v>
                </c:pt>
                <c:pt idx="62">
                  <c:v>35345</c:v>
                </c:pt>
                <c:pt idx="63">
                  <c:v>35443</c:v>
                </c:pt>
                <c:pt idx="64">
                  <c:v>35534</c:v>
                </c:pt>
                <c:pt idx="65">
                  <c:v>35633</c:v>
                </c:pt>
                <c:pt idx="66">
                  <c:v>35716</c:v>
                </c:pt>
                <c:pt idx="67">
                  <c:v>35807</c:v>
                </c:pt>
                <c:pt idx="68">
                  <c:v>35905</c:v>
                </c:pt>
                <c:pt idx="69">
                  <c:v>35997</c:v>
                </c:pt>
                <c:pt idx="70">
                  <c:v>36080</c:v>
                </c:pt>
                <c:pt idx="71">
                  <c:v>36178</c:v>
                </c:pt>
                <c:pt idx="72">
                  <c:v>36262</c:v>
                </c:pt>
                <c:pt idx="73">
                  <c:v>36367</c:v>
                </c:pt>
                <c:pt idx="74">
                  <c:v>36451</c:v>
                </c:pt>
                <c:pt idx="75">
                  <c:v>36537</c:v>
                </c:pt>
                <c:pt idx="76">
                  <c:v>36634</c:v>
                </c:pt>
                <c:pt idx="77">
                  <c:v>36724</c:v>
                </c:pt>
                <c:pt idx="78">
                  <c:v>36815</c:v>
                </c:pt>
                <c:pt idx="79">
                  <c:v>36906</c:v>
                </c:pt>
                <c:pt idx="80">
                  <c:v>37004</c:v>
                </c:pt>
                <c:pt idx="81">
                  <c:v>37081</c:v>
                </c:pt>
                <c:pt idx="82">
                  <c:v>37179</c:v>
                </c:pt>
                <c:pt idx="83">
                  <c:v>37271</c:v>
                </c:pt>
                <c:pt idx="84">
                  <c:v>37361</c:v>
                </c:pt>
                <c:pt idx="85">
                  <c:v>37459</c:v>
                </c:pt>
                <c:pt idx="86">
                  <c:v>37544</c:v>
                </c:pt>
                <c:pt idx="87">
                  <c:v>37641</c:v>
                </c:pt>
                <c:pt idx="88">
                  <c:v>37725</c:v>
                </c:pt>
                <c:pt idx="89">
                  <c:v>37816</c:v>
                </c:pt>
                <c:pt idx="90">
                  <c:v>37908</c:v>
                </c:pt>
                <c:pt idx="91">
                  <c:v>38012</c:v>
                </c:pt>
                <c:pt idx="92">
                  <c:v>38082</c:v>
                </c:pt>
                <c:pt idx="93">
                  <c:v>38173</c:v>
                </c:pt>
                <c:pt idx="94">
                  <c:v>38272</c:v>
                </c:pt>
                <c:pt idx="95">
                  <c:v>38376</c:v>
                </c:pt>
                <c:pt idx="96">
                  <c:v>38446</c:v>
                </c:pt>
                <c:pt idx="97">
                  <c:v>38544</c:v>
                </c:pt>
                <c:pt idx="98">
                  <c:v>38642</c:v>
                </c:pt>
                <c:pt idx="99">
                  <c:v>38734</c:v>
                </c:pt>
                <c:pt idx="100">
                  <c:v>38825</c:v>
                </c:pt>
                <c:pt idx="101">
                  <c:v>38902</c:v>
                </c:pt>
                <c:pt idx="102">
                  <c:v>38995</c:v>
                </c:pt>
                <c:pt idx="103">
                  <c:v>39092</c:v>
                </c:pt>
                <c:pt idx="104">
                  <c:v>39175</c:v>
                </c:pt>
                <c:pt idx="105">
                  <c:v>39267</c:v>
                </c:pt>
                <c:pt idx="106">
                  <c:v>39370</c:v>
                </c:pt>
                <c:pt idx="107">
                  <c:v>39457</c:v>
                </c:pt>
                <c:pt idx="108">
                  <c:v>39545</c:v>
                </c:pt>
                <c:pt idx="109">
                  <c:v>39631</c:v>
                </c:pt>
                <c:pt idx="110">
                  <c:v>39735</c:v>
                </c:pt>
                <c:pt idx="111">
                  <c:v>39820</c:v>
                </c:pt>
                <c:pt idx="112">
                  <c:v>39910</c:v>
                </c:pt>
                <c:pt idx="113">
                  <c:v>40008</c:v>
                </c:pt>
                <c:pt idx="114">
                  <c:v>40092</c:v>
                </c:pt>
                <c:pt idx="115">
                  <c:v>40193</c:v>
                </c:pt>
                <c:pt idx="116">
                  <c:v>40276</c:v>
                </c:pt>
                <c:pt idx="117">
                  <c:v>40367</c:v>
                </c:pt>
                <c:pt idx="118">
                  <c:v>40458</c:v>
                </c:pt>
                <c:pt idx="119">
                  <c:v>40549</c:v>
                </c:pt>
                <c:pt idx="120">
                  <c:v>40613</c:v>
                </c:pt>
                <c:pt idx="121">
                  <c:v>40681</c:v>
                </c:pt>
                <c:pt idx="122">
                  <c:v>40737</c:v>
                </c:pt>
                <c:pt idx="123">
                  <c:v>40828</c:v>
                </c:pt>
                <c:pt idx="124">
                  <c:v>40924</c:v>
                </c:pt>
                <c:pt idx="125">
                  <c:v>41010</c:v>
                </c:pt>
                <c:pt idx="126">
                  <c:v>41100</c:v>
                </c:pt>
                <c:pt idx="127">
                  <c:v>41192</c:v>
                </c:pt>
                <c:pt idx="128">
                  <c:v>41291</c:v>
                </c:pt>
                <c:pt idx="129">
                  <c:v>41374</c:v>
                </c:pt>
                <c:pt idx="130">
                  <c:v>41472</c:v>
                </c:pt>
                <c:pt idx="131">
                  <c:v>41576</c:v>
                </c:pt>
                <c:pt idx="132">
                  <c:v>41654</c:v>
                </c:pt>
                <c:pt idx="133">
                  <c:v>41738</c:v>
                </c:pt>
                <c:pt idx="134">
                  <c:v>41828</c:v>
                </c:pt>
                <c:pt idx="135">
                  <c:v>41940</c:v>
                </c:pt>
                <c:pt idx="136">
                  <c:v>42018</c:v>
                </c:pt>
                <c:pt idx="137">
                  <c:v>42115</c:v>
                </c:pt>
                <c:pt idx="138">
                  <c:v>42199</c:v>
                </c:pt>
                <c:pt idx="139">
                  <c:v>42291</c:v>
                </c:pt>
                <c:pt idx="140">
                  <c:v>42382</c:v>
                </c:pt>
                <c:pt idx="141">
                  <c:v>42473</c:v>
                </c:pt>
                <c:pt idx="142">
                  <c:v>42564</c:v>
                </c:pt>
                <c:pt idx="143">
                  <c:v>42655</c:v>
                </c:pt>
                <c:pt idx="144">
                  <c:v>42759</c:v>
                </c:pt>
                <c:pt idx="145">
                  <c:v>42839</c:v>
                </c:pt>
                <c:pt idx="146">
                  <c:v>42928</c:v>
                </c:pt>
                <c:pt idx="147">
                  <c:v>43026</c:v>
                </c:pt>
                <c:pt idx="148">
                  <c:v>43117</c:v>
                </c:pt>
                <c:pt idx="149">
                  <c:v>43200</c:v>
                </c:pt>
                <c:pt idx="150">
                  <c:v>43292</c:v>
                </c:pt>
              </c:numCache>
            </c:numRef>
          </c:cat>
          <c:val>
            <c:numRef>
              <c:f>海底土!$S$132:$S$292</c:f>
              <c:numCache>
                <c:formatCode>0.00</c:formatCode>
                <c:ptCount val="161"/>
                <c:pt idx="0">
                  <c:v>1.3</c:v>
                </c:pt>
                <c:pt idx="1">
                  <c:v>1.3</c:v>
                </c:pt>
                <c:pt idx="2">
                  <c:v>1.3</c:v>
                </c:pt>
                <c:pt idx="3">
                  <c:v>1.3</c:v>
                </c:pt>
                <c:pt idx="4">
                  <c:v>1.3</c:v>
                </c:pt>
                <c:pt idx="5">
                  <c:v>1.3</c:v>
                </c:pt>
                <c:pt idx="6">
                  <c:v>1.3</c:v>
                </c:pt>
                <c:pt idx="7">
                  <c:v>1.3</c:v>
                </c:pt>
                <c:pt idx="8">
                  <c:v>1.3</c:v>
                </c:pt>
                <c:pt idx="9">
                  <c:v>1.3</c:v>
                </c:pt>
                <c:pt idx="10">
                  <c:v>1.3</c:v>
                </c:pt>
                <c:pt idx="11">
                  <c:v>1.3</c:v>
                </c:pt>
                <c:pt idx="12">
                  <c:v>1.3</c:v>
                </c:pt>
                <c:pt idx="13">
                  <c:v>1.3</c:v>
                </c:pt>
                <c:pt idx="14" formatCode="&quot;(&quot;0.0&quot;)&quot;">
                  <c:v>7.7777777777777777</c:v>
                </c:pt>
                <c:pt idx="15">
                  <c:v>1.3</c:v>
                </c:pt>
                <c:pt idx="16" formatCode="&quot;(&quot;0.0&quot;)&quot;">
                  <c:v>8.1481481481481488</c:v>
                </c:pt>
                <c:pt idx="17">
                  <c:v>1.3</c:v>
                </c:pt>
                <c:pt idx="18">
                  <c:v>1.3</c:v>
                </c:pt>
                <c:pt idx="21">
                  <c:v>1.3</c:v>
                </c:pt>
                <c:pt idx="22" formatCode="&quot;(&quot;0.0&quot;)&quot;">
                  <c:v>8.8888888888888893</c:v>
                </c:pt>
                <c:pt idx="23" formatCode="&quot;(&quot;0.0&quot;)&quot;">
                  <c:v>6.2962962962962967</c:v>
                </c:pt>
                <c:pt idx="24">
                  <c:v>1.3</c:v>
                </c:pt>
                <c:pt idx="25" formatCode="&quot;(&quot;0.0&quot;)&quot;">
                  <c:v>6.2962962962962967</c:v>
                </c:pt>
                <c:pt idx="26">
                  <c:v>1.3</c:v>
                </c:pt>
                <c:pt idx="27">
                  <c:v>1.3</c:v>
                </c:pt>
                <c:pt idx="28">
                  <c:v>1.3</c:v>
                </c:pt>
                <c:pt idx="29" formatCode="General">
                  <c:v>8.6</c:v>
                </c:pt>
                <c:pt idx="30" formatCode="&quot;(&quot;0&quot;)&quot;">
                  <c:v>12</c:v>
                </c:pt>
                <c:pt idx="31">
                  <c:v>1.3</c:v>
                </c:pt>
                <c:pt idx="32">
                  <c:v>1.3</c:v>
                </c:pt>
                <c:pt idx="33">
                  <c:v>1.3</c:v>
                </c:pt>
                <c:pt idx="34">
                  <c:v>1.3</c:v>
                </c:pt>
                <c:pt idx="35">
                  <c:v>1.3</c:v>
                </c:pt>
                <c:pt idx="36">
                  <c:v>1.3</c:v>
                </c:pt>
                <c:pt idx="37">
                  <c:v>1.3</c:v>
                </c:pt>
                <c:pt idx="38" formatCode="General">
                  <c:v>9.3000000000000007</c:v>
                </c:pt>
                <c:pt idx="39" formatCode="&quot;(&quot;0&quot;)&quot;">
                  <c:v>12</c:v>
                </c:pt>
                <c:pt idx="40">
                  <c:v>1.3</c:v>
                </c:pt>
                <c:pt idx="41" formatCode="General">
                  <c:v>16</c:v>
                </c:pt>
                <c:pt idx="42" formatCode="&quot;(&quot;0&quot;)&quot;">
                  <c:v>12</c:v>
                </c:pt>
                <c:pt idx="43" formatCode="&quot;(&quot;0&quot;)&quot;">
                  <c:v>12</c:v>
                </c:pt>
                <c:pt idx="44" formatCode="General">
                  <c:v>1.3</c:v>
                </c:pt>
                <c:pt idx="45" formatCode="&quot;(&quot;0&quot;)&quot;">
                  <c:v>10</c:v>
                </c:pt>
                <c:pt idx="46">
                  <c:v>1.3</c:v>
                </c:pt>
                <c:pt idx="47">
                  <c:v>1.3</c:v>
                </c:pt>
                <c:pt idx="48" formatCode="&quot;(&quot;0.0&quot;)&quot;">
                  <c:v>2.6</c:v>
                </c:pt>
                <c:pt idx="49" formatCode="General">
                  <c:v>3.6</c:v>
                </c:pt>
                <c:pt idx="50" formatCode="&quot;(&quot;0.0&quot;)&quot;">
                  <c:v>3.4</c:v>
                </c:pt>
                <c:pt idx="51" formatCode="General">
                  <c:v>4.5999999999999996</c:v>
                </c:pt>
                <c:pt idx="52">
                  <c:v>1.3</c:v>
                </c:pt>
                <c:pt idx="53" formatCode="&quot;(&quot;0.0&quot;)&quot;">
                  <c:v>3.5</c:v>
                </c:pt>
                <c:pt idx="54" formatCode="General">
                  <c:v>5.7</c:v>
                </c:pt>
                <c:pt idx="55" formatCode="General">
                  <c:v>6.4</c:v>
                </c:pt>
                <c:pt idx="56" formatCode="&quot;(&quot;0.0&quot;)&quot;">
                  <c:v>3.4</c:v>
                </c:pt>
                <c:pt idx="57" formatCode="General">
                  <c:v>10</c:v>
                </c:pt>
                <c:pt idx="58" formatCode="General">
                  <c:v>14</c:v>
                </c:pt>
                <c:pt idx="59" formatCode="General">
                  <c:v>8.3000000000000007</c:v>
                </c:pt>
                <c:pt idx="60">
                  <c:v>1.3</c:v>
                </c:pt>
                <c:pt idx="61" formatCode="General">
                  <c:v>14</c:v>
                </c:pt>
                <c:pt idx="62" formatCode="General">
                  <c:v>15</c:v>
                </c:pt>
                <c:pt idx="63" formatCode="&quot;(&quot;0.0&quot;)&quot;">
                  <c:v>3.4</c:v>
                </c:pt>
                <c:pt idx="64">
                  <c:v>1.3</c:v>
                </c:pt>
                <c:pt idx="65" formatCode="General">
                  <c:v>9.6999999999999993</c:v>
                </c:pt>
                <c:pt idx="66" formatCode="0.0">
                  <c:v>7</c:v>
                </c:pt>
                <c:pt idx="67" formatCode="0.0">
                  <c:v>16</c:v>
                </c:pt>
                <c:pt idx="68" formatCode="0.0">
                  <c:v>4.7</c:v>
                </c:pt>
                <c:pt idx="69" formatCode="0.0">
                  <c:v>9.8000000000000007</c:v>
                </c:pt>
                <c:pt idx="70" formatCode="0.0">
                  <c:v>10</c:v>
                </c:pt>
                <c:pt idx="71" formatCode="0.0">
                  <c:v>14</c:v>
                </c:pt>
                <c:pt idx="72" formatCode="0.0">
                  <c:v>6.5</c:v>
                </c:pt>
                <c:pt idx="73" formatCode="0.0">
                  <c:v>10</c:v>
                </c:pt>
                <c:pt idx="74" formatCode="0.0">
                  <c:v>11</c:v>
                </c:pt>
                <c:pt idx="75" formatCode="0.0">
                  <c:v>5.8</c:v>
                </c:pt>
                <c:pt idx="76" formatCode="0.0">
                  <c:v>17</c:v>
                </c:pt>
                <c:pt idx="77" formatCode="0.0">
                  <c:v>13</c:v>
                </c:pt>
                <c:pt idx="78" formatCode="0.0">
                  <c:v>7.9</c:v>
                </c:pt>
                <c:pt idx="79" formatCode="0.0">
                  <c:v>11</c:v>
                </c:pt>
                <c:pt idx="80" formatCode="&quot;(&quot;0.0&quot;)&quot;">
                  <c:v>11</c:v>
                </c:pt>
                <c:pt idx="81" formatCode="0.0">
                  <c:v>5.2</c:v>
                </c:pt>
                <c:pt idx="82" formatCode="0.0">
                  <c:v>6.6</c:v>
                </c:pt>
                <c:pt idx="83" formatCode="&quot;(&quot;0.0&quot;)&quot;">
                  <c:v>5</c:v>
                </c:pt>
                <c:pt idx="84" formatCode="&quot;(&quot;0.0&quot;)&quot;">
                  <c:v>5.3</c:v>
                </c:pt>
                <c:pt idx="85" formatCode="0.0">
                  <c:v>9.1999999999999993</c:v>
                </c:pt>
                <c:pt idx="86" formatCode="&quot;(&quot;0.0&quot;)&quot;">
                  <c:v>5</c:v>
                </c:pt>
                <c:pt idx="87" formatCode="0.0">
                  <c:v>8.6</c:v>
                </c:pt>
                <c:pt idx="88">
                  <c:v>1.3</c:v>
                </c:pt>
                <c:pt idx="89" formatCode="0.0">
                  <c:v>6.3</c:v>
                </c:pt>
                <c:pt idx="90" formatCode="&quot;(&quot;0.0&quot;)&quot;">
                  <c:v>5.3</c:v>
                </c:pt>
                <c:pt idx="91" formatCode="0.0">
                  <c:v>8.6</c:v>
                </c:pt>
                <c:pt idx="92">
                  <c:v>1.3</c:v>
                </c:pt>
                <c:pt idx="93" formatCode="0.0">
                  <c:v>14</c:v>
                </c:pt>
                <c:pt idx="94" formatCode="0.0">
                  <c:v>9.8000000000000007</c:v>
                </c:pt>
                <c:pt idx="95" formatCode="0.0">
                  <c:v>7</c:v>
                </c:pt>
                <c:pt idx="96" formatCode="&quot;(&quot;0&quot;)&quot;">
                  <c:v>12</c:v>
                </c:pt>
                <c:pt idx="97" formatCode="0.0">
                  <c:v>17</c:v>
                </c:pt>
                <c:pt idx="98" formatCode="0.0">
                  <c:v>14</c:v>
                </c:pt>
                <c:pt idx="99" formatCode="0.0">
                  <c:v>7.9</c:v>
                </c:pt>
                <c:pt idx="100">
                  <c:v>1.3</c:v>
                </c:pt>
                <c:pt idx="101" formatCode="0.0">
                  <c:v>10</c:v>
                </c:pt>
                <c:pt idx="102" formatCode="0.0">
                  <c:v>20</c:v>
                </c:pt>
                <c:pt idx="103" formatCode="0.0">
                  <c:v>4.5999999999999996</c:v>
                </c:pt>
                <c:pt idx="104">
                  <c:v>1.3</c:v>
                </c:pt>
                <c:pt idx="105" formatCode="0.0">
                  <c:v>5.2</c:v>
                </c:pt>
                <c:pt idx="106" formatCode="0.0">
                  <c:v>35</c:v>
                </c:pt>
                <c:pt idx="107" formatCode="0.0">
                  <c:v>11</c:v>
                </c:pt>
                <c:pt idx="108">
                  <c:v>1.3</c:v>
                </c:pt>
                <c:pt idx="109" formatCode="&quot;(&quot;0.0&quot;)&quot;">
                  <c:v>4.5999999999999996</c:v>
                </c:pt>
                <c:pt idx="110" formatCode="0.0">
                  <c:v>7.7</c:v>
                </c:pt>
                <c:pt idx="111">
                  <c:v>1.3</c:v>
                </c:pt>
                <c:pt idx="112">
                  <c:v>1.3</c:v>
                </c:pt>
                <c:pt idx="113" formatCode="0.0">
                  <c:v>6.9</c:v>
                </c:pt>
                <c:pt idx="114" formatCode="0.0">
                  <c:v>6.1</c:v>
                </c:pt>
                <c:pt idx="115" formatCode="0.0">
                  <c:v>8.6999999999999993</c:v>
                </c:pt>
                <c:pt idx="116">
                  <c:v>1.3</c:v>
                </c:pt>
                <c:pt idx="117" formatCode="0.0">
                  <c:v>6.2</c:v>
                </c:pt>
                <c:pt idx="118" formatCode="0.0">
                  <c:v>11</c:v>
                </c:pt>
                <c:pt idx="119" formatCode="0.0">
                  <c:v>5.2</c:v>
                </c:pt>
                <c:pt idx="121">
                  <c:v>1.3</c:v>
                </c:pt>
                <c:pt idx="122">
                  <c:v>1.3</c:v>
                </c:pt>
                <c:pt idx="123">
                  <c:v>1.3</c:v>
                </c:pt>
                <c:pt idx="124">
                  <c:v>1.3</c:v>
                </c:pt>
                <c:pt idx="125">
                  <c:v>1.3</c:v>
                </c:pt>
                <c:pt idx="126">
                  <c:v>1.3</c:v>
                </c:pt>
                <c:pt idx="127" formatCode="&quot;(&quot;0.0&quot;)&quot;">
                  <c:v>6.8</c:v>
                </c:pt>
                <c:pt idx="128" formatCode="0.0">
                  <c:v>8.6999999999999993</c:v>
                </c:pt>
                <c:pt idx="129">
                  <c:v>1.3</c:v>
                </c:pt>
                <c:pt idx="130" formatCode="0.0">
                  <c:v>7.3</c:v>
                </c:pt>
                <c:pt idx="131" formatCode="0.0">
                  <c:v>9.6</c:v>
                </c:pt>
                <c:pt idx="132">
                  <c:v>1.3</c:v>
                </c:pt>
                <c:pt idx="133" formatCode="&quot;(&quot;0.0&quot;)&quot;">
                  <c:v>8.4</c:v>
                </c:pt>
                <c:pt idx="134">
                  <c:v>1.3</c:v>
                </c:pt>
                <c:pt idx="135" formatCode="&quot;(&quot;0.0&quot;)&quot;">
                  <c:v>3.9</c:v>
                </c:pt>
                <c:pt idx="136">
                  <c:v>1.3</c:v>
                </c:pt>
                <c:pt idx="137">
                  <c:v>1.3</c:v>
                </c:pt>
                <c:pt idx="138">
                  <c:v>1.3</c:v>
                </c:pt>
                <c:pt idx="139">
                  <c:v>1.3</c:v>
                </c:pt>
                <c:pt idx="140">
                  <c:v>1.3</c:v>
                </c:pt>
                <c:pt idx="141">
                  <c:v>1.3</c:v>
                </c:pt>
                <c:pt idx="142">
                  <c:v>1.3</c:v>
                </c:pt>
                <c:pt idx="143" formatCode="0.0">
                  <c:v>5.9</c:v>
                </c:pt>
                <c:pt idx="144">
                  <c:v>1.3</c:v>
                </c:pt>
                <c:pt idx="145">
                  <c:v>1.3</c:v>
                </c:pt>
                <c:pt idx="146" formatCode="General">
                  <c:v>6.9</c:v>
                </c:pt>
                <c:pt idx="147" formatCode="General">
                  <c:v>5.0999999999999996</c:v>
                </c:pt>
                <c:pt idx="148">
                  <c:v>1.3</c:v>
                </c:pt>
                <c:pt idx="149" formatCode="&quot;(&quot;0.0&quot;)&quot;">
                  <c:v>7.7</c:v>
                </c:pt>
                <c:pt idx="150" formatCode="&quot;(&quot;0.0&quot;)&quot;">
                  <c:v>3.7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海底土!$X$129</c:f>
              <c:strCache>
                <c:ptCount val="1"/>
                <c:pt idx="0">
                  <c:v>取水口付近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海底土!$R$132:$R$292</c:f>
              <c:numCache>
                <c:formatCode>[$-411]m\.d\.ge</c:formatCode>
                <c:ptCount val="161"/>
                <c:pt idx="0">
                  <c:v>29871</c:v>
                </c:pt>
                <c:pt idx="1">
                  <c:v>29962</c:v>
                </c:pt>
                <c:pt idx="2">
                  <c:v>30049</c:v>
                </c:pt>
                <c:pt idx="3">
                  <c:v>30134</c:v>
                </c:pt>
                <c:pt idx="4">
                  <c:v>30225</c:v>
                </c:pt>
                <c:pt idx="5">
                  <c:v>30326</c:v>
                </c:pt>
                <c:pt idx="6">
                  <c:v>30420</c:v>
                </c:pt>
                <c:pt idx="7">
                  <c:v>30501</c:v>
                </c:pt>
                <c:pt idx="8">
                  <c:v>30600</c:v>
                </c:pt>
                <c:pt idx="9">
                  <c:v>30691</c:v>
                </c:pt>
                <c:pt idx="10">
                  <c:v>30774</c:v>
                </c:pt>
                <c:pt idx="11">
                  <c:v>30875</c:v>
                </c:pt>
                <c:pt idx="12">
                  <c:v>30971</c:v>
                </c:pt>
                <c:pt idx="13">
                  <c:v>31055</c:v>
                </c:pt>
                <c:pt idx="14">
                  <c:v>31147</c:v>
                </c:pt>
                <c:pt idx="15">
                  <c:v>31236</c:v>
                </c:pt>
                <c:pt idx="16">
                  <c:v>31329</c:v>
                </c:pt>
                <c:pt idx="17">
                  <c:v>31425</c:v>
                </c:pt>
                <c:pt idx="18">
                  <c:v>31506</c:v>
                </c:pt>
                <c:pt idx="19">
                  <c:v>31528</c:v>
                </c:pt>
                <c:pt idx="20">
                  <c:v>31590</c:v>
                </c:pt>
                <c:pt idx="21">
                  <c:v>31597</c:v>
                </c:pt>
                <c:pt idx="22">
                  <c:v>31705</c:v>
                </c:pt>
                <c:pt idx="23">
                  <c:v>31789</c:v>
                </c:pt>
                <c:pt idx="24">
                  <c:v>31873</c:v>
                </c:pt>
                <c:pt idx="25">
                  <c:v>31974</c:v>
                </c:pt>
                <c:pt idx="26">
                  <c:v>32062</c:v>
                </c:pt>
                <c:pt idx="27">
                  <c:v>32160</c:v>
                </c:pt>
                <c:pt idx="28">
                  <c:v>32244</c:v>
                </c:pt>
                <c:pt idx="29">
                  <c:v>32338</c:v>
                </c:pt>
                <c:pt idx="30">
                  <c:v>32433</c:v>
                </c:pt>
                <c:pt idx="31">
                  <c:v>32525</c:v>
                </c:pt>
                <c:pt idx="32">
                  <c:v>32617</c:v>
                </c:pt>
                <c:pt idx="33">
                  <c:v>32699</c:v>
                </c:pt>
                <c:pt idx="34">
                  <c:v>32800</c:v>
                </c:pt>
                <c:pt idx="35">
                  <c:v>32885</c:v>
                </c:pt>
                <c:pt idx="36">
                  <c:v>32982</c:v>
                </c:pt>
                <c:pt idx="37">
                  <c:v>33073</c:v>
                </c:pt>
                <c:pt idx="38">
                  <c:v>33163</c:v>
                </c:pt>
                <c:pt idx="39">
                  <c:v>33247</c:v>
                </c:pt>
                <c:pt idx="40">
                  <c:v>33345</c:v>
                </c:pt>
                <c:pt idx="41">
                  <c:v>33448</c:v>
                </c:pt>
                <c:pt idx="42">
                  <c:v>33535</c:v>
                </c:pt>
                <c:pt idx="43">
                  <c:v>33616</c:v>
                </c:pt>
                <c:pt idx="44">
                  <c:v>33714</c:v>
                </c:pt>
                <c:pt idx="45">
                  <c:v>33798</c:v>
                </c:pt>
                <c:pt idx="46">
                  <c:v>33905</c:v>
                </c:pt>
                <c:pt idx="47">
                  <c:v>33980</c:v>
                </c:pt>
                <c:pt idx="48">
                  <c:v>34078</c:v>
                </c:pt>
                <c:pt idx="49">
                  <c:v>34185</c:v>
                </c:pt>
                <c:pt idx="50">
                  <c:v>34255</c:v>
                </c:pt>
                <c:pt idx="51">
                  <c:v>34344</c:v>
                </c:pt>
                <c:pt idx="52">
                  <c:v>34435</c:v>
                </c:pt>
                <c:pt idx="53">
                  <c:v>34529</c:v>
                </c:pt>
                <c:pt idx="54">
                  <c:v>34626</c:v>
                </c:pt>
                <c:pt idx="55">
                  <c:v>34708</c:v>
                </c:pt>
                <c:pt idx="56">
                  <c:v>34813</c:v>
                </c:pt>
                <c:pt idx="57">
                  <c:v>34904</c:v>
                </c:pt>
                <c:pt idx="58">
                  <c:v>34988</c:v>
                </c:pt>
                <c:pt idx="59">
                  <c:v>35093</c:v>
                </c:pt>
                <c:pt idx="60">
                  <c:v>35177</c:v>
                </c:pt>
                <c:pt idx="61">
                  <c:v>35268</c:v>
                </c:pt>
                <c:pt idx="62">
                  <c:v>35345</c:v>
                </c:pt>
                <c:pt idx="63">
                  <c:v>35443</c:v>
                </c:pt>
                <c:pt idx="64">
                  <c:v>35534</c:v>
                </c:pt>
                <c:pt idx="65">
                  <c:v>35633</c:v>
                </c:pt>
                <c:pt idx="66">
                  <c:v>35716</c:v>
                </c:pt>
                <c:pt idx="67">
                  <c:v>35807</c:v>
                </c:pt>
                <c:pt idx="68">
                  <c:v>35905</c:v>
                </c:pt>
                <c:pt idx="69">
                  <c:v>35997</c:v>
                </c:pt>
                <c:pt idx="70">
                  <c:v>36080</c:v>
                </c:pt>
                <c:pt idx="71">
                  <c:v>36178</c:v>
                </c:pt>
                <c:pt idx="72">
                  <c:v>36262</c:v>
                </c:pt>
                <c:pt idx="73">
                  <c:v>36367</c:v>
                </c:pt>
                <c:pt idx="74">
                  <c:v>36451</c:v>
                </c:pt>
                <c:pt idx="75">
                  <c:v>36537</c:v>
                </c:pt>
                <c:pt idx="76">
                  <c:v>36634</c:v>
                </c:pt>
                <c:pt idx="77">
                  <c:v>36724</c:v>
                </c:pt>
                <c:pt idx="78">
                  <c:v>36815</c:v>
                </c:pt>
                <c:pt idx="79">
                  <c:v>36906</c:v>
                </c:pt>
                <c:pt idx="80">
                  <c:v>37004</c:v>
                </c:pt>
                <c:pt idx="81">
                  <c:v>37081</c:v>
                </c:pt>
                <c:pt idx="82">
                  <c:v>37179</c:v>
                </c:pt>
                <c:pt idx="83">
                  <c:v>37271</c:v>
                </c:pt>
                <c:pt idx="84">
                  <c:v>37361</c:v>
                </c:pt>
                <c:pt idx="85">
                  <c:v>37459</c:v>
                </c:pt>
                <c:pt idx="86">
                  <c:v>37544</c:v>
                </c:pt>
                <c:pt idx="87">
                  <c:v>37641</c:v>
                </c:pt>
                <c:pt idx="88">
                  <c:v>37725</c:v>
                </c:pt>
                <c:pt idx="89">
                  <c:v>37816</c:v>
                </c:pt>
                <c:pt idx="90">
                  <c:v>37908</c:v>
                </c:pt>
                <c:pt idx="91">
                  <c:v>38012</c:v>
                </c:pt>
                <c:pt idx="92">
                  <c:v>38082</c:v>
                </c:pt>
                <c:pt idx="93">
                  <c:v>38173</c:v>
                </c:pt>
                <c:pt idx="94">
                  <c:v>38272</c:v>
                </c:pt>
                <c:pt idx="95">
                  <c:v>38376</c:v>
                </c:pt>
                <c:pt idx="96">
                  <c:v>38446</c:v>
                </c:pt>
                <c:pt idx="97">
                  <c:v>38544</c:v>
                </c:pt>
                <c:pt idx="98">
                  <c:v>38642</c:v>
                </c:pt>
                <c:pt idx="99">
                  <c:v>38734</c:v>
                </c:pt>
                <c:pt idx="100">
                  <c:v>38825</c:v>
                </c:pt>
                <c:pt idx="101">
                  <c:v>38902</c:v>
                </c:pt>
                <c:pt idx="102">
                  <c:v>38995</c:v>
                </c:pt>
                <c:pt idx="103">
                  <c:v>39092</c:v>
                </c:pt>
                <c:pt idx="104">
                  <c:v>39175</c:v>
                </c:pt>
                <c:pt idx="105">
                  <c:v>39267</c:v>
                </c:pt>
                <c:pt idx="106">
                  <c:v>39370</c:v>
                </c:pt>
                <c:pt idx="107">
                  <c:v>39457</c:v>
                </c:pt>
                <c:pt idx="108">
                  <c:v>39545</c:v>
                </c:pt>
                <c:pt idx="109">
                  <c:v>39631</c:v>
                </c:pt>
                <c:pt idx="110">
                  <c:v>39735</c:v>
                </c:pt>
                <c:pt idx="111">
                  <c:v>39820</c:v>
                </c:pt>
                <c:pt idx="112">
                  <c:v>39910</c:v>
                </c:pt>
                <c:pt idx="113">
                  <c:v>40008</c:v>
                </c:pt>
                <c:pt idx="114">
                  <c:v>40092</c:v>
                </c:pt>
                <c:pt idx="115">
                  <c:v>40193</c:v>
                </c:pt>
                <c:pt idx="116">
                  <c:v>40276</c:v>
                </c:pt>
                <c:pt idx="117">
                  <c:v>40367</c:v>
                </c:pt>
                <c:pt idx="118">
                  <c:v>40458</c:v>
                </c:pt>
                <c:pt idx="119">
                  <c:v>40549</c:v>
                </c:pt>
                <c:pt idx="120">
                  <c:v>40613</c:v>
                </c:pt>
                <c:pt idx="121">
                  <c:v>40681</c:v>
                </c:pt>
                <c:pt idx="122">
                  <c:v>40737</c:v>
                </c:pt>
                <c:pt idx="123">
                  <c:v>40828</c:v>
                </c:pt>
                <c:pt idx="124">
                  <c:v>40924</c:v>
                </c:pt>
                <c:pt idx="125">
                  <c:v>41010</c:v>
                </c:pt>
                <c:pt idx="126">
                  <c:v>41100</c:v>
                </c:pt>
                <c:pt idx="127">
                  <c:v>41192</c:v>
                </c:pt>
                <c:pt idx="128">
                  <c:v>41291</c:v>
                </c:pt>
                <c:pt idx="129">
                  <c:v>41374</c:v>
                </c:pt>
                <c:pt idx="130">
                  <c:v>41472</c:v>
                </c:pt>
                <c:pt idx="131">
                  <c:v>41576</c:v>
                </c:pt>
                <c:pt idx="132">
                  <c:v>41654</c:v>
                </c:pt>
                <c:pt idx="133">
                  <c:v>41738</c:v>
                </c:pt>
                <c:pt idx="134">
                  <c:v>41828</c:v>
                </c:pt>
                <c:pt idx="135">
                  <c:v>41940</c:v>
                </c:pt>
                <c:pt idx="136">
                  <c:v>42018</c:v>
                </c:pt>
                <c:pt idx="137">
                  <c:v>42115</c:v>
                </c:pt>
                <c:pt idx="138">
                  <c:v>42199</c:v>
                </c:pt>
                <c:pt idx="139">
                  <c:v>42291</c:v>
                </c:pt>
                <c:pt idx="140">
                  <c:v>42382</c:v>
                </c:pt>
                <c:pt idx="141">
                  <c:v>42473</c:v>
                </c:pt>
                <c:pt idx="142">
                  <c:v>42564</c:v>
                </c:pt>
                <c:pt idx="143">
                  <c:v>42655</c:v>
                </c:pt>
                <c:pt idx="144">
                  <c:v>42759</c:v>
                </c:pt>
                <c:pt idx="145">
                  <c:v>42839</c:v>
                </c:pt>
                <c:pt idx="146">
                  <c:v>42928</c:v>
                </c:pt>
                <c:pt idx="147">
                  <c:v>43026</c:v>
                </c:pt>
                <c:pt idx="148">
                  <c:v>43117</c:v>
                </c:pt>
                <c:pt idx="149">
                  <c:v>43200</c:v>
                </c:pt>
                <c:pt idx="150">
                  <c:v>43292</c:v>
                </c:pt>
              </c:numCache>
            </c:numRef>
          </c:cat>
          <c:val>
            <c:numRef>
              <c:f>海底土!$X$132:$X$292</c:f>
              <c:numCache>
                <c:formatCode>0.00</c:formatCode>
                <c:ptCount val="161"/>
                <c:pt idx="0">
                  <c:v>1.5</c:v>
                </c:pt>
                <c:pt idx="1">
                  <c:v>1.5</c:v>
                </c:pt>
                <c:pt idx="2">
                  <c:v>1.5</c:v>
                </c:pt>
                <c:pt idx="3">
                  <c:v>1.5</c:v>
                </c:pt>
                <c:pt idx="4">
                  <c:v>1.5</c:v>
                </c:pt>
                <c:pt idx="5">
                  <c:v>1.5</c:v>
                </c:pt>
                <c:pt idx="6" formatCode="&quot;(&quot;0.0&quot;)&quot;">
                  <c:v>8.518518518518519</c:v>
                </c:pt>
                <c:pt idx="7">
                  <c:v>1.5</c:v>
                </c:pt>
                <c:pt idx="8">
                  <c:v>1.5</c:v>
                </c:pt>
                <c:pt idx="9">
                  <c:v>1.5</c:v>
                </c:pt>
                <c:pt idx="10">
                  <c:v>1.5</c:v>
                </c:pt>
                <c:pt idx="11">
                  <c:v>1.5</c:v>
                </c:pt>
                <c:pt idx="12">
                  <c:v>1.5</c:v>
                </c:pt>
                <c:pt idx="13">
                  <c:v>1.5</c:v>
                </c:pt>
                <c:pt idx="14">
                  <c:v>1.5</c:v>
                </c:pt>
                <c:pt idx="15" formatCode="&quot;(&quot;0.0&quot;)&quot;">
                  <c:v>8.518518518518519</c:v>
                </c:pt>
                <c:pt idx="16" formatCode="0.0_);[Red]\(0.0\)">
                  <c:v>7.7777777777777777</c:v>
                </c:pt>
                <c:pt idx="17" formatCode="&quot;(&quot;0.0&quot;)&quot;">
                  <c:v>6.7407407407407405</c:v>
                </c:pt>
                <c:pt idx="18">
                  <c:v>1.5</c:v>
                </c:pt>
                <c:pt idx="21" formatCode="0.0_);[Red]\(0.0\)">
                  <c:v>10.37037037037037</c:v>
                </c:pt>
                <c:pt idx="22" formatCode="&quot;(&quot;0.0&quot;)&quot;">
                  <c:v>6.2962962962962967</c:v>
                </c:pt>
                <c:pt idx="23" formatCode="&quot;(&quot;0.0&quot;)&quot;">
                  <c:v>5.5555555555555554</c:v>
                </c:pt>
                <c:pt idx="24" formatCode="&quot;(&quot;0.0&quot;)&quot;">
                  <c:v>7.4074074074074074</c:v>
                </c:pt>
                <c:pt idx="25" formatCode="&quot;(&quot;0.0&quot;)&quot;">
                  <c:v>6.2962962962962967</c:v>
                </c:pt>
                <c:pt idx="26">
                  <c:v>1.5</c:v>
                </c:pt>
                <c:pt idx="27">
                  <c:v>1.5</c:v>
                </c:pt>
                <c:pt idx="28">
                  <c:v>1.5</c:v>
                </c:pt>
                <c:pt idx="29" formatCode="&quot;(&quot;0.0&quot;)&quot;">
                  <c:v>6.4</c:v>
                </c:pt>
                <c:pt idx="30" formatCode="0.0_);[Red]\(0.0\)">
                  <c:v>6.9</c:v>
                </c:pt>
                <c:pt idx="31">
                  <c:v>1.5</c:v>
                </c:pt>
                <c:pt idx="32">
                  <c:v>1.5</c:v>
                </c:pt>
                <c:pt idx="33">
                  <c:v>1.5</c:v>
                </c:pt>
                <c:pt idx="34">
                  <c:v>1.5</c:v>
                </c:pt>
                <c:pt idx="35">
                  <c:v>1.5</c:v>
                </c:pt>
                <c:pt idx="36">
                  <c:v>1.5</c:v>
                </c:pt>
                <c:pt idx="37">
                  <c:v>1.5</c:v>
                </c:pt>
                <c:pt idx="38" formatCode="General">
                  <c:v>7.4</c:v>
                </c:pt>
                <c:pt idx="39" formatCode="General">
                  <c:v>1.5</c:v>
                </c:pt>
                <c:pt idx="40" formatCode="General">
                  <c:v>1.5</c:v>
                </c:pt>
                <c:pt idx="41" formatCode="&quot;(&quot;0.0&quot;)&quot;">
                  <c:v>7.7</c:v>
                </c:pt>
                <c:pt idx="42">
                  <c:v>1.5</c:v>
                </c:pt>
                <c:pt idx="43">
                  <c:v>1.5</c:v>
                </c:pt>
                <c:pt idx="44">
                  <c:v>1.5</c:v>
                </c:pt>
                <c:pt idx="45">
                  <c:v>1.5</c:v>
                </c:pt>
                <c:pt idx="46">
                  <c:v>1.5</c:v>
                </c:pt>
                <c:pt idx="47">
                  <c:v>1.5</c:v>
                </c:pt>
                <c:pt idx="48" formatCode="General">
                  <c:v>4.2</c:v>
                </c:pt>
                <c:pt idx="49" formatCode="0.0_);[Red]\(0.0\)">
                  <c:v>6</c:v>
                </c:pt>
                <c:pt idx="50" formatCode="0.0_);[Red]\(0.0\)">
                  <c:v>6.5</c:v>
                </c:pt>
                <c:pt idx="51" formatCode="0.0_);[Red]\(0.0\)">
                  <c:v>11</c:v>
                </c:pt>
                <c:pt idx="52" formatCode="0.0_);[Red]\(0.0\)">
                  <c:v>4</c:v>
                </c:pt>
                <c:pt idx="53" formatCode="0.0_);[Red]\(0.0\)">
                  <c:v>6.9</c:v>
                </c:pt>
                <c:pt idx="54" formatCode="0.0_);[Red]\(0.0\)">
                  <c:v>9</c:v>
                </c:pt>
                <c:pt idx="55" formatCode="&quot;(&quot;0.0&quot;)&quot;">
                  <c:v>3</c:v>
                </c:pt>
                <c:pt idx="56" formatCode="0.0_);[Red]\(0.0\)">
                  <c:v>5.2</c:v>
                </c:pt>
                <c:pt idx="57" formatCode="0.0_);[Red]\(0.0\)">
                  <c:v>13</c:v>
                </c:pt>
                <c:pt idx="58" formatCode="0.0_);[Red]\(0.0\)">
                  <c:v>7.2</c:v>
                </c:pt>
                <c:pt idx="59" formatCode="0.0_);[Red]\(0.0\)">
                  <c:v>5.4</c:v>
                </c:pt>
                <c:pt idx="60" formatCode="0.0_);[Red]\(0.0\)">
                  <c:v>6.6</c:v>
                </c:pt>
                <c:pt idx="61" formatCode="0.0_);[Red]\(0.0\)">
                  <c:v>5.9</c:v>
                </c:pt>
                <c:pt idx="62" formatCode="0.0_);[Red]\(0.0\)">
                  <c:v>16</c:v>
                </c:pt>
                <c:pt idx="63" formatCode="0.0_);[Red]\(0.0\)">
                  <c:v>6.5</c:v>
                </c:pt>
                <c:pt idx="64" formatCode="0.0_);[Red]\(0.0\)">
                  <c:v>6.3</c:v>
                </c:pt>
                <c:pt idx="65" formatCode="0.0_);[Red]\(0.0\)">
                  <c:v>9.1</c:v>
                </c:pt>
                <c:pt idx="66" formatCode="0.0_);[Red]\(0.0\)">
                  <c:v>9.8000000000000007</c:v>
                </c:pt>
                <c:pt idx="67" formatCode="0.0_);[Red]\(0.0\)">
                  <c:v>12</c:v>
                </c:pt>
                <c:pt idx="68" formatCode="0.0_);[Red]\(0.0\)">
                  <c:v>7.5</c:v>
                </c:pt>
                <c:pt idx="69" formatCode="0.0_);[Red]\(0.0\)">
                  <c:v>8.6</c:v>
                </c:pt>
                <c:pt idx="70" formatCode="0.0_);[Red]\(0.0\)">
                  <c:v>7.5</c:v>
                </c:pt>
                <c:pt idx="71" formatCode="0.0_);[Red]\(0.0\)">
                  <c:v>8.8000000000000007</c:v>
                </c:pt>
                <c:pt idx="72" formatCode="0.0_);[Red]\(0.0\)">
                  <c:v>11</c:v>
                </c:pt>
                <c:pt idx="73" formatCode="0.0_);[Red]\(0.0\)">
                  <c:v>13</c:v>
                </c:pt>
                <c:pt idx="74" formatCode="0.0_);[Red]\(0.0\)">
                  <c:v>23</c:v>
                </c:pt>
                <c:pt idx="75" formatCode="0.0_);[Red]\(0.0\)">
                  <c:v>14</c:v>
                </c:pt>
                <c:pt idx="76" formatCode="0.0_);[Red]\(0.0\)">
                  <c:v>8.5</c:v>
                </c:pt>
                <c:pt idx="77" formatCode="0.0_);[Red]\(0.0\)">
                  <c:v>8.4</c:v>
                </c:pt>
                <c:pt idx="78" formatCode="0.0_);[Red]\(0.0\)">
                  <c:v>7.1</c:v>
                </c:pt>
                <c:pt idx="79" formatCode="&quot;(&quot;0.0&quot;)&quot;">
                  <c:v>7.2</c:v>
                </c:pt>
                <c:pt idx="80" formatCode="&quot;(&quot;0.0&quot;)&quot;">
                  <c:v>6.1</c:v>
                </c:pt>
                <c:pt idx="81" formatCode="0.0_);[Red]\(0.0\)">
                  <c:v>6.7</c:v>
                </c:pt>
                <c:pt idx="82" formatCode="0.0_);[Red]\(0.0\)">
                  <c:v>11</c:v>
                </c:pt>
                <c:pt idx="83" formatCode="&quot;(&quot;0.0&quot;)&quot;">
                  <c:v>5.5</c:v>
                </c:pt>
                <c:pt idx="84" formatCode="0.0_);[Red]\(0.0\)">
                  <c:v>5.9</c:v>
                </c:pt>
                <c:pt idx="85" formatCode="0.0_);[Red]\(0.0\)">
                  <c:v>9</c:v>
                </c:pt>
                <c:pt idx="86" formatCode="0.0_);[Red]\(0.0\)">
                  <c:v>7.4</c:v>
                </c:pt>
                <c:pt idx="87">
                  <c:v>1.5</c:v>
                </c:pt>
                <c:pt idx="88" formatCode="0.0_);[Red]\(0.0\)">
                  <c:v>6.6</c:v>
                </c:pt>
                <c:pt idx="89" formatCode="0.0_);[Red]\(0.0\)">
                  <c:v>7.2</c:v>
                </c:pt>
                <c:pt idx="90" formatCode="0.0_);[Red]\(0.0\)">
                  <c:v>13</c:v>
                </c:pt>
                <c:pt idx="91" formatCode="0.0_);[Red]\(0.0\)">
                  <c:v>12</c:v>
                </c:pt>
                <c:pt idx="92" formatCode="0.0_);[Red]\(0.0\)">
                  <c:v>8.1999999999999993</c:v>
                </c:pt>
                <c:pt idx="93" formatCode="0.0_);[Red]\(0.0\)">
                  <c:v>12</c:v>
                </c:pt>
                <c:pt idx="94" formatCode="0.0_);[Red]\(0.0\)">
                  <c:v>6.8</c:v>
                </c:pt>
                <c:pt idx="95" formatCode="0.0_);[Red]\(0.0\)">
                  <c:v>13</c:v>
                </c:pt>
                <c:pt idx="96" formatCode="0.0_);[Red]\(0.0\)">
                  <c:v>7.2</c:v>
                </c:pt>
                <c:pt idx="97" formatCode="0.0_);[Red]\(0.0\)">
                  <c:v>14</c:v>
                </c:pt>
                <c:pt idx="98" formatCode="0.0_);[Red]\(0.0\)">
                  <c:v>11</c:v>
                </c:pt>
                <c:pt idx="99" formatCode="&quot;(&quot;0.0&quot;)&quot;">
                  <c:v>6.3</c:v>
                </c:pt>
                <c:pt idx="100" formatCode="0.0_);[Red]\(0.0\)">
                  <c:v>6.4</c:v>
                </c:pt>
                <c:pt idx="101" formatCode="0.0_);[Red]\(0.0\)">
                  <c:v>11</c:v>
                </c:pt>
                <c:pt idx="102" formatCode="0.0_);[Red]\(0.0\)">
                  <c:v>9.4</c:v>
                </c:pt>
                <c:pt idx="103" formatCode="0.0_);[Red]\(0.0\)">
                  <c:v>8.5</c:v>
                </c:pt>
                <c:pt idx="104" formatCode="0.0_);[Red]\(0.0\)">
                  <c:v>0</c:v>
                </c:pt>
                <c:pt idx="105" formatCode="0.0_);[Red]\(0.0\)">
                  <c:v>15</c:v>
                </c:pt>
                <c:pt idx="106" formatCode="0.0_);[Red]\(0.0\)">
                  <c:v>11</c:v>
                </c:pt>
                <c:pt idx="107" formatCode="0.0_);[Red]\(0.0\)">
                  <c:v>5.6</c:v>
                </c:pt>
                <c:pt idx="108" formatCode="&quot;(&quot;0.0&quot;)&quot;">
                  <c:v>5.5</c:v>
                </c:pt>
                <c:pt idx="109" formatCode="0.0_);[Red]\(0.0\)">
                  <c:v>8.1</c:v>
                </c:pt>
                <c:pt idx="110" formatCode="0.0_);[Red]\(0.0\)">
                  <c:v>11</c:v>
                </c:pt>
                <c:pt idx="111" formatCode="0.0_);[Red]\(0.0\)">
                  <c:v>8.8000000000000007</c:v>
                </c:pt>
                <c:pt idx="112" formatCode="0.0_);[Red]\(0.0\)">
                  <c:v>11</c:v>
                </c:pt>
                <c:pt idx="113" formatCode="0.0_);[Red]\(0.0\)">
                  <c:v>16</c:v>
                </c:pt>
                <c:pt idx="114" formatCode="0.0_);[Red]\(0.0\)">
                  <c:v>9.5</c:v>
                </c:pt>
                <c:pt idx="115" formatCode="0.0_);[Red]\(0.0\)">
                  <c:v>11</c:v>
                </c:pt>
                <c:pt idx="116" formatCode="&quot;(&quot;0.0&quot;)&quot;">
                  <c:v>6.4</c:v>
                </c:pt>
                <c:pt idx="117" formatCode="0.0_);[Red]\(0.0\)">
                  <c:v>7</c:v>
                </c:pt>
                <c:pt idx="118" formatCode="0.0_);[Red]\(0.0\)">
                  <c:v>8.8000000000000007</c:v>
                </c:pt>
                <c:pt idx="119" formatCode="0.0_);[Red]\(0.0\)">
                  <c:v>16</c:v>
                </c:pt>
                <c:pt idx="121">
                  <c:v>1.5</c:v>
                </c:pt>
                <c:pt idx="122">
                  <c:v>1.5</c:v>
                </c:pt>
                <c:pt idx="123">
                  <c:v>1.5</c:v>
                </c:pt>
                <c:pt idx="124">
                  <c:v>1.5</c:v>
                </c:pt>
                <c:pt idx="125">
                  <c:v>1.5</c:v>
                </c:pt>
                <c:pt idx="126" formatCode="&quot;(&quot;0&quot;)&quot;">
                  <c:v>27</c:v>
                </c:pt>
                <c:pt idx="127" formatCode="0">
                  <c:v>15</c:v>
                </c:pt>
                <c:pt idx="128" formatCode="&quot;(&quot;0.0&quot;)&quot;">
                  <c:v>8.8000000000000007</c:v>
                </c:pt>
                <c:pt idx="129" formatCode="&quot;(&quot;0.0&quot;)&quot;">
                  <c:v>9.9</c:v>
                </c:pt>
                <c:pt idx="130" formatCode="0">
                  <c:v>12</c:v>
                </c:pt>
                <c:pt idx="131" formatCode="0">
                  <c:v>16</c:v>
                </c:pt>
                <c:pt idx="132" formatCode="0">
                  <c:v>12</c:v>
                </c:pt>
                <c:pt idx="133" formatCode="&quot;(&quot;0.0&quot;)&quot;">
                  <c:v>11</c:v>
                </c:pt>
                <c:pt idx="134" formatCode="0">
                  <c:v>13</c:v>
                </c:pt>
                <c:pt idx="135" formatCode="0">
                  <c:v>20</c:v>
                </c:pt>
                <c:pt idx="136" formatCode="0">
                  <c:v>13</c:v>
                </c:pt>
                <c:pt idx="137" formatCode="0.0">
                  <c:v>9.3000000000000007</c:v>
                </c:pt>
                <c:pt idx="138" formatCode="0">
                  <c:v>20</c:v>
                </c:pt>
                <c:pt idx="139" formatCode="0">
                  <c:v>26</c:v>
                </c:pt>
                <c:pt idx="140" formatCode="0">
                  <c:v>12</c:v>
                </c:pt>
                <c:pt idx="141">
                  <c:v>1.5</c:v>
                </c:pt>
                <c:pt idx="142" formatCode="0">
                  <c:v>13</c:v>
                </c:pt>
                <c:pt idx="143" formatCode="0">
                  <c:v>15</c:v>
                </c:pt>
                <c:pt idx="144" formatCode="&quot;(&quot;0.0&quot;)&quot;">
                  <c:v>13</c:v>
                </c:pt>
                <c:pt idx="145" formatCode="&quot;(&quot;0.0&quot;)&quot;">
                  <c:v>8.1999999999999993</c:v>
                </c:pt>
                <c:pt idx="146" formatCode="0.0">
                  <c:v>6.9</c:v>
                </c:pt>
                <c:pt idx="147" formatCode="0">
                  <c:v>22</c:v>
                </c:pt>
                <c:pt idx="148" formatCode="0">
                  <c:v>12</c:v>
                </c:pt>
                <c:pt idx="149" formatCode="&quot;(&quot;0.0&quot;)&quot;">
                  <c:v>7.7</c:v>
                </c:pt>
                <c:pt idx="150" formatCode="0">
                  <c:v>10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海底土!$AF$130</c:f>
              <c:strCache>
                <c:ptCount val="1"/>
                <c:pt idx="0">
                  <c:v>Be7崩壊</c:v>
                </c:pt>
              </c:strCache>
            </c:strRef>
          </c:tx>
          <c:spPr>
            <a:ln>
              <a:solidFill>
                <a:srgbClr val="C00000"/>
              </a:solidFill>
              <a:prstDash val="sysDash"/>
            </a:ln>
          </c:spPr>
          <c:marker>
            <c:symbol val="none"/>
          </c:marker>
          <c:cat>
            <c:numRef>
              <c:f>海底土!$R$132:$R$292</c:f>
              <c:numCache>
                <c:formatCode>[$-411]m\.d\.ge</c:formatCode>
                <c:ptCount val="161"/>
                <c:pt idx="0">
                  <c:v>29871</c:v>
                </c:pt>
                <c:pt idx="1">
                  <c:v>29962</c:v>
                </c:pt>
                <c:pt idx="2">
                  <c:v>30049</c:v>
                </c:pt>
                <c:pt idx="3">
                  <c:v>30134</c:v>
                </c:pt>
                <c:pt idx="4">
                  <c:v>30225</c:v>
                </c:pt>
                <c:pt idx="5">
                  <c:v>30326</c:v>
                </c:pt>
                <c:pt idx="6">
                  <c:v>30420</c:v>
                </c:pt>
                <c:pt idx="7">
                  <c:v>30501</c:v>
                </c:pt>
                <c:pt idx="8">
                  <c:v>30600</c:v>
                </c:pt>
                <c:pt idx="9">
                  <c:v>30691</c:v>
                </c:pt>
                <c:pt idx="10">
                  <c:v>30774</c:v>
                </c:pt>
                <c:pt idx="11">
                  <c:v>30875</c:v>
                </c:pt>
                <c:pt idx="12">
                  <c:v>30971</c:v>
                </c:pt>
                <c:pt idx="13">
                  <c:v>31055</c:v>
                </c:pt>
                <c:pt idx="14">
                  <c:v>31147</c:v>
                </c:pt>
                <c:pt idx="15">
                  <c:v>31236</c:v>
                </c:pt>
                <c:pt idx="16">
                  <c:v>31329</c:v>
                </c:pt>
                <c:pt idx="17">
                  <c:v>31425</c:v>
                </c:pt>
                <c:pt idx="18">
                  <c:v>31506</c:v>
                </c:pt>
                <c:pt idx="19">
                  <c:v>31528</c:v>
                </c:pt>
                <c:pt idx="20">
                  <c:v>31590</c:v>
                </c:pt>
                <c:pt idx="21">
                  <c:v>31597</c:v>
                </c:pt>
                <c:pt idx="22">
                  <c:v>31705</c:v>
                </c:pt>
                <c:pt idx="23">
                  <c:v>31789</c:v>
                </c:pt>
                <c:pt idx="24">
                  <c:v>31873</c:v>
                </c:pt>
                <c:pt idx="25">
                  <c:v>31974</c:v>
                </c:pt>
                <c:pt idx="26">
                  <c:v>32062</c:v>
                </c:pt>
                <c:pt idx="27">
                  <c:v>32160</c:v>
                </c:pt>
                <c:pt idx="28">
                  <c:v>32244</c:v>
                </c:pt>
                <c:pt idx="29">
                  <c:v>32338</c:v>
                </c:pt>
                <c:pt idx="30">
                  <c:v>32433</c:v>
                </c:pt>
                <c:pt idx="31">
                  <c:v>32525</c:v>
                </c:pt>
                <c:pt idx="32">
                  <c:v>32617</c:v>
                </c:pt>
                <c:pt idx="33">
                  <c:v>32699</c:v>
                </c:pt>
                <c:pt idx="34">
                  <c:v>32800</c:v>
                </c:pt>
                <c:pt idx="35">
                  <c:v>32885</c:v>
                </c:pt>
                <c:pt idx="36">
                  <c:v>32982</c:v>
                </c:pt>
                <c:pt idx="37">
                  <c:v>33073</c:v>
                </c:pt>
                <c:pt idx="38">
                  <c:v>33163</c:v>
                </c:pt>
                <c:pt idx="39">
                  <c:v>33247</c:v>
                </c:pt>
                <c:pt idx="40">
                  <c:v>33345</c:v>
                </c:pt>
                <c:pt idx="41">
                  <c:v>33448</c:v>
                </c:pt>
                <c:pt idx="42">
                  <c:v>33535</c:v>
                </c:pt>
                <c:pt idx="43">
                  <c:v>33616</c:v>
                </c:pt>
                <c:pt idx="44">
                  <c:v>33714</c:v>
                </c:pt>
                <c:pt idx="45">
                  <c:v>33798</c:v>
                </c:pt>
                <c:pt idx="46">
                  <c:v>33905</c:v>
                </c:pt>
                <c:pt idx="47">
                  <c:v>33980</c:v>
                </c:pt>
                <c:pt idx="48">
                  <c:v>34078</c:v>
                </c:pt>
                <c:pt idx="49">
                  <c:v>34185</c:v>
                </c:pt>
                <c:pt idx="50">
                  <c:v>34255</c:v>
                </c:pt>
                <c:pt idx="51">
                  <c:v>34344</c:v>
                </c:pt>
                <c:pt idx="52">
                  <c:v>34435</c:v>
                </c:pt>
                <c:pt idx="53">
                  <c:v>34529</c:v>
                </c:pt>
                <c:pt idx="54">
                  <c:v>34626</c:v>
                </c:pt>
                <c:pt idx="55">
                  <c:v>34708</c:v>
                </c:pt>
                <c:pt idx="56">
                  <c:v>34813</c:v>
                </c:pt>
                <c:pt idx="57">
                  <c:v>34904</c:v>
                </c:pt>
                <c:pt idx="58">
                  <c:v>34988</c:v>
                </c:pt>
                <c:pt idx="59">
                  <c:v>35093</c:v>
                </c:pt>
                <c:pt idx="60">
                  <c:v>35177</c:v>
                </c:pt>
                <c:pt idx="61">
                  <c:v>35268</c:v>
                </c:pt>
                <c:pt idx="62">
                  <c:v>35345</c:v>
                </c:pt>
                <c:pt idx="63">
                  <c:v>35443</c:v>
                </c:pt>
                <c:pt idx="64">
                  <c:v>35534</c:v>
                </c:pt>
                <c:pt idx="65">
                  <c:v>35633</c:v>
                </c:pt>
                <c:pt idx="66">
                  <c:v>35716</c:v>
                </c:pt>
                <c:pt idx="67">
                  <c:v>35807</c:v>
                </c:pt>
                <c:pt idx="68">
                  <c:v>35905</c:v>
                </c:pt>
                <c:pt idx="69">
                  <c:v>35997</c:v>
                </c:pt>
                <c:pt idx="70">
                  <c:v>36080</c:v>
                </c:pt>
                <c:pt idx="71">
                  <c:v>36178</c:v>
                </c:pt>
                <c:pt idx="72">
                  <c:v>36262</c:v>
                </c:pt>
                <c:pt idx="73">
                  <c:v>36367</c:v>
                </c:pt>
                <c:pt idx="74">
                  <c:v>36451</c:v>
                </c:pt>
                <c:pt idx="75">
                  <c:v>36537</c:v>
                </c:pt>
                <c:pt idx="76">
                  <c:v>36634</c:v>
                </c:pt>
                <c:pt idx="77">
                  <c:v>36724</c:v>
                </c:pt>
                <c:pt idx="78">
                  <c:v>36815</c:v>
                </c:pt>
                <c:pt idx="79">
                  <c:v>36906</c:v>
                </c:pt>
                <c:pt idx="80">
                  <c:v>37004</c:v>
                </c:pt>
                <c:pt idx="81">
                  <c:v>37081</c:v>
                </c:pt>
                <c:pt idx="82">
                  <c:v>37179</c:v>
                </c:pt>
                <c:pt idx="83">
                  <c:v>37271</c:v>
                </c:pt>
                <c:pt idx="84">
                  <c:v>37361</c:v>
                </c:pt>
                <c:pt idx="85">
                  <c:v>37459</c:v>
                </c:pt>
                <c:pt idx="86">
                  <c:v>37544</c:v>
                </c:pt>
                <c:pt idx="87">
                  <c:v>37641</c:v>
                </c:pt>
                <c:pt idx="88">
                  <c:v>37725</c:v>
                </c:pt>
                <c:pt idx="89">
                  <c:v>37816</c:v>
                </c:pt>
                <c:pt idx="90">
                  <c:v>37908</c:v>
                </c:pt>
                <c:pt idx="91">
                  <c:v>38012</c:v>
                </c:pt>
                <c:pt idx="92">
                  <c:v>38082</c:v>
                </c:pt>
                <c:pt idx="93">
                  <c:v>38173</c:v>
                </c:pt>
                <c:pt idx="94">
                  <c:v>38272</c:v>
                </c:pt>
                <c:pt idx="95">
                  <c:v>38376</c:v>
                </c:pt>
                <c:pt idx="96">
                  <c:v>38446</c:v>
                </c:pt>
                <c:pt idx="97">
                  <c:v>38544</c:v>
                </c:pt>
                <c:pt idx="98">
                  <c:v>38642</c:v>
                </c:pt>
                <c:pt idx="99">
                  <c:v>38734</c:v>
                </c:pt>
                <c:pt idx="100">
                  <c:v>38825</c:v>
                </c:pt>
                <c:pt idx="101">
                  <c:v>38902</c:v>
                </c:pt>
                <c:pt idx="102">
                  <c:v>38995</c:v>
                </c:pt>
                <c:pt idx="103">
                  <c:v>39092</c:v>
                </c:pt>
                <c:pt idx="104">
                  <c:v>39175</c:v>
                </c:pt>
                <c:pt idx="105">
                  <c:v>39267</c:v>
                </c:pt>
                <c:pt idx="106">
                  <c:v>39370</c:v>
                </c:pt>
                <c:pt idx="107">
                  <c:v>39457</c:v>
                </c:pt>
                <c:pt idx="108">
                  <c:v>39545</c:v>
                </c:pt>
                <c:pt idx="109">
                  <c:v>39631</c:v>
                </c:pt>
                <c:pt idx="110">
                  <c:v>39735</c:v>
                </c:pt>
                <c:pt idx="111">
                  <c:v>39820</c:v>
                </c:pt>
                <c:pt idx="112">
                  <c:v>39910</c:v>
                </c:pt>
                <c:pt idx="113">
                  <c:v>40008</c:v>
                </c:pt>
                <c:pt idx="114">
                  <c:v>40092</c:v>
                </c:pt>
                <c:pt idx="115">
                  <c:v>40193</c:v>
                </c:pt>
                <c:pt idx="116">
                  <c:v>40276</c:v>
                </c:pt>
                <c:pt idx="117">
                  <c:v>40367</c:v>
                </c:pt>
                <c:pt idx="118">
                  <c:v>40458</c:v>
                </c:pt>
                <c:pt idx="119">
                  <c:v>40549</c:v>
                </c:pt>
                <c:pt idx="120">
                  <c:v>40613</c:v>
                </c:pt>
                <c:pt idx="121">
                  <c:v>40681</c:v>
                </c:pt>
                <c:pt idx="122">
                  <c:v>40737</c:v>
                </c:pt>
                <c:pt idx="123">
                  <c:v>40828</c:v>
                </c:pt>
                <c:pt idx="124">
                  <c:v>40924</c:v>
                </c:pt>
                <c:pt idx="125">
                  <c:v>41010</c:v>
                </c:pt>
                <c:pt idx="126">
                  <c:v>41100</c:v>
                </c:pt>
                <c:pt idx="127">
                  <c:v>41192</c:v>
                </c:pt>
                <c:pt idx="128">
                  <c:v>41291</c:v>
                </c:pt>
                <c:pt idx="129">
                  <c:v>41374</c:v>
                </c:pt>
                <c:pt idx="130">
                  <c:v>41472</c:v>
                </c:pt>
                <c:pt idx="131">
                  <c:v>41576</c:v>
                </c:pt>
                <c:pt idx="132">
                  <c:v>41654</c:v>
                </c:pt>
                <c:pt idx="133">
                  <c:v>41738</c:v>
                </c:pt>
                <c:pt idx="134">
                  <c:v>41828</c:v>
                </c:pt>
                <c:pt idx="135">
                  <c:v>41940</c:v>
                </c:pt>
                <c:pt idx="136">
                  <c:v>42018</c:v>
                </c:pt>
                <c:pt idx="137">
                  <c:v>42115</c:v>
                </c:pt>
                <c:pt idx="138">
                  <c:v>42199</c:v>
                </c:pt>
                <c:pt idx="139">
                  <c:v>42291</c:v>
                </c:pt>
                <c:pt idx="140">
                  <c:v>42382</c:v>
                </c:pt>
                <c:pt idx="141">
                  <c:v>42473</c:v>
                </c:pt>
                <c:pt idx="142">
                  <c:v>42564</c:v>
                </c:pt>
                <c:pt idx="143">
                  <c:v>42655</c:v>
                </c:pt>
                <c:pt idx="144">
                  <c:v>42759</c:v>
                </c:pt>
                <c:pt idx="145">
                  <c:v>42839</c:v>
                </c:pt>
                <c:pt idx="146">
                  <c:v>42928</c:v>
                </c:pt>
                <c:pt idx="147">
                  <c:v>43026</c:v>
                </c:pt>
                <c:pt idx="148">
                  <c:v>43117</c:v>
                </c:pt>
                <c:pt idx="149">
                  <c:v>43200</c:v>
                </c:pt>
                <c:pt idx="150">
                  <c:v>43292</c:v>
                </c:pt>
              </c:numCache>
            </c:numRef>
          </c:cat>
          <c:val>
            <c:numRef>
              <c:f>海底土!$AF$132:$AF$292</c:f>
              <c:numCache>
                <c:formatCode>0</c:formatCode>
                <c:ptCount val="161"/>
                <c:pt idx="0">
                  <c:v>40</c:v>
                </c:pt>
                <c:pt idx="1">
                  <c:v>12.246385016903671</c:v>
                </c:pt>
                <c:pt idx="2" formatCode=".000">
                  <c:v>3.9495855289598247</c:v>
                </c:pt>
                <c:pt idx="3" formatCode=".000">
                  <c:v>1.3073533519871963</c:v>
                </c:pt>
                <c:pt idx="4" formatCode=".000">
                  <c:v>0.40025881253936979</c:v>
                </c:pt>
                <c:pt idx="5" formatCode=".000">
                  <c:v>0.10759685583340464</c:v>
                </c:pt>
                <c:pt idx="6" formatCode=".000">
                  <c:v>3.1681134598360736E-2</c:v>
                </c:pt>
                <c:pt idx="7" formatCode=".000">
                  <c:v>1.1046835432823376E-2</c:v>
                </c:pt>
                <c:pt idx="8" formatCode=".000">
                  <c:v>3.0478557612203501E-3</c:v>
                </c:pt>
                <c:pt idx="9" formatCode=".000">
                  <c:v>9.3313037819730985E-4</c:v>
                </c:pt>
                <c:pt idx="10" formatCode="0.E+00">
                  <c:v>3.1701633285599498E-4</c:v>
                </c:pt>
                <c:pt idx="11" formatCode="0.E+00">
                  <c:v>8.5219761800462541E-5</c:v>
                </c:pt>
                <c:pt idx="12" formatCode="0.E+00">
                  <c:v>2.4448015595459508E-5</c:v>
                </c:pt>
                <c:pt idx="13" formatCode="0.E+00">
                  <c:v>8.198492423525936E-6</c:v>
                </c:pt>
                <c:pt idx="14" formatCode="0.E+00">
                  <c:v>2.4776102756685363E-6</c:v>
                </c:pt>
                <c:pt idx="15" formatCode="0.E+00">
                  <c:v>7.7853610748273175E-7</c:v>
                </c:pt>
                <c:pt idx="16" formatCode="0.E+00">
                  <c:v>2.3223561853010202E-7</c:v>
                </c:pt>
                <c:pt idx="17" formatCode="0.E+00">
                  <c:v>6.6624218417074627E-8</c:v>
                </c:pt>
                <c:pt idx="20" formatCode="0.E+00">
                  <c:v>7.7903984475015616E-9</c:v>
                </c:pt>
                <c:pt idx="21" formatCode="0.E+00">
                  <c:v>7.1124168602296533E-9</c:v>
                </c:pt>
                <c:pt idx="22" formatCode="0.E+00">
                  <c:v>1.7455545001574576E-9</c:v>
                </c:pt>
                <c:pt idx="23" formatCode="0.E+00">
                  <c:v>5.8536101993694601E-10</c:v>
                </c:pt>
                <c:pt idx="24" formatCode="0.E+00">
                  <c:v>1.9629723599619033E-10</c:v>
                </c:pt>
                <c:pt idx="25" formatCode="0.E+00">
                  <c:v>5.2768270779548288E-11</c:v>
                </c:pt>
                <c:pt idx="26" formatCode="0.E+00">
                  <c:v>1.6798385842326924E-11</c:v>
                </c:pt>
                <c:pt idx="27" formatCode="0.E+00">
                  <c:v>4.6954043975698036E-12</c:v>
                </c:pt>
                <c:pt idx="28" formatCode="0.E+00">
                  <c:v>1.5745751318162527E-12</c:v>
                </c:pt>
                <c:pt idx="29" formatCode="0.E+00">
                  <c:v>4.6362253153140231E-13</c:v>
                </c:pt>
                <c:pt idx="30" formatCode="0.E+00">
                  <c:v>1.347462712235827E-13</c:v>
                </c:pt>
                <c:pt idx="31" formatCode="0.E+00">
                  <c:v>4.0720748272398688E-14</c:v>
                </c:pt>
                <c:pt idx="32" formatCode="0.E+00">
                  <c:v>1.2305938597088639E-14</c:v>
                </c:pt>
                <c:pt idx="33" formatCode="0.E+00">
                  <c:v>4.2354833364224402E-15</c:v>
                </c:pt>
                <c:pt idx="34" formatCode="0.E+00">
                  <c:v>1.1385750310969262E-15</c:v>
                </c:pt>
                <c:pt idx="35" formatCode="0.E+00">
                  <c:v>3.7688002259455106E-16</c:v>
                </c:pt>
                <c:pt idx="36" formatCode="0.E+00">
                  <c:v>1.0672286888153814E-16</c:v>
                </c:pt>
                <c:pt idx="37" formatCode="0.E+00">
                  <c:v>3.2674233560796117E-17</c:v>
                </c:pt>
                <c:pt idx="38" formatCode="0.E+00">
                  <c:v>1.0134498225551718E-17</c:v>
                </c:pt>
                <c:pt idx="39" formatCode="0.E+00">
                  <c:v>3.3985419632116893E-18</c:v>
                </c:pt>
                <c:pt idx="40" formatCode="0.E+00">
                  <c:v>9.4994418089751921E-19</c:v>
                </c:pt>
                <c:pt idx="41" formatCode="0.E+00">
                  <c:v>2.4880489293895742E-19</c:v>
                </c:pt>
                <c:pt idx="42" formatCode="0.E+00">
                  <c:v>8.0242145198743175E-20</c:v>
                </c:pt>
                <c:pt idx="43" formatCode="0.E+00">
                  <c:v>2.7979483185336983E-20</c:v>
                </c:pt>
                <c:pt idx="44" formatCode="0.E+00">
                  <c:v>7.8206912035046383E-21</c:v>
                </c:pt>
                <c:pt idx="45" formatCode="0.E+00">
                  <c:v>2.6226209374055218E-21</c:v>
                </c:pt>
                <c:pt idx="46" formatCode="0.E+00">
                  <c:v>6.5207966682202538E-22</c:v>
                </c:pt>
                <c:pt idx="47" formatCode="0.E+00">
                  <c:v>2.4582800674897194E-22</c:v>
                </c:pt>
                <c:pt idx="48" formatCode="0.E+00">
                  <c:v>6.8712667679447055E-23</c:v>
                </c:pt>
                <c:pt idx="49" formatCode="0.E+00">
                  <c:v>1.7084487051793324E-23</c:v>
                </c:pt>
                <c:pt idx="50" formatCode="0.E+00">
                  <c:v>6.8734893709805293E-24</c:v>
                </c:pt>
                <c:pt idx="51" formatCode="0.E+00">
                  <c:v>2.1598472174011131E-24</c:v>
                </c:pt>
                <c:pt idx="52" formatCode="0.E+00">
                  <c:v>6.6125801504955712E-25</c:v>
                </c:pt>
                <c:pt idx="53" formatCode="0.E+00">
                  <c:v>1.9470275424652192E-25</c:v>
                </c:pt>
                <c:pt idx="54" formatCode="0.E+00">
                  <c:v>5.5134884489964813E-26</c:v>
                </c:pt>
                <c:pt idx="55" formatCode="0.E+00">
                  <c:v>1.8976438300128465E-26</c:v>
                </c:pt>
                <c:pt idx="56" formatCode="0.E+00">
                  <c:v>4.842589821783791E-27</c:v>
                </c:pt>
                <c:pt idx="57" formatCode="0.E+00">
                  <c:v>1.4826054859125928E-27</c:v>
                </c:pt>
                <c:pt idx="58" formatCode="0.E+00">
                  <c:v>4.971826770917904E-28</c:v>
                </c:pt>
                <c:pt idx="59" formatCode="0.E+00">
                  <c:v>1.2687585170477825E-28</c:v>
                </c:pt>
                <c:pt idx="60" formatCode="0.E+00">
                  <c:v>4.2547040469133045E-29</c:v>
                </c:pt>
                <c:pt idx="61" formatCode="0.E+00">
                  <c:v>1.3026185972869732E-29</c:v>
                </c:pt>
                <c:pt idx="62" formatCode="0.E+00">
                  <c:v>4.7846494871145662E-30</c:v>
                </c:pt>
                <c:pt idx="63" formatCode="0.E+00">
                  <c:v>1.3373823207477849E-30</c:v>
                </c:pt>
                <c:pt idx="64" formatCode="0.E+00">
                  <c:v>4.0945247036693578E-31</c:v>
                </c:pt>
                <c:pt idx="65" formatCode="0.E+00">
                  <c:v>1.129691917963886E-31</c:v>
                </c:pt>
                <c:pt idx="66" formatCode="0.E+00">
                  <c:v>3.837950167069173E-32</c:v>
                </c:pt>
                <c:pt idx="67" formatCode="0.E+00">
                  <c:v>1.1750253855404808E-32</c:v>
                </c:pt>
                <c:pt idx="68" formatCode="0.E+00">
                  <c:v>3.2843747097540759E-33</c:v>
                </c:pt>
                <c:pt idx="69" formatCode="0.E+00">
                  <c:v>9.9254839910345741E-34</c:v>
                </c:pt>
                <c:pt idx="70" formatCode="0.E+00">
                  <c:v>3.3720266858500547E-34</c:v>
                </c:pt>
                <c:pt idx="71" formatCode="0.E+00">
                  <c:v>9.425327574967722E-35</c:v>
                </c:pt>
                <c:pt idx="72" formatCode="0.E+00">
                  <c:v>3.1607259252146926E-35</c:v>
                </c:pt>
                <c:pt idx="73" formatCode="0.E+00">
                  <c:v>8.0658440497706751E-36</c:v>
                </c:pt>
                <c:pt idx="74" formatCode="0.E+00">
                  <c:v>2.7048314442203213E-36</c:v>
                </c:pt>
                <c:pt idx="75" formatCode="0.E+00">
                  <c:v>8.8375675086244428E-37</c:v>
                </c:pt>
                <c:pt idx="76" formatCode="0.E+00">
                  <c:v>2.5025750952826032E-37</c:v>
                </c:pt>
                <c:pt idx="77" formatCode="0.E+00">
                  <c:v>7.7621844794799529E-38</c:v>
                </c:pt>
                <c:pt idx="78" formatCode="0.E+00">
                  <c:v>2.3764674926986226E-38</c:v>
                </c:pt>
                <c:pt idx="79" formatCode="0.E+00">
                  <c:v>7.2757839739357165E-39</c:v>
                </c:pt>
                <c:pt idx="80" formatCode="0.E+00">
                  <c:v>2.0336923075612615E-39</c:v>
                </c:pt>
                <c:pt idx="81" formatCode="0.E+00">
                  <c:v>7.4699569594568086E-40</c:v>
                </c:pt>
                <c:pt idx="82" formatCode="0.E+00">
                  <c:v>2.0879666109772327E-40</c:v>
                </c:pt>
                <c:pt idx="83" formatCode="0.E+00">
                  <c:v>6.3099009712632001E-41</c:v>
                </c:pt>
                <c:pt idx="84" formatCode="0.E+00">
                  <c:v>1.9571286982963875E-41</c:v>
                </c:pt>
                <c:pt idx="85" formatCode="0.E+00">
                  <c:v>5.4704724506542339E-42</c:v>
                </c:pt>
                <c:pt idx="86" formatCode="0.E+00">
                  <c:v>1.8107825347436009E-42</c:v>
                </c:pt>
                <c:pt idx="87" formatCode="0.E+00">
                  <c:v>5.1276771238236138E-43</c:v>
                </c:pt>
                <c:pt idx="88" formatCode="0.E+00">
                  <c:v>1.7195351453294544E-43</c:v>
                </c:pt>
                <c:pt idx="89" formatCode="0.E+00">
                  <c:v>5.2645223599504434E-44</c:v>
                </c:pt>
                <c:pt idx="90" formatCode="0.E+00">
                  <c:v>1.5909552661256553E-44</c:v>
                </c:pt>
                <c:pt idx="91" formatCode="0.E+00">
                  <c:v>4.1131057409857848E-45</c:v>
                </c:pt>
                <c:pt idx="92" formatCode="0.E+00">
                  <c:v>1.654798795344388E-45</c:v>
                </c:pt>
                <c:pt idx="93" formatCode="0.E+00">
                  <c:v>5.06632579332398E-46</c:v>
                </c:pt>
                <c:pt idx="94" formatCode="0.E+00">
                  <c:v>1.3978148177640521E-46</c:v>
                </c:pt>
                <c:pt idx="95" formatCode="0.E+00">
                  <c:v>3.6137786361406281E-47</c:v>
                </c:pt>
                <c:pt idx="96" formatCode="0.E+00">
                  <c:v>1.4539078035697978E-47</c:v>
                </c:pt>
                <c:pt idx="97" formatCode="0.E+00">
                  <c:v>4.0638934946603E-48</c:v>
                </c:pt>
                <c:pt idx="98" formatCode="0.E+00">
                  <c:v>1.1359200559617673E-48</c:v>
                </c:pt>
                <c:pt idx="99" formatCode="0.E+00">
                  <c:v>3.4327862460577727E-49</c:v>
                </c:pt>
                <c:pt idx="100" formatCode="0.E+00">
                  <c:v>1.0509805512488659E-49</c:v>
                </c:pt>
                <c:pt idx="101" formatCode="0.E+00">
                  <c:v>3.8603575643504528E-50</c:v>
                </c:pt>
                <c:pt idx="102" formatCode="0.E+00">
                  <c:v>1.1515362204625392E-50</c:v>
                </c:pt>
                <c:pt idx="103" formatCode="0.E+00">
                  <c:v>3.260858673875021E-51</c:v>
                </c:pt>
                <c:pt idx="104" formatCode="0.E+00">
                  <c:v>1.1078253188483463E-51</c:v>
                </c:pt>
                <c:pt idx="105" formatCode="0.E+00">
                  <c:v>3.3478830641450651E-52</c:v>
                </c:pt>
                <c:pt idx="106" formatCode="0.E+00">
                  <c:v>8.7686171892726948E-53</c:v>
                </c:pt>
                <c:pt idx="107" formatCode="0.E+00">
                  <c:v>2.827969520143004E-53</c:v>
                </c:pt>
                <c:pt idx="108" formatCode="0.E+00">
                  <c:v>9.0026302639645619E-54</c:v>
                </c:pt>
                <c:pt idx="109" formatCode="0.E+00">
                  <c:v>2.9414532607189893E-54</c:v>
                </c:pt>
                <c:pt idx="110" formatCode="0.E+00">
                  <c:v>7.6045559237923351E-55</c:v>
                </c:pt>
                <c:pt idx="111" formatCode="0.E+00">
                  <c:v>2.5171860703982374E-55</c:v>
                </c:pt>
                <c:pt idx="112" formatCode="0.E+00">
                  <c:v>7.8075030333512965E-56</c:v>
                </c:pt>
                <c:pt idx="113" formatCode="0.E+00">
                  <c:v>2.1823158737351218E-56</c:v>
                </c:pt>
                <c:pt idx="114" formatCode="0.E+00">
                  <c:v>7.3182627386250556E-57</c:v>
                </c:pt>
                <c:pt idx="115" formatCode="0.E+00">
                  <c:v>1.9672822588043777E-57</c:v>
                </c:pt>
                <c:pt idx="116" formatCode="0.E+00">
                  <c:v>6.6835312829882154E-58</c:v>
                </c:pt>
                <c:pt idx="117" formatCode="0.E+00">
                  <c:v>2.0462274340998331E-58</c:v>
                </c:pt>
                <c:pt idx="118" formatCode="0.E+00">
                  <c:v>6.2647222475344987E-59</c:v>
                </c:pt>
                <c:pt idx="119" formatCode="0.E+00">
                  <c:v>1.9180050166817276E-59</c:v>
                </c:pt>
                <c:pt idx="121" formatCode="0.E+00">
                  <c:v>3.4450202057523563E-60</c:v>
                </c:pt>
                <c:pt idx="122" formatCode="0.E+00">
                  <c:v>1.6628460021415121E-60</c:v>
                </c:pt>
                <c:pt idx="123" formatCode="0.E+00">
                  <c:v>5.0909630915109637E-61</c:v>
                </c:pt>
                <c:pt idx="124" formatCode="0.E+00">
                  <c:v>1.4605056670845739E-61</c:v>
                </c:pt>
                <c:pt idx="125" formatCode="0.E+00">
                  <c:v>4.7719488980243153E-62</c:v>
                </c:pt>
                <c:pt idx="126" formatCode="0.E+00">
                  <c:v>1.4801053420110452E-62</c:v>
                </c:pt>
                <c:pt idx="127" formatCode="0.E+00">
                  <c:v>4.4729250391394534E-63</c:v>
                </c:pt>
                <c:pt idx="128" formatCode="0.E+00">
                  <c:v>1.2340937305484583E-63</c:v>
                </c:pt>
                <c:pt idx="129" formatCode="0.E+00">
                  <c:v>4.1926388637657052E-64</c:v>
                </c:pt>
                <c:pt idx="130" formatCode="0.E+00">
                  <c:v>1.1719063452361259E-64</c:v>
                </c:pt>
                <c:pt idx="131" formatCode="0.E+00">
                  <c:v>3.0297361711662834E-65</c:v>
                </c:pt>
                <c:pt idx="132" formatCode="0.E+00">
                  <c:v>1.0984713682293314E-65</c:v>
                </c:pt>
                <c:pt idx="133" formatCode="0.E+00">
                  <c:v>3.6836565138484249E-66</c:v>
                </c:pt>
                <c:pt idx="134" formatCode="0.E+00">
                  <c:v>1.1425519846908165E-66</c:v>
                </c:pt>
                <c:pt idx="135" formatCode="0.E+00">
                  <c:v>2.6619290964008347E-67</c:v>
                </c:pt>
                <c:pt idx="136" formatCode="0.E+00">
                  <c:v>9.6511799425994544E-68</c:v>
                </c:pt>
                <c:pt idx="137" formatCode="0.E+00">
                  <c:v>2.7329695123539402E-68</c:v>
                </c:pt>
                <c:pt idx="138" formatCode="0.E+00">
                  <c:v>9.1648460192093454E-69</c:v>
                </c:pt>
                <c:pt idx="139" formatCode="0.E+00">
                  <c:v>2.7696453810160144E-69</c:v>
                </c:pt>
                <c:pt idx="140" formatCode="0.E+00">
                  <c:v>8.4795359240526909E-70</c:v>
                </c:pt>
                <c:pt idx="141" formatCode="0.E+00">
                  <c:v>2.5960915422652924E-70</c:v>
                </c:pt>
                <c:pt idx="142" formatCode="0.E+00">
                  <c:v>7.9481841414269562E-71</c:v>
                </c:pt>
                <c:pt idx="143" formatCode="0.E+00">
                  <c:v>2.433413079529115E-71</c:v>
                </c:pt>
                <c:pt idx="144" formatCode="0.E+00">
                  <c:v>6.2911167401801127E-72</c:v>
                </c:pt>
                <c:pt idx="145" formatCode="0.E+00">
                  <c:v>2.2223570022468401E-72</c:v>
                </c:pt>
                <c:pt idx="146" formatCode="0.E+00">
                  <c:v>6.9832821850861735E-73</c:v>
                </c:pt>
                <c:pt idx="147" formatCode="0.E+00">
                  <c:v>1.9519336077341623E-73</c:v>
                </c:pt>
                <c:pt idx="148" formatCode="0.E+00">
                  <c:v>5.9760326219365556E-74</c:v>
                </c:pt>
                <c:pt idx="149" formatCode="0.E+00">
                  <c:v>2.0302628561874666E-74</c:v>
                </c:pt>
                <c:pt idx="150" formatCode="0.E+00">
                  <c:v>6.1355184038030384E-75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7844352"/>
        <c:axId val="237845888"/>
      </c:lineChart>
      <c:dateAx>
        <c:axId val="237844352"/>
        <c:scaling>
          <c:orientation val="minMax"/>
          <c:min val="29677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7845888"/>
        <c:crossesAt val="1.0000000000000001E-5"/>
        <c:auto val="0"/>
        <c:lblOffset val="100"/>
        <c:baseTimeUnit val="days"/>
        <c:majorUnit val="24"/>
        <c:majorTimeUnit val="months"/>
        <c:minorUnit val="3"/>
        <c:minorTimeUnit val="months"/>
      </c:dateAx>
      <c:valAx>
        <c:axId val="237845888"/>
        <c:scaling>
          <c:logBase val="10"/>
          <c:orientation val="minMax"/>
          <c:min val="1.0000000000000002E-2"/>
        </c:scaling>
        <c:delete val="0"/>
        <c:axPos val="l"/>
        <c:minorGridlines>
          <c:spPr>
            <a:ln>
              <a:solidFill>
                <a:schemeClr val="bg1">
                  <a:lumMod val="85000"/>
                </a:schemeClr>
              </a:solidFill>
            </a:ln>
          </c:spPr>
        </c:minorGridlines>
        <c:title>
          <c:tx>
            <c:rich>
              <a:bodyPr rot="-540000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Bq/kg乾土</a:t>
                </a:r>
              </a:p>
            </c:rich>
          </c:tx>
          <c:layout>
            <c:manualLayout>
              <c:xMode val="edge"/>
              <c:yMode val="edge"/>
              <c:x val="1.0378136200716846E-2"/>
              <c:y val="0.341050347222222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784435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5720035842293902"/>
          <c:y val="0.51487326388888888"/>
          <c:w val="0.23899623655913979"/>
          <c:h val="0.3207218750000000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海底土のK-40</a:t>
            </a:r>
          </a:p>
        </c:rich>
      </c:tx>
      <c:layout>
        <c:manualLayout>
          <c:xMode val="edge"/>
          <c:yMode val="edge"/>
          <c:x val="0.2857637992831541"/>
          <c:y val="6.2690972222222219E-3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2230730683055923E-2"/>
          <c:y val="3.1723611111111112E-2"/>
          <c:w val="0.92451702508960576"/>
          <c:h val="0.8377475694444444"/>
        </c:manualLayout>
      </c:layout>
      <c:lineChart>
        <c:grouping val="standard"/>
        <c:varyColors val="0"/>
        <c:ser>
          <c:idx val="1"/>
          <c:order val="0"/>
          <c:tx>
            <c:strRef>
              <c:f>海底土!$C$129</c:f>
              <c:strCache>
                <c:ptCount val="1"/>
                <c:pt idx="0">
                  <c:v>放水口付近/県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海底土!$R$132:$R$292</c:f>
              <c:numCache>
                <c:formatCode>[$-411]m\.d\.ge</c:formatCode>
                <c:ptCount val="161"/>
                <c:pt idx="0">
                  <c:v>29871</c:v>
                </c:pt>
                <c:pt idx="1">
                  <c:v>29962</c:v>
                </c:pt>
                <c:pt idx="2">
                  <c:v>30049</c:v>
                </c:pt>
                <c:pt idx="3">
                  <c:v>30134</c:v>
                </c:pt>
                <c:pt idx="4">
                  <c:v>30225</c:v>
                </c:pt>
                <c:pt idx="5">
                  <c:v>30326</c:v>
                </c:pt>
                <c:pt idx="6">
                  <c:v>30420</c:v>
                </c:pt>
                <c:pt idx="7">
                  <c:v>30501</c:v>
                </c:pt>
                <c:pt idx="8">
                  <c:v>30600</c:v>
                </c:pt>
                <c:pt idx="9">
                  <c:v>30691</c:v>
                </c:pt>
                <c:pt idx="10">
                  <c:v>30774</c:v>
                </c:pt>
                <c:pt idx="11">
                  <c:v>30875</c:v>
                </c:pt>
                <c:pt idx="12">
                  <c:v>30971</c:v>
                </c:pt>
                <c:pt idx="13">
                  <c:v>31055</c:v>
                </c:pt>
                <c:pt idx="14">
                  <c:v>31147</c:v>
                </c:pt>
                <c:pt idx="15">
                  <c:v>31236</c:v>
                </c:pt>
                <c:pt idx="16">
                  <c:v>31329</c:v>
                </c:pt>
                <c:pt idx="17">
                  <c:v>31425</c:v>
                </c:pt>
                <c:pt idx="18">
                  <c:v>31506</c:v>
                </c:pt>
                <c:pt idx="19">
                  <c:v>31528</c:v>
                </c:pt>
                <c:pt idx="20">
                  <c:v>31590</c:v>
                </c:pt>
                <c:pt idx="21">
                  <c:v>31597</c:v>
                </c:pt>
                <c:pt idx="22">
                  <c:v>31705</c:v>
                </c:pt>
                <c:pt idx="23">
                  <c:v>31789</c:v>
                </c:pt>
                <c:pt idx="24">
                  <c:v>31873</c:v>
                </c:pt>
                <c:pt idx="25">
                  <c:v>31974</c:v>
                </c:pt>
                <c:pt idx="26">
                  <c:v>32062</c:v>
                </c:pt>
                <c:pt idx="27">
                  <c:v>32160</c:v>
                </c:pt>
                <c:pt idx="28">
                  <c:v>32244</c:v>
                </c:pt>
                <c:pt idx="29">
                  <c:v>32338</c:v>
                </c:pt>
                <c:pt idx="30">
                  <c:v>32433</c:v>
                </c:pt>
                <c:pt idx="31">
                  <c:v>32525</c:v>
                </c:pt>
                <c:pt idx="32">
                  <c:v>32617</c:v>
                </c:pt>
                <c:pt idx="33">
                  <c:v>32699</c:v>
                </c:pt>
                <c:pt idx="34">
                  <c:v>32800</c:v>
                </c:pt>
                <c:pt idx="35">
                  <c:v>32885</c:v>
                </c:pt>
                <c:pt idx="36">
                  <c:v>32982</c:v>
                </c:pt>
                <c:pt idx="37">
                  <c:v>33073</c:v>
                </c:pt>
                <c:pt idx="38">
                  <c:v>33163</c:v>
                </c:pt>
                <c:pt idx="39">
                  <c:v>33247</c:v>
                </c:pt>
                <c:pt idx="40">
                  <c:v>33345</c:v>
                </c:pt>
                <c:pt idx="41">
                  <c:v>33448</c:v>
                </c:pt>
                <c:pt idx="42">
                  <c:v>33535</c:v>
                </c:pt>
                <c:pt idx="43">
                  <c:v>33616</c:v>
                </c:pt>
                <c:pt idx="44">
                  <c:v>33714</c:v>
                </c:pt>
                <c:pt idx="45">
                  <c:v>33798</c:v>
                </c:pt>
                <c:pt idx="46">
                  <c:v>33905</c:v>
                </c:pt>
                <c:pt idx="47">
                  <c:v>33980</c:v>
                </c:pt>
                <c:pt idx="48">
                  <c:v>34078</c:v>
                </c:pt>
                <c:pt idx="49">
                  <c:v>34185</c:v>
                </c:pt>
                <c:pt idx="50">
                  <c:v>34255</c:v>
                </c:pt>
                <c:pt idx="51">
                  <c:v>34344</c:v>
                </c:pt>
                <c:pt idx="52">
                  <c:v>34435</c:v>
                </c:pt>
                <c:pt idx="53">
                  <c:v>34529</c:v>
                </c:pt>
                <c:pt idx="54">
                  <c:v>34626</c:v>
                </c:pt>
                <c:pt idx="55">
                  <c:v>34708</c:v>
                </c:pt>
                <c:pt idx="56">
                  <c:v>34813</c:v>
                </c:pt>
                <c:pt idx="57">
                  <c:v>34904</c:v>
                </c:pt>
                <c:pt idx="58">
                  <c:v>34988</c:v>
                </c:pt>
                <c:pt idx="59">
                  <c:v>35093</c:v>
                </c:pt>
                <c:pt idx="60">
                  <c:v>35177</c:v>
                </c:pt>
                <c:pt idx="61">
                  <c:v>35268</c:v>
                </c:pt>
                <c:pt idx="62">
                  <c:v>35345</c:v>
                </c:pt>
                <c:pt idx="63">
                  <c:v>35443</c:v>
                </c:pt>
                <c:pt idx="64">
                  <c:v>35534</c:v>
                </c:pt>
                <c:pt idx="65">
                  <c:v>35633</c:v>
                </c:pt>
                <c:pt idx="66">
                  <c:v>35716</c:v>
                </c:pt>
                <c:pt idx="67">
                  <c:v>35807</c:v>
                </c:pt>
                <c:pt idx="68">
                  <c:v>35905</c:v>
                </c:pt>
                <c:pt idx="69">
                  <c:v>35997</c:v>
                </c:pt>
                <c:pt idx="70">
                  <c:v>36080</c:v>
                </c:pt>
                <c:pt idx="71">
                  <c:v>36178</c:v>
                </c:pt>
                <c:pt idx="72">
                  <c:v>36262</c:v>
                </c:pt>
                <c:pt idx="73">
                  <c:v>36367</c:v>
                </c:pt>
                <c:pt idx="74">
                  <c:v>36451</c:v>
                </c:pt>
                <c:pt idx="75">
                  <c:v>36537</c:v>
                </c:pt>
                <c:pt idx="76">
                  <c:v>36634</c:v>
                </c:pt>
                <c:pt idx="77">
                  <c:v>36724</c:v>
                </c:pt>
                <c:pt idx="78">
                  <c:v>36815</c:v>
                </c:pt>
                <c:pt idx="79">
                  <c:v>36906</c:v>
                </c:pt>
                <c:pt idx="80">
                  <c:v>37004</c:v>
                </c:pt>
                <c:pt idx="81">
                  <c:v>37081</c:v>
                </c:pt>
                <c:pt idx="82">
                  <c:v>37179</c:v>
                </c:pt>
                <c:pt idx="83">
                  <c:v>37271</c:v>
                </c:pt>
                <c:pt idx="84">
                  <c:v>37361</c:v>
                </c:pt>
                <c:pt idx="85">
                  <c:v>37459</c:v>
                </c:pt>
                <c:pt idx="86">
                  <c:v>37544</c:v>
                </c:pt>
                <c:pt idx="87">
                  <c:v>37641</c:v>
                </c:pt>
                <c:pt idx="88">
                  <c:v>37725</c:v>
                </c:pt>
                <c:pt idx="89">
                  <c:v>37816</c:v>
                </c:pt>
                <c:pt idx="90">
                  <c:v>37908</c:v>
                </c:pt>
                <c:pt idx="91">
                  <c:v>38012</c:v>
                </c:pt>
                <c:pt idx="92">
                  <c:v>38082</c:v>
                </c:pt>
                <c:pt idx="93">
                  <c:v>38173</c:v>
                </c:pt>
                <c:pt idx="94">
                  <c:v>38272</c:v>
                </c:pt>
                <c:pt idx="95">
                  <c:v>38376</c:v>
                </c:pt>
                <c:pt idx="96">
                  <c:v>38446</c:v>
                </c:pt>
                <c:pt idx="97">
                  <c:v>38544</c:v>
                </c:pt>
                <c:pt idx="98">
                  <c:v>38642</c:v>
                </c:pt>
                <c:pt idx="99">
                  <c:v>38734</c:v>
                </c:pt>
                <c:pt idx="100">
                  <c:v>38825</c:v>
                </c:pt>
                <c:pt idx="101">
                  <c:v>38902</c:v>
                </c:pt>
                <c:pt idx="102">
                  <c:v>38995</c:v>
                </c:pt>
                <c:pt idx="103">
                  <c:v>39092</c:v>
                </c:pt>
                <c:pt idx="104">
                  <c:v>39175</c:v>
                </c:pt>
                <c:pt idx="105">
                  <c:v>39267</c:v>
                </c:pt>
                <c:pt idx="106">
                  <c:v>39370</c:v>
                </c:pt>
                <c:pt idx="107">
                  <c:v>39457</c:v>
                </c:pt>
                <c:pt idx="108">
                  <c:v>39545</c:v>
                </c:pt>
                <c:pt idx="109">
                  <c:v>39631</c:v>
                </c:pt>
                <c:pt idx="110">
                  <c:v>39735</c:v>
                </c:pt>
                <c:pt idx="111">
                  <c:v>39820</c:v>
                </c:pt>
                <c:pt idx="112">
                  <c:v>39910</c:v>
                </c:pt>
                <c:pt idx="113">
                  <c:v>40008</c:v>
                </c:pt>
                <c:pt idx="114">
                  <c:v>40092</c:v>
                </c:pt>
                <c:pt idx="115">
                  <c:v>40193</c:v>
                </c:pt>
                <c:pt idx="116">
                  <c:v>40276</c:v>
                </c:pt>
                <c:pt idx="117">
                  <c:v>40367</c:v>
                </c:pt>
                <c:pt idx="118">
                  <c:v>40458</c:v>
                </c:pt>
                <c:pt idx="119">
                  <c:v>40549</c:v>
                </c:pt>
                <c:pt idx="120">
                  <c:v>40613</c:v>
                </c:pt>
                <c:pt idx="121">
                  <c:v>40681</c:v>
                </c:pt>
                <c:pt idx="122">
                  <c:v>40737</c:v>
                </c:pt>
                <c:pt idx="123">
                  <c:v>40828</c:v>
                </c:pt>
                <c:pt idx="124">
                  <c:v>40924</c:v>
                </c:pt>
                <c:pt idx="125">
                  <c:v>41010</c:v>
                </c:pt>
                <c:pt idx="126">
                  <c:v>41100</c:v>
                </c:pt>
                <c:pt idx="127">
                  <c:v>41192</c:v>
                </c:pt>
                <c:pt idx="128">
                  <c:v>41291</c:v>
                </c:pt>
                <c:pt idx="129">
                  <c:v>41374</c:v>
                </c:pt>
                <c:pt idx="130">
                  <c:v>41472</c:v>
                </c:pt>
                <c:pt idx="131">
                  <c:v>41576</c:v>
                </c:pt>
                <c:pt idx="132">
                  <c:v>41654</c:v>
                </c:pt>
                <c:pt idx="133">
                  <c:v>41738</c:v>
                </c:pt>
                <c:pt idx="134">
                  <c:v>41828</c:v>
                </c:pt>
                <c:pt idx="135">
                  <c:v>41940</c:v>
                </c:pt>
                <c:pt idx="136">
                  <c:v>42018</c:v>
                </c:pt>
                <c:pt idx="137">
                  <c:v>42115</c:v>
                </c:pt>
                <c:pt idx="138">
                  <c:v>42199</c:v>
                </c:pt>
                <c:pt idx="139">
                  <c:v>42291</c:v>
                </c:pt>
                <c:pt idx="140">
                  <c:v>42382</c:v>
                </c:pt>
                <c:pt idx="141">
                  <c:v>42473</c:v>
                </c:pt>
                <c:pt idx="142">
                  <c:v>42564</c:v>
                </c:pt>
                <c:pt idx="143">
                  <c:v>42655</c:v>
                </c:pt>
                <c:pt idx="144">
                  <c:v>42759</c:v>
                </c:pt>
                <c:pt idx="145">
                  <c:v>42839</c:v>
                </c:pt>
                <c:pt idx="146">
                  <c:v>42928</c:v>
                </c:pt>
                <c:pt idx="147">
                  <c:v>43026</c:v>
                </c:pt>
                <c:pt idx="148">
                  <c:v>43117</c:v>
                </c:pt>
                <c:pt idx="149">
                  <c:v>43200</c:v>
                </c:pt>
                <c:pt idx="150">
                  <c:v>43292</c:v>
                </c:pt>
              </c:numCache>
            </c:numRef>
          </c:cat>
          <c:val>
            <c:numRef>
              <c:f>海底土!$D$132:$D$292</c:f>
              <c:numCache>
                <c:formatCode>0_);[Red]\(0\)</c:formatCode>
                <c:ptCount val="161"/>
                <c:pt idx="1">
                  <c:v>433.33333333333331</c:v>
                </c:pt>
                <c:pt idx="2">
                  <c:v>437.03703703703701</c:v>
                </c:pt>
                <c:pt idx="4">
                  <c:v>355.55555555555554</c:v>
                </c:pt>
                <c:pt idx="6">
                  <c:v>362.96296296296299</c:v>
                </c:pt>
                <c:pt idx="7">
                  <c:v>396.2962962962963</c:v>
                </c:pt>
                <c:pt idx="8">
                  <c:v>403.7037037037037</c:v>
                </c:pt>
                <c:pt idx="9">
                  <c:v>348.14814814814815</c:v>
                </c:pt>
                <c:pt idx="10">
                  <c:v>425.92592592592592</c:v>
                </c:pt>
                <c:pt idx="12">
                  <c:v>351.85185185185185</c:v>
                </c:pt>
                <c:pt idx="14">
                  <c:v>355.55555555555554</c:v>
                </c:pt>
                <c:pt idx="16">
                  <c:v>400</c:v>
                </c:pt>
                <c:pt idx="20">
                  <c:v>348.14814814814815</c:v>
                </c:pt>
                <c:pt idx="22">
                  <c:v>492.59259259259261</c:v>
                </c:pt>
                <c:pt idx="24">
                  <c:v>370.37037037037038</c:v>
                </c:pt>
                <c:pt idx="26">
                  <c:v>407.40740740740739</c:v>
                </c:pt>
                <c:pt idx="28">
                  <c:v>325</c:v>
                </c:pt>
                <c:pt idx="30">
                  <c:v>463</c:v>
                </c:pt>
                <c:pt idx="32">
                  <c:v>348</c:v>
                </c:pt>
                <c:pt idx="34">
                  <c:v>358</c:v>
                </c:pt>
                <c:pt idx="36">
                  <c:v>405</c:v>
                </c:pt>
                <c:pt idx="38">
                  <c:v>339</c:v>
                </c:pt>
                <c:pt idx="40">
                  <c:v>441</c:v>
                </c:pt>
                <c:pt idx="42">
                  <c:v>476</c:v>
                </c:pt>
                <c:pt idx="44">
                  <c:v>436</c:v>
                </c:pt>
                <c:pt idx="46">
                  <c:v>413</c:v>
                </c:pt>
                <c:pt idx="48">
                  <c:v>407</c:v>
                </c:pt>
                <c:pt idx="50">
                  <c:v>385</c:v>
                </c:pt>
                <c:pt idx="52">
                  <c:v>519</c:v>
                </c:pt>
                <c:pt idx="54">
                  <c:v>493</c:v>
                </c:pt>
                <c:pt idx="56">
                  <c:v>509</c:v>
                </c:pt>
                <c:pt idx="58">
                  <c:v>501</c:v>
                </c:pt>
                <c:pt idx="60">
                  <c:v>483</c:v>
                </c:pt>
                <c:pt idx="62">
                  <c:v>499</c:v>
                </c:pt>
                <c:pt idx="64">
                  <c:v>541</c:v>
                </c:pt>
                <c:pt idx="66">
                  <c:v>503</c:v>
                </c:pt>
                <c:pt idx="68">
                  <c:v>499</c:v>
                </c:pt>
                <c:pt idx="70">
                  <c:v>505</c:v>
                </c:pt>
                <c:pt idx="72">
                  <c:v>507</c:v>
                </c:pt>
                <c:pt idx="74">
                  <c:v>512</c:v>
                </c:pt>
                <c:pt idx="76">
                  <c:v>496</c:v>
                </c:pt>
                <c:pt idx="78">
                  <c:v>516</c:v>
                </c:pt>
                <c:pt idx="80">
                  <c:v>500</c:v>
                </c:pt>
                <c:pt idx="82">
                  <c:v>499</c:v>
                </c:pt>
                <c:pt idx="84">
                  <c:v>494</c:v>
                </c:pt>
                <c:pt idx="86">
                  <c:v>479</c:v>
                </c:pt>
                <c:pt idx="88">
                  <c:v>249</c:v>
                </c:pt>
                <c:pt idx="90">
                  <c:v>456</c:v>
                </c:pt>
                <c:pt idx="92">
                  <c:v>480</c:v>
                </c:pt>
                <c:pt idx="94">
                  <c:v>487</c:v>
                </c:pt>
                <c:pt idx="96">
                  <c:v>492</c:v>
                </c:pt>
                <c:pt idx="98">
                  <c:v>497</c:v>
                </c:pt>
                <c:pt idx="100">
                  <c:v>504</c:v>
                </c:pt>
                <c:pt idx="102">
                  <c:v>504</c:v>
                </c:pt>
                <c:pt idx="104">
                  <c:v>497</c:v>
                </c:pt>
                <c:pt idx="106">
                  <c:v>484</c:v>
                </c:pt>
                <c:pt idx="108">
                  <c:v>511</c:v>
                </c:pt>
                <c:pt idx="110">
                  <c:v>480</c:v>
                </c:pt>
                <c:pt idx="112">
                  <c:v>482</c:v>
                </c:pt>
                <c:pt idx="114">
                  <c:v>489</c:v>
                </c:pt>
                <c:pt idx="116">
                  <c:v>518</c:v>
                </c:pt>
                <c:pt idx="118">
                  <c:v>496</c:v>
                </c:pt>
                <c:pt idx="123">
                  <c:v>450</c:v>
                </c:pt>
                <c:pt idx="125">
                  <c:v>471</c:v>
                </c:pt>
                <c:pt idx="127">
                  <c:v>478</c:v>
                </c:pt>
                <c:pt idx="129">
                  <c:v>466</c:v>
                </c:pt>
                <c:pt idx="131">
                  <c:v>400</c:v>
                </c:pt>
                <c:pt idx="133">
                  <c:v>485</c:v>
                </c:pt>
                <c:pt idx="135">
                  <c:v>447</c:v>
                </c:pt>
                <c:pt idx="137">
                  <c:v>406</c:v>
                </c:pt>
                <c:pt idx="139">
                  <c:v>453</c:v>
                </c:pt>
                <c:pt idx="141">
                  <c:v>453</c:v>
                </c:pt>
                <c:pt idx="143">
                  <c:v>456</c:v>
                </c:pt>
                <c:pt idx="145">
                  <c:v>494</c:v>
                </c:pt>
                <c:pt idx="147">
                  <c:v>510</c:v>
                </c:pt>
                <c:pt idx="149">
                  <c:v>471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海底土!$I$129</c:f>
              <c:strCache>
                <c:ptCount val="1"/>
                <c:pt idx="0">
                  <c:v>鮫浦湾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海底土!$R$132:$R$292</c:f>
              <c:numCache>
                <c:formatCode>[$-411]m\.d\.ge</c:formatCode>
                <c:ptCount val="161"/>
                <c:pt idx="0">
                  <c:v>29871</c:v>
                </c:pt>
                <c:pt idx="1">
                  <c:v>29962</c:v>
                </c:pt>
                <c:pt idx="2">
                  <c:v>30049</c:v>
                </c:pt>
                <c:pt idx="3">
                  <c:v>30134</c:v>
                </c:pt>
                <c:pt idx="4">
                  <c:v>30225</c:v>
                </c:pt>
                <c:pt idx="5">
                  <c:v>30326</c:v>
                </c:pt>
                <c:pt idx="6">
                  <c:v>30420</c:v>
                </c:pt>
                <c:pt idx="7">
                  <c:v>30501</c:v>
                </c:pt>
                <c:pt idx="8">
                  <c:v>30600</c:v>
                </c:pt>
                <c:pt idx="9">
                  <c:v>30691</c:v>
                </c:pt>
                <c:pt idx="10">
                  <c:v>30774</c:v>
                </c:pt>
                <c:pt idx="11">
                  <c:v>30875</c:v>
                </c:pt>
                <c:pt idx="12">
                  <c:v>30971</c:v>
                </c:pt>
                <c:pt idx="13">
                  <c:v>31055</c:v>
                </c:pt>
                <c:pt idx="14">
                  <c:v>31147</c:v>
                </c:pt>
                <c:pt idx="15">
                  <c:v>31236</c:v>
                </c:pt>
                <c:pt idx="16">
                  <c:v>31329</c:v>
                </c:pt>
                <c:pt idx="17">
                  <c:v>31425</c:v>
                </c:pt>
                <c:pt idx="18">
                  <c:v>31506</c:v>
                </c:pt>
                <c:pt idx="19">
                  <c:v>31528</c:v>
                </c:pt>
                <c:pt idx="20">
                  <c:v>31590</c:v>
                </c:pt>
                <c:pt idx="21">
                  <c:v>31597</c:v>
                </c:pt>
                <c:pt idx="22">
                  <c:v>31705</c:v>
                </c:pt>
                <c:pt idx="23">
                  <c:v>31789</c:v>
                </c:pt>
                <c:pt idx="24">
                  <c:v>31873</c:v>
                </c:pt>
                <c:pt idx="25">
                  <c:v>31974</c:v>
                </c:pt>
                <c:pt idx="26">
                  <c:v>32062</c:v>
                </c:pt>
                <c:pt idx="27">
                  <c:v>32160</c:v>
                </c:pt>
                <c:pt idx="28">
                  <c:v>32244</c:v>
                </c:pt>
                <c:pt idx="29">
                  <c:v>32338</c:v>
                </c:pt>
                <c:pt idx="30">
                  <c:v>32433</c:v>
                </c:pt>
                <c:pt idx="31">
                  <c:v>32525</c:v>
                </c:pt>
                <c:pt idx="32">
                  <c:v>32617</c:v>
                </c:pt>
                <c:pt idx="33">
                  <c:v>32699</c:v>
                </c:pt>
                <c:pt idx="34">
                  <c:v>32800</c:v>
                </c:pt>
                <c:pt idx="35">
                  <c:v>32885</c:v>
                </c:pt>
                <c:pt idx="36">
                  <c:v>32982</c:v>
                </c:pt>
                <c:pt idx="37">
                  <c:v>33073</c:v>
                </c:pt>
                <c:pt idx="38">
                  <c:v>33163</c:v>
                </c:pt>
                <c:pt idx="39">
                  <c:v>33247</c:v>
                </c:pt>
                <c:pt idx="40">
                  <c:v>33345</c:v>
                </c:pt>
                <c:pt idx="41">
                  <c:v>33448</c:v>
                </c:pt>
                <c:pt idx="42">
                  <c:v>33535</c:v>
                </c:pt>
                <c:pt idx="43">
                  <c:v>33616</c:v>
                </c:pt>
                <c:pt idx="44">
                  <c:v>33714</c:v>
                </c:pt>
                <c:pt idx="45">
                  <c:v>33798</c:v>
                </c:pt>
                <c:pt idx="46">
                  <c:v>33905</c:v>
                </c:pt>
                <c:pt idx="47">
                  <c:v>33980</c:v>
                </c:pt>
                <c:pt idx="48">
                  <c:v>34078</c:v>
                </c:pt>
                <c:pt idx="49">
                  <c:v>34185</c:v>
                </c:pt>
                <c:pt idx="50">
                  <c:v>34255</c:v>
                </c:pt>
                <c:pt idx="51">
                  <c:v>34344</c:v>
                </c:pt>
                <c:pt idx="52">
                  <c:v>34435</c:v>
                </c:pt>
                <c:pt idx="53">
                  <c:v>34529</c:v>
                </c:pt>
                <c:pt idx="54">
                  <c:v>34626</c:v>
                </c:pt>
                <c:pt idx="55">
                  <c:v>34708</c:v>
                </c:pt>
                <c:pt idx="56">
                  <c:v>34813</c:v>
                </c:pt>
                <c:pt idx="57">
                  <c:v>34904</c:v>
                </c:pt>
                <c:pt idx="58">
                  <c:v>34988</c:v>
                </c:pt>
                <c:pt idx="59">
                  <c:v>35093</c:v>
                </c:pt>
                <c:pt idx="60">
                  <c:v>35177</c:v>
                </c:pt>
                <c:pt idx="61">
                  <c:v>35268</c:v>
                </c:pt>
                <c:pt idx="62">
                  <c:v>35345</c:v>
                </c:pt>
                <c:pt idx="63">
                  <c:v>35443</c:v>
                </c:pt>
                <c:pt idx="64">
                  <c:v>35534</c:v>
                </c:pt>
                <c:pt idx="65">
                  <c:v>35633</c:v>
                </c:pt>
                <c:pt idx="66">
                  <c:v>35716</c:v>
                </c:pt>
                <c:pt idx="67">
                  <c:v>35807</c:v>
                </c:pt>
                <c:pt idx="68">
                  <c:v>35905</c:v>
                </c:pt>
                <c:pt idx="69">
                  <c:v>35997</c:v>
                </c:pt>
                <c:pt idx="70">
                  <c:v>36080</c:v>
                </c:pt>
                <c:pt idx="71">
                  <c:v>36178</c:v>
                </c:pt>
                <c:pt idx="72">
                  <c:v>36262</c:v>
                </c:pt>
                <c:pt idx="73">
                  <c:v>36367</c:v>
                </c:pt>
                <c:pt idx="74">
                  <c:v>36451</c:v>
                </c:pt>
                <c:pt idx="75">
                  <c:v>36537</c:v>
                </c:pt>
                <c:pt idx="76">
                  <c:v>36634</c:v>
                </c:pt>
                <c:pt idx="77">
                  <c:v>36724</c:v>
                </c:pt>
                <c:pt idx="78">
                  <c:v>36815</c:v>
                </c:pt>
                <c:pt idx="79">
                  <c:v>36906</c:v>
                </c:pt>
                <c:pt idx="80">
                  <c:v>37004</c:v>
                </c:pt>
                <c:pt idx="81">
                  <c:v>37081</c:v>
                </c:pt>
                <c:pt idx="82">
                  <c:v>37179</c:v>
                </c:pt>
                <c:pt idx="83">
                  <c:v>37271</c:v>
                </c:pt>
                <c:pt idx="84">
                  <c:v>37361</c:v>
                </c:pt>
                <c:pt idx="85">
                  <c:v>37459</c:v>
                </c:pt>
                <c:pt idx="86">
                  <c:v>37544</c:v>
                </c:pt>
                <c:pt idx="87">
                  <c:v>37641</c:v>
                </c:pt>
                <c:pt idx="88">
                  <c:v>37725</c:v>
                </c:pt>
                <c:pt idx="89">
                  <c:v>37816</c:v>
                </c:pt>
                <c:pt idx="90">
                  <c:v>37908</c:v>
                </c:pt>
                <c:pt idx="91">
                  <c:v>38012</c:v>
                </c:pt>
                <c:pt idx="92">
                  <c:v>38082</c:v>
                </c:pt>
                <c:pt idx="93">
                  <c:v>38173</c:v>
                </c:pt>
                <c:pt idx="94">
                  <c:v>38272</c:v>
                </c:pt>
                <c:pt idx="95">
                  <c:v>38376</c:v>
                </c:pt>
                <c:pt idx="96">
                  <c:v>38446</c:v>
                </c:pt>
                <c:pt idx="97">
                  <c:v>38544</c:v>
                </c:pt>
                <c:pt idx="98">
                  <c:v>38642</c:v>
                </c:pt>
                <c:pt idx="99">
                  <c:v>38734</c:v>
                </c:pt>
                <c:pt idx="100">
                  <c:v>38825</c:v>
                </c:pt>
                <c:pt idx="101">
                  <c:v>38902</c:v>
                </c:pt>
                <c:pt idx="102">
                  <c:v>38995</c:v>
                </c:pt>
                <c:pt idx="103">
                  <c:v>39092</c:v>
                </c:pt>
                <c:pt idx="104">
                  <c:v>39175</c:v>
                </c:pt>
                <c:pt idx="105">
                  <c:v>39267</c:v>
                </c:pt>
                <c:pt idx="106">
                  <c:v>39370</c:v>
                </c:pt>
                <c:pt idx="107">
                  <c:v>39457</c:v>
                </c:pt>
                <c:pt idx="108">
                  <c:v>39545</c:v>
                </c:pt>
                <c:pt idx="109">
                  <c:v>39631</c:v>
                </c:pt>
                <c:pt idx="110">
                  <c:v>39735</c:v>
                </c:pt>
                <c:pt idx="111">
                  <c:v>39820</c:v>
                </c:pt>
                <c:pt idx="112">
                  <c:v>39910</c:v>
                </c:pt>
                <c:pt idx="113">
                  <c:v>40008</c:v>
                </c:pt>
                <c:pt idx="114">
                  <c:v>40092</c:v>
                </c:pt>
                <c:pt idx="115">
                  <c:v>40193</c:v>
                </c:pt>
                <c:pt idx="116">
                  <c:v>40276</c:v>
                </c:pt>
                <c:pt idx="117">
                  <c:v>40367</c:v>
                </c:pt>
                <c:pt idx="118">
                  <c:v>40458</c:v>
                </c:pt>
                <c:pt idx="119">
                  <c:v>40549</c:v>
                </c:pt>
                <c:pt idx="120">
                  <c:v>40613</c:v>
                </c:pt>
                <c:pt idx="121">
                  <c:v>40681</c:v>
                </c:pt>
                <c:pt idx="122">
                  <c:v>40737</c:v>
                </c:pt>
                <c:pt idx="123">
                  <c:v>40828</c:v>
                </c:pt>
                <c:pt idx="124">
                  <c:v>40924</c:v>
                </c:pt>
                <c:pt idx="125">
                  <c:v>41010</c:v>
                </c:pt>
                <c:pt idx="126">
                  <c:v>41100</c:v>
                </c:pt>
                <c:pt idx="127">
                  <c:v>41192</c:v>
                </c:pt>
                <c:pt idx="128">
                  <c:v>41291</c:v>
                </c:pt>
                <c:pt idx="129">
                  <c:v>41374</c:v>
                </c:pt>
                <c:pt idx="130">
                  <c:v>41472</c:v>
                </c:pt>
                <c:pt idx="131">
                  <c:v>41576</c:v>
                </c:pt>
                <c:pt idx="132">
                  <c:v>41654</c:v>
                </c:pt>
                <c:pt idx="133">
                  <c:v>41738</c:v>
                </c:pt>
                <c:pt idx="134">
                  <c:v>41828</c:v>
                </c:pt>
                <c:pt idx="135">
                  <c:v>41940</c:v>
                </c:pt>
                <c:pt idx="136">
                  <c:v>42018</c:v>
                </c:pt>
                <c:pt idx="137">
                  <c:v>42115</c:v>
                </c:pt>
                <c:pt idx="138">
                  <c:v>42199</c:v>
                </c:pt>
                <c:pt idx="139">
                  <c:v>42291</c:v>
                </c:pt>
                <c:pt idx="140">
                  <c:v>42382</c:v>
                </c:pt>
                <c:pt idx="141">
                  <c:v>42473</c:v>
                </c:pt>
                <c:pt idx="142">
                  <c:v>42564</c:v>
                </c:pt>
                <c:pt idx="143">
                  <c:v>42655</c:v>
                </c:pt>
                <c:pt idx="144">
                  <c:v>42759</c:v>
                </c:pt>
                <c:pt idx="145">
                  <c:v>42839</c:v>
                </c:pt>
                <c:pt idx="146">
                  <c:v>42928</c:v>
                </c:pt>
                <c:pt idx="147">
                  <c:v>43026</c:v>
                </c:pt>
                <c:pt idx="148">
                  <c:v>43117</c:v>
                </c:pt>
                <c:pt idx="149">
                  <c:v>43200</c:v>
                </c:pt>
                <c:pt idx="150">
                  <c:v>43292</c:v>
                </c:pt>
              </c:numCache>
            </c:numRef>
          </c:cat>
          <c:val>
            <c:numRef>
              <c:f>海底土!$J$132:$J$292</c:f>
              <c:numCache>
                <c:formatCode>0_);[Red]\(0\)</c:formatCode>
                <c:ptCount val="161"/>
                <c:pt idx="1">
                  <c:v>562.96296296296293</c:v>
                </c:pt>
                <c:pt idx="2">
                  <c:v>474.07407407407408</c:v>
                </c:pt>
                <c:pt idx="4">
                  <c:v>448.14814814814815</c:v>
                </c:pt>
                <c:pt idx="6">
                  <c:v>540.74074074074076</c:v>
                </c:pt>
                <c:pt idx="8">
                  <c:v>500</c:v>
                </c:pt>
                <c:pt idx="10">
                  <c:v>418.51851851851853</c:v>
                </c:pt>
                <c:pt idx="12">
                  <c:v>500</c:v>
                </c:pt>
                <c:pt idx="14">
                  <c:v>533.33333333333337</c:v>
                </c:pt>
                <c:pt idx="16">
                  <c:v>581.48148148148152</c:v>
                </c:pt>
                <c:pt idx="20">
                  <c:v>518.51851851851848</c:v>
                </c:pt>
                <c:pt idx="22">
                  <c:v>518.51851851851848</c:v>
                </c:pt>
                <c:pt idx="24">
                  <c:v>551.85185185185185</c:v>
                </c:pt>
                <c:pt idx="26">
                  <c:v>537.03703703703707</c:v>
                </c:pt>
                <c:pt idx="28">
                  <c:v>549</c:v>
                </c:pt>
                <c:pt idx="30">
                  <c:v>581</c:v>
                </c:pt>
                <c:pt idx="32">
                  <c:v>537</c:v>
                </c:pt>
                <c:pt idx="34">
                  <c:v>550</c:v>
                </c:pt>
                <c:pt idx="36">
                  <c:v>483</c:v>
                </c:pt>
                <c:pt idx="38">
                  <c:v>496</c:v>
                </c:pt>
                <c:pt idx="40">
                  <c:v>551</c:v>
                </c:pt>
                <c:pt idx="42">
                  <c:v>525</c:v>
                </c:pt>
                <c:pt idx="44">
                  <c:v>545</c:v>
                </c:pt>
                <c:pt idx="46">
                  <c:v>530</c:v>
                </c:pt>
                <c:pt idx="48">
                  <c:v>532</c:v>
                </c:pt>
                <c:pt idx="50">
                  <c:v>478</c:v>
                </c:pt>
                <c:pt idx="52">
                  <c:v>464</c:v>
                </c:pt>
                <c:pt idx="54">
                  <c:v>489</c:v>
                </c:pt>
                <c:pt idx="56">
                  <c:v>476</c:v>
                </c:pt>
                <c:pt idx="58">
                  <c:v>495</c:v>
                </c:pt>
                <c:pt idx="60">
                  <c:v>500</c:v>
                </c:pt>
                <c:pt idx="62">
                  <c:v>530</c:v>
                </c:pt>
                <c:pt idx="64">
                  <c:v>564</c:v>
                </c:pt>
                <c:pt idx="66">
                  <c:v>564</c:v>
                </c:pt>
                <c:pt idx="68">
                  <c:v>527</c:v>
                </c:pt>
                <c:pt idx="70">
                  <c:v>562</c:v>
                </c:pt>
                <c:pt idx="72">
                  <c:v>513</c:v>
                </c:pt>
                <c:pt idx="74">
                  <c:v>499</c:v>
                </c:pt>
                <c:pt idx="76">
                  <c:v>555</c:v>
                </c:pt>
                <c:pt idx="78">
                  <c:v>553</c:v>
                </c:pt>
                <c:pt idx="80">
                  <c:v>499</c:v>
                </c:pt>
                <c:pt idx="82">
                  <c:v>553</c:v>
                </c:pt>
                <c:pt idx="84">
                  <c:v>545</c:v>
                </c:pt>
                <c:pt idx="86">
                  <c:v>525</c:v>
                </c:pt>
                <c:pt idx="88">
                  <c:v>550</c:v>
                </c:pt>
                <c:pt idx="90">
                  <c:v>563</c:v>
                </c:pt>
                <c:pt idx="92">
                  <c:v>547</c:v>
                </c:pt>
                <c:pt idx="94">
                  <c:v>542</c:v>
                </c:pt>
                <c:pt idx="96">
                  <c:v>525</c:v>
                </c:pt>
                <c:pt idx="98">
                  <c:v>579</c:v>
                </c:pt>
                <c:pt idx="100">
                  <c:v>536</c:v>
                </c:pt>
                <c:pt idx="102">
                  <c:v>568</c:v>
                </c:pt>
                <c:pt idx="104">
                  <c:v>533</c:v>
                </c:pt>
                <c:pt idx="106">
                  <c:v>554</c:v>
                </c:pt>
                <c:pt idx="108">
                  <c:v>547</c:v>
                </c:pt>
                <c:pt idx="110">
                  <c:v>305</c:v>
                </c:pt>
                <c:pt idx="112">
                  <c:v>562</c:v>
                </c:pt>
                <c:pt idx="114">
                  <c:v>548</c:v>
                </c:pt>
                <c:pt idx="116">
                  <c:v>556</c:v>
                </c:pt>
                <c:pt idx="118">
                  <c:v>554</c:v>
                </c:pt>
                <c:pt idx="123">
                  <c:v>520</c:v>
                </c:pt>
                <c:pt idx="125">
                  <c:v>549</c:v>
                </c:pt>
                <c:pt idx="127">
                  <c:v>560</c:v>
                </c:pt>
                <c:pt idx="129">
                  <c:v>500</c:v>
                </c:pt>
                <c:pt idx="131">
                  <c:v>480</c:v>
                </c:pt>
                <c:pt idx="133">
                  <c:v>520</c:v>
                </c:pt>
                <c:pt idx="135">
                  <c:v>448</c:v>
                </c:pt>
                <c:pt idx="137">
                  <c:v>453</c:v>
                </c:pt>
                <c:pt idx="139">
                  <c:v>490</c:v>
                </c:pt>
                <c:pt idx="141">
                  <c:v>439</c:v>
                </c:pt>
                <c:pt idx="143">
                  <c:v>458</c:v>
                </c:pt>
                <c:pt idx="145">
                  <c:v>508</c:v>
                </c:pt>
                <c:pt idx="147">
                  <c:v>490</c:v>
                </c:pt>
                <c:pt idx="149">
                  <c:v>473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海底土!$N$129</c:f>
              <c:strCache>
                <c:ptCount val="1"/>
                <c:pt idx="0">
                  <c:v>気仙沼湾p2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海底土!$R$132:$R$292</c:f>
              <c:numCache>
                <c:formatCode>[$-411]m\.d\.ge</c:formatCode>
                <c:ptCount val="161"/>
                <c:pt idx="0">
                  <c:v>29871</c:v>
                </c:pt>
                <c:pt idx="1">
                  <c:v>29962</c:v>
                </c:pt>
                <c:pt idx="2">
                  <c:v>30049</c:v>
                </c:pt>
                <c:pt idx="3">
                  <c:v>30134</c:v>
                </c:pt>
                <c:pt idx="4">
                  <c:v>30225</c:v>
                </c:pt>
                <c:pt idx="5">
                  <c:v>30326</c:v>
                </c:pt>
                <c:pt idx="6">
                  <c:v>30420</c:v>
                </c:pt>
                <c:pt idx="7">
                  <c:v>30501</c:v>
                </c:pt>
                <c:pt idx="8">
                  <c:v>30600</c:v>
                </c:pt>
                <c:pt idx="9">
                  <c:v>30691</c:v>
                </c:pt>
                <c:pt idx="10">
                  <c:v>30774</c:v>
                </c:pt>
                <c:pt idx="11">
                  <c:v>30875</c:v>
                </c:pt>
                <c:pt idx="12">
                  <c:v>30971</c:v>
                </c:pt>
                <c:pt idx="13">
                  <c:v>31055</c:v>
                </c:pt>
                <c:pt idx="14">
                  <c:v>31147</c:v>
                </c:pt>
                <c:pt idx="15">
                  <c:v>31236</c:v>
                </c:pt>
                <c:pt idx="16">
                  <c:v>31329</c:v>
                </c:pt>
                <c:pt idx="17">
                  <c:v>31425</c:v>
                </c:pt>
                <c:pt idx="18">
                  <c:v>31506</c:v>
                </c:pt>
                <c:pt idx="19">
                  <c:v>31528</c:v>
                </c:pt>
                <c:pt idx="20">
                  <c:v>31590</c:v>
                </c:pt>
                <c:pt idx="21">
                  <c:v>31597</c:v>
                </c:pt>
                <c:pt idx="22">
                  <c:v>31705</c:v>
                </c:pt>
                <c:pt idx="23">
                  <c:v>31789</c:v>
                </c:pt>
                <c:pt idx="24">
                  <c:v>31873</c:v>
                </c:pt>
                <c:pt idx="25">
                  <c:v>31974</c:v>
                </c:pt>
                <c:pt idx="26">
                  <c:v>32062</c:v>
                </c:pt>
                <c:pt idx="27">
                  <c:v>32160</c:v>
                </c:pt>
                <c:pt idx="28">
                  <c:v>32244</c:v>
                </c:pt>
                <c:pt idx="29">
                  <c:v>32338</c:v>
                </c:pt>
                <c:pt idx="30">
                  <c:v>32433</c:v>
                </c:pt>
                <c:pt idx="31">
                  <c:v>32525</c:v>
                </c:pt>
                <c:pt idx="32">
                  <c:v>32617</c:v>
                </c:pt>
                <c:pt idx="33">
                  <c:v>32699</c:v>
                </c:pt>
                <c:pt idx="34">
                  <c:v>32800</c:v>
                </c:pt>
                <c:pt idx="35">
                  <c:v>32885</c:v>
                </c:pt>
                <c:pt idx="36">
                  <c:v>32982</c:v>
                </c:pt>
                <c:pt idx="37">
                  <c:v>33073</c:v>
                </c:pt>
                <c:pt idx="38">
                  <c:v>33163</c:v>
                </c:pt>
                <c:pt idx="39">
                  <c:v>33247</c:v>
                </c:pt>
                <c:pt idx="40">
                  <c:v>33345</c:v>
                </c:pt>
                <c:pt idx="41">
                  <c:v>33448</c:v>
                </c:pt>
                <c:pt idx="42">
                  <c:v>33535</c:v>
                </c:pt>
                <c:pt idx="43">
                  <c:v>33616</c:v>
                </c:pt>
                <c:pt idx="44">
                  <c:v>33714</c:v>
                </c:pt>
                <c:pt idx="45">
                  <c:v>33798</c:v>
                </c:pt>
                <c:pt idx="46">
                  <c:v>33905</c:v>
                </c:pt>
                <c:pt idx="47">
                  <c:v>33980</c:v>
                </c:pt>
                <c:pt idx="48">
                  <c:v>34078</c:v>
                </c:pt>
                <c:pt idx="49">
                  <c:v>34185</c:v>
                </c:pt>
                <c:pt idx="50">
                  <c:v>34255</c:v>
                </c:pt>
                <c:pt idx="51">
                  <c:v>34344</c:v>
                </c:pt>
                <c:pt idx="52">
                  <c:v>34435</c:v>
                </c:pt>
                <c:pt idx="53">
                  <c:v>34529</c:v>
                </c:pt>
                <c:pt idx="54">
                  <c:v>34626</c:v>
                </c:pt>
                <c:pt idx="55">
                  <c:v>34708</c:v>
                </c:pt>
                <c:pt idx="56">
                  <c:v>34813</c:v>
                </c:pt>
                <c:pt idx="57">
                  <c:v>34904</c:v>
                </c:pt>
                <c:pt idx="58">
                  <c:v>34988</c:v>
                </c:pt>
                <c:pt idx="59">
                  <c:v>35093</c:v>
                </c:pt>
                <c:pt idx="60">
                  <c:v>35177</c:v>
                </c:pt>
                <c:pt idx="61">
                  <c:v>35268</c:v>
                </c:pt>
                <c:pt idx="62">
                  <c:v>35345</c:v>
                </c:pt>
                <c:pt idx="63">
                  <c:v>35443</c:v>
                </c:pt>
                <c:pt idx="64">
                  <c:v>35534</c:v>
                </c:pt>
                <c:pt idx="65">
                  <c:v>35633</c:v>
                </c:pt>
                <c:pt idx="66">
                  <c:v>35716</c:v>
                </c:pt>
                <c:pt idx="67">
                  <c:v>35807</c:v>
                </c:pt>
                <c:pt idx="68">
                  <c:v>35905</c:v>
                </c:pt>
                <c:pt idx="69">
                  <c:v>35997</c:v>
                </c:pt>
                <c:pt idx="70">
                  <c:v>36080</c:v>
                </c:pt>
                <c:pt idx="71">
                  <c:v>36178</c:v>
                </c:pt>
                <c:pt idx="72">
                  <c:v>36262</c:v>
                </c:pt>
                <c:pt idx="73">
                  <c:v>36367</c:v>
                </c:pt>
                <c:pt idx="74">
                  <c:v>36451</c:v>
                </c:pt>
                <c:pt idx="75">
                  <c:v>36537</c:v>
                </c:pt>
                <c:pt idx="76">
                  <c:v>36634</c:v>
                </c:pt>
                <c:pt idx="77">
                  <c:v>36724</c:v>
                </c:pt>
                <c:pt idx="78">
                  <c:v>36815</c:v>
                </c:pt>
                <c:pt idx="79">
                  <c:v>36906</c:v>
                </c:pt>
                <c:pt idx="80">
                  <c:v>37004</c:v>
                </c:pt>
                <c:pt idx="81">
                  <c:v>37081</c:v>
                </c:pt>
                <c:pt idx="82">
                  <c:v>37179</c:v>
                </c:pt>
                <c:pt idx="83">
                  <c:v>37271</c:v>
                </c:pt>
                <c:pt idx="84">
                  <c:v>37361</c:v>
                </c:pt>
                <c:pt idx="85">
                  <c:v>37459</c:v>
                </c:pt>
                <c:pt idx="86">
                  <c:v>37544</c:v>
                </c:pt>
                <c:pt idx="87">
                  <c:v>37641</c:v>
                </c:pt>
                <c:pt idx="88">
                  <c:v>37725</c:v>
                </c:pt>
                <c:pt idx="89">
                  <c:v>37816</c:v>
                </c:pt>
                <c:pt idx="90">
                  <c:v>37908</c:v>
                </c:pt>
                <c:pt idx="91">
                  <c:v>38012</c:v>
                </c:pt>
                <c:pt idx="92">
                  <c:v>38082</c:v>
                </c:pt>
                <c:pt idx="93">
                  <c:v>38173</c:v>
                </c:pt>
                <c:pt idx="94">
                  <c:v>38272</c:v>
                </c:pt>
                <c:pt idx="95">
                  <c:v>38376</c:v>
                </c:pt>
                <c:pt idx="96">
                  <c:v>38446</c:v>
                </c:pt>
                <c:pt idx="97">
                  <c:v>38544</c:v>
                </c:pt>
                <c:pt idx="98">
                  <c:v>38642</c:v>
                </c:pt>
                <c:pt idx="99">
                  <c:v>38734</c:v>
                </c:pt>
                <c:pt idx="100">
                  <c:v>38825</c:v>
                </c:pt>
                <c:pt idx="101">
                  <c:v>38902</c:v>
                </c:pt>
                <c:pt idx="102">
                  <c:v>38995</c:v>
                </c:pt>
                <c:pt idx="103">
                  <c:v>39092</c:v>
                </c:pt>
                <c:pt idx="104">
                  <c:v>39175</c:v>
                </c:pt>
                <c:pt idx="105">
                  <c:v>39267</c:v>
                </c:pt>
                <c:pt idx="106">
                  <c:v>39370</c:v>
                </c:pt>
                <c:pt idx="107">
                  <c:v>39457</c:v>
                </c:pt>
                <c:pt idx="108">
                  <c:v>39545</c:v>
                </c:pt>
                <c:pt idx="109">
                  <c:v>39631</c:v>
                </c:pt>
                <c:pt idx="110">
                  <c:v>39735</c:v>
                </c:pt>
                <c:pt idx="111">
                  <c:v>39820</c:v>
                </c:pt>
                <c:pt idx="112">
                  <c:v>39910</c:v>
                </c:pt>
                <c:pt idx="113">
                  <c:v>40008</c:v>
                </c:pt>
                <c:pt idx="114">
                  <c:v>40092</c:v>
                </c:pt>
                <c:pt idx="115">
                  <c:v>40193</c:v>
                </c:pt>
                <c:pt idx="116">
                  <c:v>40276</c:v>
                </c:pt>
                <c:pt idx="117">
                  <c:v>40367</c:v>
                </c:pt>
                <c:pt idx="118">
                  <c:v>40458</c:v>
                </c:pt>
                <c:pt idx="119">
                  <c:v>40549</c:v>
                </c:pt>
                <c:pt idx="120">
                  <c:v>40613</c:v>
                </c:pt>
                <c:pt idx="121">
                  <c:v>40681</c:v>
                </c:pt>
                <c:pt idx="122">
                  <c:v>40737</c:v>
                </c:pt>
                <c:pt idx="123">
                  <c:v>40828</c:v>
                </c:pt>
                <c:pt idx="124">
                  <c:v>40924</c:v>
                </c:pt>
                <c:pt idx="125">
                  <c:v>41010</c:v>
                </c:pt>
                <c:pt idx="126">
                  <c:v>41100</c:v>
                </c:pt>
                <c:pt idx="127">
                  <c:v>41192</c:v>
                </c:pt>
                <c:pt idx="128">
                  <c:v>41291</c:v>
                </c:pt>
                <c:pt idx="129">
                  <c:v>41374</c:v>
                </c:pt>
                <c:pt idx="130">
                  <c:v>41472</c:v>
                </c:pt>
                <c:pt idx="131">
                  <c:v>41576</c:v>
                </c:pt>
                <c:pt idx="132">
                  <c:v>41654</c:v>
                </c:pt>
                <c:pt idx="133">
                  <c:v>41738</c:v>
                </c:pt>
                <c:pt idx="134">
                  <c:v>41828</c:v>
                </c:pt>
                <c:pt idx="135">
                  <c:v>41940</c:v>
                </c:pt>
                <c:pt idx="136">
                  <c:v>42018</c:v>
                </c:pt>
                <c:pt idx="137">
                  <c:v>42115</c:v>
                </c:pt>
                <c:pt idx="138">
                  <c:v>42199</c:v>
                </c:pt>
                <c:pt idx="139">
                  <c:v>42291</c:v>
                </c:pt>
                <c:pt idx="140">
                  <c:v>42382</c:v>
                </c:pt>
                <c:pt idx="141">
                  <c:v>42473</c:v>
                </c:pt>
                <c:pt idx="142">
                  <c:v>42564</c:v>
                </c:pt>
                <c:pt idx="143">
                  <c:v>42655</c:v>
                </c:pt>
                <c:pt idx="144">
                  <c:v>42759</c:v>
                </c:pt>
                <c:pt idx="145">
                  <c:v>42839</c:v>
                </c:pt>
                <c:pt idx="146">
                  <c:v>42928</c:v>
                </c:pt>
                <c:pt idx="147">
                  <c:v>43026</c:v>
                </c:pt>
                <c:pt idx="148">
                  <c:v>43117</c:v>
                </c:pt>
                <c:pt idx="149">
                  <c:v>43200</c:v>
                </c:pt>
                <c:pt idx="150">
                  <c:v>43292</c:v>
                </c:pt>
              </c:numCache>
            </c:numRef>
          </c:cat>
          <c:val>
            <c:numRef>
              <c:f>海底土!$O$132:$O$292</c:f>
              <c:numCache>
                <c:formatCode>0_);[Red]\(0\)</c:formatCode>
                <c:ptCount val="161"/>
                <c:pt idx="7">
                  <c:v>581.48148148148152</c:v>
                </c:pt>
                <c:pt idx="10">
                  <c:v>388.88888888888891</c:v>
                </c:pt>
                <c:pt idx="12">
                  <c:v>370.37037037037038</c:v>
                </c:pt>
                <c:pt idx="16">
                  <c:v>244.44444444444446</c:v>
                </c:pt>
                <c:pt idx="22">
                  <c:v>322.22222222222223</c:v>
                </c:pt>
                <c:pt idx="24">
                  <c:v>222.22222222222223</c:v>
                </c:pt>
                <c:pt idx="30">
                  <c:v>311</c:v>
                </c:pt>
                <c:pt idx="34">
                  <c:v>291</c:v>
                </c:pt>
                <c:pt idx="38">
                  <c:v>301</c:v>
                </c:pt>
                <c:pt idx="42">
                  <c:v>317</c:v>
                </c:pt>
                <c:pt idx="46">
                  <c:v>303</c:v>
                </c:pt>
                <c:pt idx="50">
                  <c:v>279</c:v>
                </c:pt>
                <c:pt idx="54">
                  <c:v>300</c:v>
                </c:pt>
                <c:pt idx="58">
                  <c:v>341</c:v>
                </c:pt>
                <c:pt idx="62">
                  <c:v>310</c:v>
                </c:pt>
                <c:pt idx="66">
                  <c:v>347</c:v>
                </c:pt>
                <c:pt idx="70">
                  <c:v>279</c:v>
                </c:pt>
                <c:pt idx="74">
                  <c:v>335</c:v>
                </c:pt>
                <c:pt idx="78">
                  <c:v>357</c:v>
                </c:pt>
                <c:pt idx="82">
                  <c:v>326</c:v>
                </c:pt>
                <c:pt idx="86">
                  <c:v>336</c:v>
                </c:pt>
                <c:pt idx="90">
                  <c:v>324</c:v>
                </c:pt>
                <c:pt idx="94">
                  <c:v>351</c:v>
                </c:pt>
                <c:pt idx="98">
                  <c:v>282</c:v>
                </c:pt>
                <c:pt idx="102">
                  <c:v>350</c:v>
                </c:pt>
                <c:pt idx="106">
                  <c:v>332</c:v>
                </c:pt>
                <c:pt idx="110">
                  <c:v>305</c:v>
                </c:pt>
                <c:pt idx="114">
                  <c:v>379</c:v>
                </c:pt>
                <c:pt idx="118">
                  <c:v>343</c:v>
                </c:pt>
                <c:pt idx="123">
                  <c:v>410</c:v>
                </c:pt>
                <c:pt idx="127">
                  <c:v>376</c:v>
                </c:pt>
                <c:pt idx="131">
                  <c:v>363</c:v>
                </c:pt>
                <c:pt idx="135">
                  <c:v>345</c:v>
                </c:pt>
                <c:pt idx="139">
                  <c:v>355</c:v>
                </c:pt>
                <c:pt idx="143">
                  <c:v>351</c:v>
                </c:pt>
                <c:pt idx="148">
                  <c:v>398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海底土!$S$129</c:f>
              <c:strCache>
                <c:ptCount val="1"/>
                <c:pt idx="0">
                  <c:v>放水口付近/電力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海底土!$R$132:$R$292</c:f>
              <c:numCache>
                <c:formatCode>[$-411]m\.d\.ge</c:formatCode>
                <c:ptCount val="161"/>
                <c:pt idx="0">
                  <c:v>29871</c:v>
                </c:pt>
                <c:pt idx="1">
                  <c:v>29962</c:v>
                </c:pt>
                <c:pt idx="2">
                  <c:v>30049</c:v>
                </c:pt>
                <c:pt idx="3">
                  <c:v>30134</c:v>
                </c:pt>
                <c:pt idx="4">
                  <c:v>30225</c:v>
                </c:pt>
                <c:pt idx="5">
                  <c:v>30326</c:v>
                </c:pt>
                <c:pt idx="6">
                  <c:v>30420</c:v>
                </c:pt>
                <c:pt idx="7">
                  <c:v>30501</c:v>
                </c:pt>
                <c:pt idx="8">
                  <c:v>30600</c:v>
                </c:pt>
                <c:pt idx="9">
                  <c:v>30691</c:v>
                </c:pt>
                <c:pt idx="10">
                  <c:v>30774</c:v>
                </c:pt>
                <c:pt idx="11">
                  <c:v>30875</c:v>
                </c:pt>
                <c:pt idx="12">
                  <c:v>30971</c:v>
                </c:pt>
                <c:pt idx="13">
                  <c:v>31055</c:v>
                </c:pt>
                <c:pt idx="14">
                  <c:v>31147</c:v>
                </c:pt>
                <c:pt idx="15">
                  <c:v>31236</c:v>
                </c:pt>
                <c:pt idx="16">
                  <c:v>31329</c:v>
                </c:pt>
                <c:pt idx="17">
                  <c:v>31425</c:v>
                </c:pt>
                <c:pt idx="18">
                  <c:v>31506</c:v>
                </c:pt>
                <c:pt idx="19">
                  <c:v>31528</c:v>
                </c:pt>
                <c:pt idx="20">
                  <c:v>31590</c:v>
                </c:pt>
                <c:pt idx="21">
                  <c:v>31597</c:v>
                </c:pt>
                <c:pt idx="22">
                  <c:v>31705</c:v>
                </c:pt>
                <c:pt idx="23">
                  <c:v>31789</c:v>
                </c:pt>
                <c:pt idx="24">
                  <c:v>31873</c:v>
                </c:pt>
                <c:pt idx="25">
                  <c:v>31974</c:v>
                </c:pt>
                <c:pt idx="26">
                  <c:v>32062</c:v>
                </c:pt>
                <c:pt idx="27">
                  <c:v>32160</c:v>
                </c:pt>
                <c:pt idx="28">
                  <c:v>32244</c:v>
                </c:pt>
                <c:pt idx="29">
                  <c:v>32338</c:v>
                </c:pt>
                <c:pt idx="30">
                  <c:v>32433</c:v>
                </c:pt>
                <c:pt idx="31">
                  <c:v>32525</c:v>
                </c:pt>
                <c:pt idx="32">
                  <c:v>32617</c:v>
                </c:pt>
                <c:pt idx="33">
                  <c:v>32699</c:v>
                </c:pt>
                <c:pt idx="34">
                  <c:v>32800</c:v>
                </c:pt>
                <c:pt idx="35">
                  <c:v>32885</c:v>
                </c:pt>
                <c:pt idx="36">
                  <c:v>32982</c:v>
                </c:pt>
                <c:pt idx="37">
                  <c:v>33073</c:v>
                </c:pt>
                <c:pt idx="38">
                  <c:v>33163</c:v>
                </c:pt>
                <c:pt idx="39">
                  <c:v>33247</c:v>
                </c:pt>
                <c:pt idx="40">
                  <c:v>33345</c:v>
                </c:pt>
                <c:pt idx="41">
                  <c:v>33448</c:v>
                </c:pt>
                <c:pt idx="42">
                  <c:v>33535</c:v>
                </c:pt>
                <c:pt idx="43">
                  <c:v>33616</c:v>
                </c:pt>
                <c:pt idx="44">
                  <c:v>33714</c:v>
                </c:pt>
                <c:pt idx="45">
                  <c:v>33798</c:v>
                </c:pt>
                <c:pt idx="46">
                  <c:v>33905</c:v>
                </c:pt>
                <c:pt idx="47">
                  <c:v>33980</c:v>
                </c:pt>
                <c:pt idx="48">
                  <c:v>34078</c:v>
                </c:pt>
                <c:pt idx="49">
                  <c:v>34185</c:v>
                </c:pt>
                <c:pt idx="50">
                  <c:v>34255</c:v>
                </c:pt>
                <c:pt idx="51">
                  <c:v>34344</c:v>
                </c:pt>
                <c:pt idx="52">
                  <c:v>34435</c:v>
                </c:pt>
                <c:pt idx="53">
                  <c:v>34529</c:v>
                </c:pt>
                <c:pt idx="54">
                  <c:v>34626</c:v>
                </c:pt>
                <c:pt idx="55">
                  <c:v>34708</c:v>
                </c:pt>
                <c:pt idx="56">
                  <c:v>34813</c:v>
                </c:pt>
                <c:pt idx="57">
                  <c:v>34904</c:v>
                </c:pt>
                <c:pt idx="58">
                  <c:v>34988</c:v>
                </c:pt>
                <c:pt idx="59">
                  <c:v>35093</c:v>
                </c:pt>
                <c:pt idx="60">
                  <c:v>35177</c:v>
                </c:pt>
                <c:pt idx="61">
                  <c:v>35268</c:v>
                </c:pt>
                <c:pt idx="62">
                  <c:v>35345</c:v>
                </c:pt>
                <c:pt idx="63">
                  <c:v>35443</c:v>
                </c:pt>
                <c:pt idx="64">
                  <c:v>35534</c:v>
                </c:pt>
                <c:pt idx="65">
                  <c:v>35633</c:v>
                </c:pt>
                <c:pt idx="66">
                  <c:v>35716</c:v>
                </c:pt>
                <c:pt idx="67">
                  <c:v>35807</c:v>
                </c:pt>
                <c:pt idx="68">
                  <c:v>35905</c:v>
                </c:pt>
                <c:pt idx="69">
                  <c:v>35997</c:v>
                </c:pt>
                <c:pt idx="70">
                  <c:v>36080</c:v>
                </c:pt>
                <c:pt idx="71">
                  <c:v>36178</c:v>
                </c:pt>
                <c:pt idx="72">
                  <c:v>36262</c:v>
                </c:pt>
                <c:pt idx="73">
                  <c:v>36367</c:v>
                </c:pt>
                <c:pt idx="74">
                  <c:v>36451</c:v>
                </c:pt>
                <c:pt idx="75">
                  <c:v>36537</c:v>
                </c:pt>
                <c:pt idx="76">
                  <c:v>36634</c:v>
                </c:pt>
                <c:pt idx="77">
                  <c:v>36724</c:v>
                </c:pt>
                <c:pt idx="78">
                  <c:v>36815</c:v>
                </c:pt>
                <c:pt idx="79">
                  <c:v>36906</c:v>
                </c:pt>
                <c:pt idx="80">
                  <c:v>37004</c:v>
                </c:pt>
                <c:pt idx="81">
                  <c:v>37081</c:v>
                </c:pt>
                <c:pt idx="82">
                  <c:v>37179</c:v>
                </c:pt>
                <c:pt idx="83">
                  <c:v>37271</c:v>
                </c:pt>
                <c:pt idx="84">
                  <c:v>37361</c:v>
                </c:pt>
                <c:pt idx="85">
                  <c:v>37459</c:v>
                </c:pt>
                <c:pt idx="86">
                  <c:v>37544</c:v>
                </c:pt>
                <c:pt idx="87">
                  <c:v>37641</c:v>
                </c:pt>
                <c:pt idx="88">
                  <c:v>37725</c:v>
                </c:pt>
                <c:pt idx="89">
                  <c:v>37816</c:v>
                </c:pt>
                <c:pt idx="90">
                  <c:v>37908</c:v>
                </c:pt>
                <c:pt idx="91">
                  <c:v>38012</c:v>
                </c:pt>
                <c:pt idx="92">
                  <c:v>38082</c:v>
                </c:pt>
                <c:pt idx="93">
                  <c:v>38173</c:v>
                </c:pt>
                <c:pt idx="94">
                  <c:v>38272</c:v>
                </c:pt>
                <c:pt idx="95">
                  <c:v>38376</c:v>
                </c:pt>
                <c:pt idx="96">
                  <c:v>38446</c:v>
                </c:pt>
                <c:pt idx="97">
                  <c:v>38544</c:v>
                </c:pt>
                <c:pt idx="98">
                  <c:v>38642</c:v>
                </c:pt>
                <c:pt idx="99">
                  <c:v>38734</c:v>
                </c:pt>
                <c:pt idx="100">
                  <c:v>38825</c:v>
                </c:pt>
                <c:pt idx="101">
                  <c:v>38902</c:v>
                </c:pt>
                <c:pt idx="102">
                  <c:v>38995</c:v>
                </c:pt>
                <c:pt idx="103">
                  <c:v>39092</c:v>
                </c:pt>
                <c:pt idx="104">
                  <c:v>39175</c:v>
                </c:pt>
                <c:pt idx="105">
                  <c:v>39267</c:v>
                </c:pt>
                <c:pt idx="106">
                  <c:v>39370</c:v>
                </c:pt>
                <c:pt idx="107">
                  <c:v>39457</c:v>
                </c:pt>
                <c:pt idx="108">
                  <c:v>39545</c:v>
                </c:pt>
                <c:pt idx="109">
                  <c:v>39631</c:v>
                </c:pt>
                <c:pt idx="110">
                  <c:v>39735</c:v>
                </c:pt>
                <c:pt idx="111">
                  <c:v>39820</c:v>
                </c:pt>
                <c:pt idx="112">
                  <c:v>39910</c:v>
                </c:pt>
                <c:pt idx="113">
                  <c:v>40008</c:v>
                </c:pt>
                <c:pt idx="114">
                  <c:v>40092</c:v>
                </c:pt>
                <c:pt idx="115">
                  <c:v>40193</c:v>
                </c:pt>
                <c:pt idx="116">
                  <c:v>40276</c:v>
                </c:pt>
                <c:pt idx="117">
                  <c:v>40367</c:v>
                </c:pt>
                <c:pt idx="118">
                  <c:v>40458</c:v>
                </c:pt>
                <c:pt idx="119">
                  <c:v>40549</c:v>
                </c:pt>
                <c:pt idx="120">
                  <c:v>40613</c:v>
                </c:pt>
                <c:pt idx="121">
                  <c:v>40681</c:v>
                </c:pt>
                <c:pt idx="122">
                  <c:v>40737</c:v>
                </c:pt>
                <c:pt idx="123">
                  <c:v>40828</c:v>
                </c:pt>
                <c:pt idx="124">
                  <c:v>40924</c:v>
                </c:pt>
                <c:pt idx="125">
                  <c:v>41010</c:v>
                </c:pt>
                <c:pt idx="126">
                  <c:v>41100</c:v>
                </c:pt>
                <c:pt idx="127">
                  <c:v>41192</c:v>
                </c:pt>
                <c:pt idx="128">
                  <c:v>41291</c:v>
                </c:pt>
                <c:pt idx="129">
                  <c:v>41374</c:v>
                </c:pt>
                <c:pt idx="130">
                  <c:v>41472</c:v>
                </c:pt>
                <c:pt idx="131">
                  <c:v>41576</c:v>
                </c:pt>
                <c:pt idx="132">
                  <c:v>41654</c:v>
                </c:pt>
                <c:pt idx="133">
                  <c:v>41738</c:v>
                </c:pt>
                <c:pt idx="134">
                  <c:v>41828</c:v>
                </c:pt>
                <c:pt idx="135">
                  <c:v>41940</c:v>
                </c:pt>
                <c:pt idx="136">
                  <c:v>42018</c:v>
                </c:pt>
                <c:pt idx="137">
                  <c:v>42115</c:v>
                </c:pt>
                <c:pt idx="138">
                  <c:v>42199</c:v>
                </c:pt>
                <c:pt idx="139">
                  <c:v>42291</c:v>
                </c:pt>
                <c:pt idx="140">
                  <c:v>42382</c:v>
                </c:pt>
                <c:pt idx="141">
                  <c:v>42473</c:v>
                </c:pt>
                <c:pt idx="142">
                  <c:v>42564</c:v>
                </c:pt>
                <c:pt idx="143">
                  <c:v>42655</c:v>
                </c:pt>
                <c:pt idx="144">
                  <c:v>42759</c:v>
                </c:pt>
                <c:pt idx="145">
                  <c:v>42839</c:v>
                </c:pt>
                <c:pt idx="146">
                  <c:v>42928</c:v>
                </c:pt>
                <c:pt idx="147">
                  <c:v>43026</c:v>
                </c:pt>
                <c:pt idx="148">
                  <c:v>43117</c:v>
                </c:pt>
                <c:pt idx="149">
                  <c:v>43200</c:v>
                </c:pt>
                <c:pt idx="150">
                  <c:v>43292</c:v>
                </c:pt>
              </c:numCache>
            </c:numRef>
          </c:cat>
          <c:val>
            <c:numRef>
              <c:f>海底土!$T$132:$T$292</c:f>
              <c:numCache>
                <c:formatCode>0</c:formatCode>
                <c:ptCount val="161"/>
                <c:pt idx="0">
                  <c:v>451.85185185185185</c:v>
                </c:pt>
                <c:pt idx="1">
                  <c:v>474.07407407407408</c:v>
                </c:pt>
                <c:pt idx="2">
                  <c:v>481.48148148148147</c:v>
                </c:pt>
                <c:pt idx="3">
                  <c:v>359.25925925925924</c:v>
                </c:pt>
                <c:pt idx="4">
                  <c:v>300</c:v>
                </c:pt>
                <c:pt idx="5">
                  <c:v>333.33333333333331</c:v>
                </c:pt>
                <c:pt idx="6">
                  <c:v>359.25925925925924</c:v>
                </c:pt>
                <c:pt idx="7">
                  <c:v>422.22222222222223</c:v>
                </c:pt>
                <c:pt idx="8">
                  <c:v>407.40740740740739</c:v>
                </c:pt>
                <c:pt idx="9">
                  <c:v>381.48148148148147</c:v>
                </c:pt>
                <c:pt idx="10">
                  <c:v>433.33333333333331</c:v>
                </c:pt>
                <c:pt idx="11">
                  <c:v>362.96296296296299</c:v>
                </c:pt>
                <c:pt idx="12">
                  <c:v>362.96296296296299</c:v>
                </c:pt>
                <c:pt idx="13">
                  <c:v>392.59259259259261</c:v>
                </c:pt>
                <c:pt idx="14">
                  <c:v>396.2962962962963</c:v>
                </c:pt>
                <c:pt idx="15">
                  <c:v>440.74074074074076</c:v>
                </c:pt>
                <c:pt idx="16">
                  <c:v>366.66666666666669</c:v>
                </c:pt>
                <c:pt idx="17">
                  <c:v>351.85185185185185</c:v>
                </c:pt>
                <c:pt idx="18">
                  <c:v>433.33333333333331</c:v>
                </c:pt>
                <c:pt idx="21">
                  <c:v>337.03703703703701</c:v>
                </c:pt>
                <c:pt idx="22">
                  <c:v>422.22222222222223</c:v>
                </c:pt>
                <c:pt idx="23">
                  <c:v>377.77777777777777</c:v>
                </c:pt>
                <c:pt idx="24">
                  <c:v>459.25925925925924</c:v>
                </c:pt>
                <c:pt idx="25">
                  <c:v>366.66666666666669</c:v>
                </c:pt>
                <c:pt idx="26">
                  <c:v>381.48148148148147</c:v>
                </c:pt>
                <c:pt idx="27">
                  <c:v>333.33333333333331</c:v>
                </c:pt>
                <c:pt idx="28">
                  <c:v>286</c:v>
                </c:pt>
                <c:pt idx="29">
                  <c:v>340</c:v>
                </c:pt>
                <c:pt idx="30">
                  <c:v>349</c:v>
                </c:pt>
                <c:pt idx="31">
                  <c:v>420</c:v>
                </c:pt>
                <c:pt idx="32">
                  <c:v>353</c:v>
                </c:pt>
                <c:pt idx="33">
                  <c:v>421</c:v>
                </c:pt>
                <c:pt idx="34">
                  <c:v>386</c:v>
                </c:pt>
                <c:pt idx="35">
                  <c:v>403</c:v>
                </c:pt>
                <c:pt idx="36">
                  <c:v>475</c:v>
                </c:pt>
                <c:pt idx="37">
                  <c:v>476</c:v>
                </c:pt>
                <c:pt idx="38">
                  <c:v>393</c:v>
                </c:pt>
                <c:pt idx="39">
                  <c:v>352</c:v>
                </c:pt>
                <c:pt idx="40">
                  <c:v>407</c:v>
                </c:pt>
                <c:pt idx="41">
                  <c:v>313</c:v>
                </c:pt>
                <c:pt idx="42">
                  <c:v>467</c:v>
                </c:pt>
                <c:pt idx="43">
                  <c:v>324</c:v>
                </c:pt>
                <c:pt idx="44">
                  <c:v>424</c:v>
                </c:pt>
                <c:pt idx="45">
                  <c:v>406</c:v>
                </c:pt>
                <c:pt idx="46">
                  <c:v>430</c:v>
                </c:pt>
                <c:pt idx="47">
                  <c:v>321</c:v>
                </c:pt>
                <c:pt idx="48">
                  <c:v>275</c:v>
                </c:pt>
                <c:pt idx="49">
                  <c:v>303</c:v>
                </c:pt>
                <c:pt idx="50">
                  <c:v>396</c:v>
                </c:pt>
                <c:pt idx="51">
                  <c:v>315</c:v>
                </c:pt>
                <c:pt idx="52">
                  <c:v>405</c:v>
                </c:pt>
                <c:pt idx="53">
                  <c:v>419</c:v>
                </c:pt>
                <c:pt idx="54">
                  <c:v>375</c:v>
                </c:pt>
                <c:pt idx="55">
                  <c:v>350</c:v>
                </c:pt>
                <c:pt idx="56">
                  <c:v>426</c:v>
                </c:pt>
                <c:pt idx="57">
                  <c:v>381</c:v>
                </c:pt>
                <c:pt idx="58">
                  <c:v>399</c:v>
                </c:pt>
                <c:pt idx="59">
                  <c:v>420</c:v>
                </c:pt>
                <c:pt idx="60">
                  <c:v>480</c:v>
                </c:pt>
                <c:pt idx="61">
                  <c:v>452</c:v>
                </c:pt>
                <c:pt idx="62">
                  <c:v>431</c:v>
                </c:pt>
                <c:pt idx="63">
                  <c:v>447</c:v>
                </c:pt>
                <c:pt idx="64">
                  <c:v>476</c:v>
                </c:pt>
                <c:pt idx="65">
                  <c:v>466</c:v>
                </c:pt>
                <c:pt idx="66">
                  <c:v>453</c:v>
                </c:pt>
                <c:pt idx="67">
                  <c:v>402</c:v>
                </c:pt>
                <c:pt idx="68">
                  <c:v>410</c:v>
                </c:pt>
                <c:pt idx="69">
                  <c:v>418</c:v>
                </c:pt>
                <c:pt idx="70">
                  <c:v>455</c:v>
                </c:pt>
                <c:pt idx="71">
                  <c:v>429</c:v>
                </c:pt>
                <c:pt idx="72">
                  <c:v>442</c:v>
                </c:pt>
                <c:pt idx="73">
                  <c:v>479</c:v>
                </c:pt>
                <c:pt idx="74">
                  <c:v>445</c:v>
                </c:pt>
                <c:pt idx="75">
                  <c:v>452</c:v>
                </c:pt>
                <c:pt idx="76">
                  <c:v>397</c:v>
                </c:pt>
                <c:pt idx="77">
                  <c:v>356</c:v>
                </c:pt>
                <c:pt idx="78">
                  <c:v>414</c:v>
                </c:pt>
                <c:pt idx="79">
                  <c:v>458</c:v>
                </c:pt>
                <c:pt idx="80">
                  <c:v>482</c:v>
                </c:pt>
                <c:pt idx="81">
                  <c:v>444</c:v>
                </c:pt>
                <c:pt idx="82">
                  <c:v>463</c:v>
                </c:pt>
                <c:pt idx="83">
                  <c:v>514</c:v>
                </c:pt>
                <c:pt idx="84">
                  <c:v>453</c:v>
                </c:pt>
                <c:pt idx="85">
                  <c:v>450</c:v>
                </c:pt>
                <c:pt idx="86">
                  <c:v>455</c:v>
                </c:pt>
                <c:pt idx="87">
                  <c:v>478</c:v>
                </c:pt>
                <c:pt idx="88">
                  <c:v>393</c:v>
                </c:pt>
                <c:pt idx="89">
                  <c:v>451</c:v>
                </c:pt>
                <c:pt idx="90">
                  <c:v>492</c:v>
                </c:pt>
                <c:pt idx="91">
                  <c:v>511</c:v>
                </c:pt>
                <c:pt idx="92">
                  <c:v>469</c:v>
                </c:pt>
                <c:pt idx="93">
                  <c:v>498</c:v>
                </c:pt>
                <c:pt idx="94">
                  <c:v>418</c:v>
                </c:pt>
                <c:pt idx="95">
                  <c:v>470</c:v>
                </c:pt>
                <c:pt idx="96">
                  <c:v>476</c:v>
                </c:pt>
                <c:pt idx="97">
                  <c:v>498</c:v>
                </c:pt>
                <c:pt idx="98">
                  <c:v>483</c:v>
                </c:pt>
                <c:pt idx="99">
                  <c:v>488</c:v>
                </c:pt>
                <c:pt idx="100">
                  <c:v>418</c:v>
                </c:pt>
                <c:pt idx="101">
                  <c:v>419</c:v>
                </c:pt>
                <c:pt idx="102">
                  <c:v>454</c:v>
                </c:pt>
                <c:pt idx="103">
                  <c:v>391</c:v>
                </c:pt>
                <c:pt idx="104">
                  <c:v>356</c:v>
                </c:pt>
                <c:pt idx="105">
                  <c:v>405</c:v>
                </c:pt>
                <c:pt idx="106">
                  <c:v>399</c:v>
                </c:pt>
                <c:pt idx="107">
                  <c:v>437</c:v>
                </c:pt>
                <c:pt idx="108">
                  <c:v>405</c:v>
                </c:pt>
                <c:pt idx="109">
                  <c:v>367</c:v>
                </c:pt>
                <c:pt idx="110">
                  <c:v>383</c:v>
                </c:pt>
                <c:pt idx="111">
                  <c:v>408</c:v>
                </c:pt>
                <c:pt idx="112">
                  <c:v>377</c:v>
                </c:pt>
                <c:pt idx="113">
                  <c:v>365</c:v>
                </c:pt>
                <c:pt idx="114">
                  <c:v>377</c:v>
                </c:pt>
                <c:pt idx="115">
                  <c:v>414</c:v>
                </c:pt>
                <c:pt idx="116">
                  <c:v>370</c:v>
                </c:pt>
                <c:pt idx="117">
                  <c:v>437</c:v>
                </c:pt>
                <c:pt idx="118">
                  <c:v>433</c:v>
                </c:pt>
                <c:pt idx="119">
                  <c:v>473</c:v>
                </c:pt>
                <c:pt idx="121">
                  <c:v>443</c:v>
                </c:pt>
                <c:pt idx="122">
                  <c:v>450</c:v>
                </c:pt>
                <c:pt idx="123">
                  <c:v>455</c:v>
                </c:pt>
                <c:pt idx="124">
                  <c:v>470</c:v>
                </c:pt>
                <c:pt idx="125">
                  <c:v>492</c:v>
                </c:pt>
                <c:pt idx="126">
                  <c:v>420</c:v>
                </c:pt>
                <c:pt idx="127">
                  <c:v>459</c:v>
                </c:pt>
                <c:pt idx="128">
                  <c:v>461</c:v>
                </c:pt>
                <c:pt idx="129">
                  <c:v>480</c:v>
                </c:pt>
                <c:pt idx="130">
                  <c:v>457</c:v>
                </c:pt>
                <c:pt idx="131">
                  <c:v>462</c:v>
                </c:pt>
                <c:pt idx="132">
                  <c:v>525</c:v>
                </c:pt>
                <c:pt idx="133">
                  <c:v>447</c:v>
                </c:pt>
                <c:pt idx="134">
                  <c:v>489</c:v>
                </c:pt>
                <c:pt idx="135">
                  <c:v>499</c:v>
                </c:pt>
                <c:pt idx="136">
                  <c:v>512</c:v>
                </c:pt>
                <c:pt idx="137">
                  <c:v>501</c:v>
                </c:pt>
                <c:pt idx="138">
                  <c:v>501</c:v>
                </c:pt>
                <c:pt idx="139">
                  <c:v>490</c:v>
                </c:pt>
                <c:pt idx="140">
                  <c:v>503</c:v>
                </c:pt>
                <c:pt idx="141">
                  <c:v>507</c:v>
                </c:pt>
                <c:pt idx="142">
                  <c:v>508</c:v>
                </c:pt>
                <c:pt idx="143">
                  <c:v>519</c:v>
                </c:pt>
                <c:pt idx="144">
                  <c:v>508</c:v>
                </c:pt>
                <c:pt idx="145">
                  <c:v>463</c:v>
                </c:pt>
                <c:pt idx="146" formatCode="General">
                  <c:v>500</c:v>
                </c:pt>
                <c:pt idx="147" formatCode="General">
                  <c:v>486</c:v>
                </c:pt>
                <c:pt idx="148">
                  <c:v>443</c:v>
                </c:pt>
                <c:pt idx="149">
                  <c:v>477</c:v>
                </c:pt>
                <c:pt idx="150">
                  <c:v>509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海底土!$X$129</c:f>
              <c:strCache>
                <c:ptCount val="1"/>
                <c:pt idx="0">
                  <c:v>取水口付近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海底土!$R$132:$R$292</c:f>
              <c:numCache>
                <c:formatCode>[$-411]m\.d\.ge</c:formatCode>
                <c:ptCount val="161"/>
                <c:pt idx="0">
                  <c:v>29871</c:v>
                </c:pt>
                <c:pt idx="1">
                  <c:v>29962</c:v>
                </c:pt>
                <c:pt idx="2">
                  <c:v>30049</c:v>
                </c:pt>
                <c:pt idx="3">
                  <c:v>30134</c:v>
                </c:pt>
                <c:pt idx="4">
                  <c:v>30225</c:v>
                </c:pt>
                <c:pt idx="5">
                  <c:v>30326</c:v>
                </c:pt>
                <c:pt idx="6">
                  <c:v>30420</c:v>
                </c:pt>
                <c:pt idx="7">
                  <c:v>30501</c:v>
                </c:pt>
                <c:pt idx="8">
                  <c:v>30600</c:v>
                </c:pt>
                <c:pt idx="9">
                  <c:v>30691</c:v>
                </c:pt>
                <c:pt idx="10">
                  <c:v>30774</c:v>
                </c:pt>
                <c:pt idx="11">
                  <c:v>30875</c:v>
                </c:pt>
                <c:pt idx="12">
                  <c:v>30971</c:v>
                </c:pt>
                <c:pt idx="13">
                  <c:v>31055</c:v>
                </c:pt>
                <c:pt idx="14">
                  <c:v>31147</c:v>
                </c:pt>
                <c:pt idx="15">
                  <c:v>31236</c:v>
                </c:pt>
                <c:pt idx="16">
                  <c:v>31329</c:v>
                </c:pt>
                <c:pt idx="17">
                  <c:v>31425</c:v>
                </c:pt>
                <c:pt idx="18">
                  <c:v>31506</c:v>
                </c:pt>
                <c:pt idx="19">
                  <c:v>31528</c:v>
                </c:pt>
                <c:pt idx="20">
                  <c:v>31590</c:v>
                </c:pt>
                <c:pt idx="21">
                  <c:v>31597</c:v>
                </c:pt>
                <c:pt idx="22">
                  <c:v>31705</c:v>
                </c:pt>
                <c:pt idx="23">
                  <c:v>31789</c:v>
                </c:pt>
                <c:pt idx="24">
                  <c:v>31873</c:v>
                </c:pt>
                <c:pt idx="25">
                  <c:v>31974</c:v>
                </c:pt>
                <c:pt idx="26">
                  <c:v>32062</c:v>
                </c:pt>
                <c:pt idx="27">
                  <c:v>32160</c:v>
                </c:pt>
                <c:pt idx="28">
                  <c:v>32244</c:v>
                </c:pt>
                <c:pt idx="29">
                  <c:v>32338</c:v>
                </c:pt>
                <c:pt idx="30">
                  <c:v>32433</c:v>
                </c:pt>
                <c:pt idx="31">
                  <c:v>32525</c:v>
                </c:pt>
                <c:pt idx="32">
                  <c:v>32617</c:v>
                </c:pt>
                <c:pt idx="33">
                  <c:v>32699</c:v>
                </c:pt>
                <c:pt idx="34">
                  <c:v>32800</c:v>
                </c:pt>
                <c:pt idx="35">
                  <c:v>32885</c:v>
                </c:pt>
                <c:pt idx="36">
                  <c:v>32982</c:v>
                </c:pt>
                <c:pt idx="37">
                  <c:v>33073</c:v>
                </c:pt>
                <c:pt idx="38">
                  <c:v>33163</c:v>
                </c:pt>
                <c:pt idx="39">
                  <c:v>33247</c:v>
                </c:pt>
                <c:pt idx="40">
                  <c:v>33345</c:v>
                </c:pt>
                <c:pt idx="41">
                  <c:v>33448</c:v>
                </c:pt>
                <c:pt idx="42">
                  <c:v>33535</c:v>
                </c:pt>
                <c:pt idx="43">
                  <c:v>33616</c:v>
                </c:pt>
                <c:pt idx="44">
                  <c:v>33714</c:v>
                </c:pt>
                <c:pt idx="45">
                  <c:v>33798</c:v>
                </c:pt>
                <c:pt idx="46">
                  <c:v>33905</c:v>
                </c:pt>
                <c:pt idx="47">
                  <c:v>33980</c:v>
                </c:pt>
                <c:pt idx="48">
                  <c:v>34078</c:v>
                </c:pt>
                <c:pt idx="49">
                  <c:v>34185</c:v>
                </c:pt>
                <c:pt idx="50">
                  <c:v>34255</c:v>
                </c:pt>
                <c:pt idx="51">
                  <c:v>34344</c:v>
                </c:pt>
                <c:pt idx="52">
                  <c:v>34435</c:v>
                </c:pt>
                <c:pt idx="53">
                  <c:v>34529</c:v>
                </c:pt>
                <c:pt idx="54">
                  <c:v>34626</c:v>
                </c:pt>
                <c:pt idx="55">
                  <c:v>34708</c:v>
                </c:pt>
                <c:pt idx="56">
                  <c:v>34813</c:v>
                </c:pt>
                <c:pt idx="57">
                  <c:v>34904</c:v>
                </c:pt>
                <c:pt idx="58">
                  <c:v>34988</c:v>
                </c:pt>
                <c:pt idx="59">
                  <c:v>35093</c:v>
                </c:pt>
                <c:pt idx="60">
                  <c:v>35177</c:v>
                </c:pt>
                <c:pt idx="61">
                  <c:v>35268</c:v>
                </c:pt>
                <c:pt idx="62">
                  <c:v>35345</c:v>
                </c:pt>
                <c:pt idx="63">
                  <c:v>35443</c:v>
                </c:pt>
                <c:pt idx="64">
                  <c:v>35534</c:v>
                </c:pt>
                <c:pt idx="65">
                  <c:v>35633</c:v>
                </c:pt>
                <c:pt idx="66">
                  <c:v>35716</c:v>
                </c:pt>
                <c:pt idx="67">
                  <c:v>35807</c:v>
                </c:pt>
                <c:pt idx="68">
                  <c:v>35905</c:v>
                </c:pt>
                <c:pt idx="69">
                  <c:v>35997</c:v>
                </c:pt>
                <c:pt idx="70">
                  <c:v>36080</c:v>
                </c:pt>
                <c:pt idx="71">
                  <c:v>36178</c:v>
                </c:pt>
                <c:pt idx="72">
                  <c:v>36262</c:v>
                </c:pt>
                <c:pt idx="73">
                  <c:v>36367</c:v>
                </c:pt>
                <c:pt idx="74">
                  <c:v>36451</c:v>
                </c:pt>
                <c:pt idx="75">
                  <c:v>36537</c:v>
                </c:pt>
                <c:pt idx="76">
                  <c:v>36634</c:v>
                </c:pt>
                <c:pt idx="77">
                  <c:v>36724</c:v>
                </c:pt>
                <c:pt idx="78">
                  <c:v>36815</c:v>
                </c:pt>
                <c:pt idx="79">
                  <c:v>36906</c:v>
                </c:pt>
                <c:pt idx="80">
                  <c:v>37004</c:v>
                </c:pt>
                <c:pt idx="81">
                  <c:v>37081</c:v>
                </c:pt>
                <c:pt idx="82">
                  <c:v>37179</c:v>
                </c:pt>
                <c:pt idx="83">
                  <c:v>37271</c:v>
                </c:pt>
                <c:pt idx="84">
                  <c:v>37361</c:v>
                </c:pt>
                <c:pt idx="85">
                  <c:v>37459</c:v>
                </c:pt>
                <c:pt idx="86">
                  <c:v>37544</c:v>
                </c:pt>
                <c:pt idx="87">
                  <c:v>37641</c:v>
                </c:pt>
                <c:pt idx="88">
                  <c:v>37725</c:v>
                </c:pt>
                <c:pt idx="89">
                  <c:v>37816</c:v>
                </c:pt>
                <c:pt idx="90">
                  <c:v>37908</c:v>
                </c:pt>
                <c:pt idx="91">
                  <c:v>38012</c:v>
                </c:pt>
                <c:pt idx="92">
                  <c:v>38082</c:v>
                </c:pt>
                <c:pt idx="93">
                  <c:v>38173</c:v>
                </c:pt>
                <c:pt idx="94">
                  <c:v>38272</c:v>
                </c:pt>
                <c:pt idx="95">
                  <c:v>38376</c:v>
                </c:pt>
                <c:pt idx="96">
                  <c:v>38446</c:v>
                </c:pt>
                <c:pt idx="97">
                  <c:v>38544</c:v>
                </c:pt>
                <c:pt idx="98">
                  <c:v>38642</c:v>
                </c:pt>
                <c:pt idx="99">
                  <c:v>38734</c:v>
                </c:pt>
                <c:pt idx="100">
                  <c:v>38825</c:v>
                </c:pt>
                <c:pt idx="101">
                  <c:v>38902</c:v>
                </c:pt>
                <c:pt idx="102">
                  <c:v>38995</c:v>
                </c:pt>
                <c:pt idx="103">
                  <c:v>39092</c:v>
                </c:pt>
                <c:pt idx="104">
                  <c:v>39175</c:v>
                </c:pt>
                <c:pt idx="105">
                  <c:v>39267</c:v>
                </c:pt>
                <c:pt idx="106">
                  <c:v>39370</c:v>
                </c:pt>
                <c:pt idx="107">
                  <c:v>39457</c:v>
                </c:pt>
                <c:pt idx="108">
                  <c:v>39545</c:v>
                </c:pt>
                <c:pt idx="109">
                  <c:v>39631</c:v>
                </c:pt>
                <c:pt idx="110">
                  <c:v>39735</c:v>
                </c:pt>
                <c:pt idx="111">
                  <c:v>39820</c:v>
                </c:pt>
                <c:pt idx="112">
                  <c:v>39910</c:v>
                </c:pt>
                <c:pt idx="113">
                  <c:v>40008</c:v>
                </c:pt>
                <c:pt idx="114">
                  <c:v>40092</c:v>
                </c:pt>
                <c:pt idx="115">
                  <c:v>40193</c:v>
                </c:pt>
                <c:pt idx="116">
                  <c:v>40276</c:v>
                </c:pt>
                <c:pt idx="117">
                  <c:v>40367</c:v>
                </c:pt>
                <c:pt idx="118">
                  <c:v>40458</c:v>
                </c:pt>
                <c:pt idx="119">
                  <c:v>40549</c:v>
                </c:pt>
                <c:pt idx="120">
                  <c:v>40613</c:v>
                </c:pt>
                <c:pt idx="121">
                  <c:v>40681</c:v>
                </c:pt>
                <c:pt idx="122">
                  <c:v>40737</c:v>
                </c:pt>
                <c:pt idx="123">
                  <c:v>40828</c:v>
                </c:pt>
                <c:pt idx="124">
                  <c:v>40924</c:v>
                </c:pt>
                <c:pt idx="125">
                  <c:v>41010</c:v>
                </c:pt>
                <c:pt idx="126">
                  <c:v>41100</c:v>
                </c:pt>
                <c:pt idx="127">
                  <c:v>41192</c:v>
                </c:pt>
                <c:pt idx="128">
                  <c:v>41291</c:v>
                </c:pt>
                <c:pt idx="129">
                  <c:v>41374</c:v>
                </c:pt>
                <c:pt idx="130">
                  <c:v>41472</c:v>
                </c:pt>
                <c:pt idx="131">
                  <c:v>41576</c:v>
                </c:pt>
                <c:pt idx="132">
                  <c:v>41654</c:v>
                </c:pt>
                <c:pt idx="133">
                  <c:v>41738</c:v>
                </c:pt>
                <c:pt idx="134">
                  <c:v>41828</c:v>
                </c:pt>
                <c:pt idx="135">
                  <c:v>41940</c:v>
                </c:pt>
                <c:pt idx="136">
                  <c:v>42018</c:v>
                </c:pt>
                <c:pt idx="137">
                  <c:v>42115</c:v>
                </c:pt>
                <c:pt idx="138">
                  <c:v>42199</c:v>
                </c:pt>
                <c:pt idx="139">
                  <c:v>42291</c:v>
                </c:pt>
                <c:pt idx="140">
                  <c:v>42382</c:v>
                </c:pt>
                <c:pt idx="141">
                  <c:v>42473</c:v>
                </c:pt>
                <c:pt idx="142">
                  <c:v>42564</c:v>
                </c:pt>
                <c:pt idx="143">
                  <c:v>42655</c:v>
                </c:pt>
                <c:pt idx="144">
                  <c:v>42759</c:v>
                </c:pt>
                <c:pt idx="145">
                  <c:v>42839</c:v>
                </c:pt>
                <c:pt idx="146">
                  <c:v>42928</c:v>
                </c:pt>
                <c:pt idx="147">
                  <c:v>43026</c:v>
                </c:pt>
                <c:pt idx="148">
                  <c:v>43117</c:v>
                </c:pt>
                <c:pt idx="149">
                  <c:v>43200</c:v>
                </c:pt>
                <c:pt idx="150">
                  <c:v>43292</c:v>
                </c:pt>
              </c:numCache>
            </c:numRef>
          </c:cat>
          <c:val>
            <c:numRef>
              <c:f>海底土!$Y$132:$Y$292</c:f>
              <c:numCache>
                <c:formatCode>0_);[Red]\(0\)</c:formatCode>
                <c:ptCount val="161"/>
                <c:pt idx="0">
                  <c:v>459.25925925925924</c:v>
                </c:pt>
                <c:pt idx="1">
                  <c:v>474.07407407407408</c:v>
                </c:pt>
                <c:pt idx="2">
                  <c:v>437.03703703703701</c:v>
                </c:pt>
                <c:pt idx="3">
                  <c:v>444.44444444444446</c:v>
                </c:pt>
                <c:pt idx="4">
                  <c:v>400</c:v>
                </c:pt>
                <c:pt idx="5">
                  <c:v>337.03703703703701</c:v>
                </c:pt>
                <c:pt idx="6">
                  <c:v>403.7037037037037</c:v>
                </c:pt>
                <c:pt idx="7">
                  <c:v>403.7037037037037</c:v>
                </c:pt>
                <c:pt idx="8">
                  <c:v>422.22222222222223</c:v>
                </c:pt>
                <c:pt idx="9">
                  <c:v>351.85185185185185</c:v>
                </c:pt>
                <c:pt idx="10">
                  <c:v>422.22222222222223</c:v>
                </c:pt>
                <c:pt idx="11">
                  <c:v>388.88888888888891</c:v>
                </c:pt>
                <c:pt idx="12">
                  <c:v>403.7037037037037</c:v>
                </c:pt>
                <c:pt idx="13">
                  <c:v>374.07407407407408</c:v>
                </c:pt>
                <c:pt idx="14">
                  <c:v>407.40740740740739</c:v>
                </c:pt>
                <c:pt idx="15">
                  <c:v>448.14814814814815</c:v>
                </c:pt>
                <c:pt idx="16">
                  <c:v>370.37037037037038</c:v>
                </c:pt>
                <c:pt idx="17">
                  <c:v>433.33333333333331</c:v>
                </c:pt>
                <c:pt idx="18">
                  <c:v>400</c:v>
                </c:pt>
                <c:pt idx="21">
                  <c:v>392.59259259259261</c:v>
                </c:pt>
                <c:pt idx="22">
                  <c:v>388.88888888888891</c:v>
                </c:pt>
                <c:pt idx="23">
                  <c:v>370.37037037037038</c:v>
                </c:pt>
                <c:pt idx="24">
                  <c:v>407.40740740740739</c:v>
                </c:pt>
                <c:pt idx="25">
                  <c:v>374.07407407407408</c:v>
                </c:pt>
                <c:pt idx="26">
                  <c:v>381.48148148148147</c:v>
                </c:pt>
                <c:pt idx="27">
                  <c:v>370.37037037037038</c:v>
                </c:pt>
                <c:pt idx="28">
                  <c:v>329</c:v>
                </c:pt>
                <c:pt idx="29" formatCode="0">
                  <c:v>328</c:v>
                </c:pt>
                <c:pt idx="30" formatCode="0">
                  <c:v>364</c:v>
                </c:pt>
                <c:pt idx="31" formatCode="0">
                  <c:v>365</c:v>
                </c:pt>
                <c:pt idx="32" formatCode="0">
                  <c:v>409</c:v>
                </c:pt>
                <c:pt idx="33" formatCode="0">
                  <c:v>408</c:v>
                </c:pt>
                <c:pt idx="34" formatCode="0">
                  <c:v>358</c:v>
                </c:pt>
                <c:pt idx="35" formatCode="0">
                  <c:v>370</c:v>
                </c:pt>
                <c:pt idx="36" formatCode="0">
                  <c:v>410</c:v>
                </c:pt>
                <c:pt idx="37" formatCode="0">
                  <c:v>386</c:v>
                </c:pt>
                <c:pt idx="38" formatCode="0">
                  <c:v>402</c:v>
                </c:pt>
                <c:pt idx="39" formatCode="0">
                  <c:v>393</c:v>
                </c:pt>
                <c:pt idx="40" formatCode="0">
                  <c:v>392</c:v>
                </c:pt>
                <c:pt idx="41" formatCode="0">
                  <c:v>394</c:v>
                </c:pt>
                <c:pt idx="42" formatCode="0">
                  <c:v>420</c:v>
                </c:pt>
                <c:pt idx="43" formatCode="0">
                  <c:v>391</c:v>
                </c:pt>
                <c:pt idx="44" formatCode="0">
                  <c:v>426</c:v>
                </c:pt>
                <c:pt idx="45" formatCode="0">
                  <c:v>390</c:v>
                </c:pt>
                <c:pt idx="46" formatCode="0">
                  <c:v>375</c:v>
                </c:pt>
                <c:pt idx="47" formatCode="0">
                  <c:v>390</c:v>
                </c:pt>
                <c:pt idx="48" formatCode="0">
                  <c:v>366</c:v>
                </c:pt>
                <c:pt idx="49" formatCode="0">
                  <c:v>347</c:v>
                </c:pt>
                <c:pt idx="50" formatCode="0">
                  <c:v>362</c:v>
                </c:pt>
                <c:pt idx="51" formatCode="0">
                  <c:v>376</c:v>
                </c:pt>
                <c:pt idx="52" formatCode="0">
                  <c:v>330</c:v>
                </c:pt>
                <c:pt idx="53" formatCode="0">
                  <c:v>368</c:v>
                </c:pt>
                <c:pt idx="54" formatCode="0">
                  <c:v>365</c:v>
                </c:pt>
                <c:pt idx="55" formatCode="0">
                  <c:v>318</c:v>
                </c:pt>
                <c:pt idx="56" formatCode="0">
                  <c:v>435</c:v>
                </c:pt>
                <c:pt idx="57" formatCode="0">
                  <c:v>419</c:v>
                </c:pt>
                <c:pt idx="58" formatCode="0">
                  <c:v>359</c:v>
                </c:pt>
                <c:pt idx="59" formatCode="0">
                  <c:v>358</c:v>
                </c:pt>
                <c:pt idx="60" formatCode="0">
                  <c:v>410</c:v>
                </c:pt>
                <c:pt idx="61" formatCode="0">
                  <c:v>386</c:v>
                </c:pt>
                <c:pt idx="62" formatCode="0">
                  <c:v>434</c:v>
                </c:pt>
                <c:pt idx="63" formatCode="0">
                  <c:v>376</c:v>
                </c:pt>
                <c:pt idx="64" formatCode="0">
                  <c:v>419</c:v>
                </c:pt>
                <c:pt idx="65" formatCode="0">
                  <c:v>424</c:v>
                </c:pt>
                <c:pt idx="66" formatCode="0">
                  <c:v>419</c:v>
                </c:pt>
                <c:pt idx="67" formatCode="0">
                  <c:v>499</c:v>
                </c:pt>
                <c:pt idx="68" formatCode="0">
                  <c:v>437</c:v>
                </c:pt>
                <c:pt idx="69" formatCode="0">
                  <c:v>630</c:v>
                </c:pt>
                <c:pt idx="70" formatCode="0">
                  <c:v>630</c:v>
                </c:pt>
                <c:pt idx="71" formatCode="0">
                  <c:v>600</c:v>
                </c:pt>
                <c:pt idx="72" formatCode="0">
                  <c:v>650</c:v>
                </c:pt>
                <c:pt idx="73" formatCode="0">
                  <c:v>620</c:v>
                </c:pt>
                <c:pt idx="74" formatCode="0">
                  <c:v>610</c:v>
                </c:pt>
                <c:pt idx="75" formatCode="0">
                  <c:v>630</c:v>
                </c:pt>
                <c:pt idx="76" formatCode="0">
                  <c:v>580</c:v>
                </c:pt>
                <c:pt idx="77" formatCode="0">
                  <c:v>580</c:v>
                </c:pt>
                <c:pt idx="78" formatCode="0">
                  <c:v>590</c:v>
                </c:pt>
                <c:pt idx="79" formatCode="0">
                  <c:v>512</c:v>
                </c:pt>
                <c:pt idx="80" formatCode="0">
                  <c:v>574</c:v>
                </c:pt>
                <c:pt idx="81" formatCode="0">
                  <c:v>574</c:v>
                </c:pt>
                <c:pt idx="82" formatCode="0">
                  <c:v>650</c:v>
                </c:pt>
                <c:pt idx="83" formatCode="0">
                  <c:v>610</c:v>
                </c:pt>
                <c:pt idx="84" formatCode="0">
                  <c:v>497</c:v>
                </c:pt>
                <c:pt idx="85" formatCode="0">
                  <c:v>561</c:v>
                </c:pt>
                <c:pt idx="86" formatCode="0">
                  <c:v>494</c:v>
                </c:pt>
                <c:pt idx="87" formatCode="0">
                  <c:v>539</c:v>
                </c:pt>
                <c:pt idx="88" formatCode="0">
                  <c:v>567</c:v>
                </c:pt>
                <c:pt idx="89" formatCode="0">
                  <c:v>600</c:v>
                </c:pt>
                <c:pt idx="90" formatCode="0">
                  <c:v>650</c:v>
                </c:pt>
                <c:pt idx="91" formatCode="0">
                  <c:v>556</c:v>
                </c:pt>
                <c:pt idx="92" formatCode="0">
                  <c:v>610</c:v>
                </c:pt>
                <c:pt idx="93" formatCode="0">
                  <c:v>620</c:v>
                </c:pt>
                <c:pt idx="94" formatCode="0">
                  <c:v>567</c:v>
                </c:pt>
                <c:pt idx="95" formatCode="0">
                  <c:v>573</c:v>
                </c:pt>
                <c:pt idx="96" formatCode="0">
                  <c:v>593</c:v>
                </c:pt>
                <c:pt idx="97" formatCode="0">
                  <c:v>610</c:v>
                </c:pt>
                <c:pt idx="98" formatCode="0">
                  <c:v>600</c:v>
                </c:pt>
                <c:pt idx="99" formatCode="0">
                  <c:v>545</c:v>
                </c:pt>
                <c:pt idx="100" formatCode="0">
                  <c:v>504</c:v>
                </c:pt>
                <c:pt idx="101" formatCode="0">
                  <c:v>556</c:v>
                </c:pt>
                <c:pt idx="102" formatCode="0">
                  <c:v>535</c:v>
                </c:pt>
                <c:pt idx="103" formatCode="0">
                  <c:v>530</c:v>
                </c:pt>
                <c:pt idx="104" formatCode="0">
                  <c:v>494</c:v>
                </c:pt>
                <c:pt idx="105" formatCode="0">
                  <c:v>538</c:v>
                </c:pt>
                <c:pt idx="106" formatCode="0">
                  <c:v>549</c:v>
                </c:pt>
                <c:pt idx="107" formatCode="0">
                  <c:v>529</c:v>
                </c:pt>
                <c:pt idx="108" formatCode="0">
                  <c:v>451</c:v>
                </c:pt>
                <c:pt idx="109" formatCode="0">
                  <c:v>506</c:v>
                </c:pt>
                <c:pt idx="110" formatCode="0">
                  <c:v>458</c:v>
                </c:pt>
                <c:pt idx="111" formatCode="0">
                  <c:v>514</c:v>
                </c:pt>
                <c:pt idx="112" formatCode="0">
                  <c:v>508</c:v>
                </c:pt>
                <c:pt idx="113" formatCode="0">
                  <c:v>516</c:v>
                </c:pt>
                <c:pt idx="114" formatCode="0">
                  <c:v>574</c:v>
                </c:pt>
                <c:pt idx="115" formatCode="0">
                  <c:v>556</c:v>
                </c:pt>
                <c:pt idx="116" formatCode="0">
                  <c:v>602</c:v>
                </c:pt>
                <c:pt idx="117" formatCode="0">
                  <c:v>562</c:v>
                </c:pt>
                <c:pt idx="118" formatCode="0">
                  <c:v>568</c:v>
                </c:pt>
                <c:pt idx="119" formatCode="0">
                  <c:v>536</c:v>
                </c:pt>
                <c:pt idx="121" formatCode="0">
                  <c:v>504</c:v>
                </c:pt>
                <c:pt idx="122" formatCode="0">
                  <c:v>541</c:v>
                </c:pt>
                <c:pt idx="123" formatCode="0">
                  <c:v>604</c:v>
                </c:pt>
                <c:pt idx="124" formatCode="0">
                  <c:v>624</c:v>
                </c:pt>
                <c:pt idx="125" formatCode="0">
                  <c:v>592</c:v>
                </c:pt>
                <c:pt idx="126" formatCode="0">
                  <c:v>594</c:v>
                </c:pt>
                <c:pt idx="127" formatCode="0">
                  <c:v>565</c:v>
                </c:pt>
                <c:pt idx="128" formatCode="0">
                  <c:v>572</c:v>
                </c:pt>
                <c:pt idx="129" formatCode="0">
                  <c:v>586</c:v>
                </c:pt>
                <c:pt idx="130" formatCode="0">
                  <c:v>585</c:v>
                </c:pt>
                <c:pt idx="131" formatCode="0">
                  <c:v>599</c:v>
                </c:pt>
                <c:pt idx="132" formatCode="0">
                  <c:v>580</c:v>
                </c:pt>
                <c:pt idx="133" formatCode="0">
                  <c:v>562</c:v>
                </c:pt>
                <c:pt idx="134" formatCode="0">
                  <c:v>572</c:v>
                </c:pt>
                <c:pt idx="135" formatCode="0">
                  <c:v>594</c:v>
                </c:pt>
                <c:pt idx="136" formatCode="0">
                  <c:v>578</c:v>
                </c:pt>
                <c:pt idx="137" formatCode="0">
                  <c:v>568</c:v>
                </c:pt>
                <c:pt idx="138" formatCode="0">
                  <c:v>570</c:v>
                </c:pt>
                <c:pt idx="139" formatCode="0">
                  <c:v>557</c:v>
                </c:pt>
                <c:pt idx="140" formatCode="0">
                  <c:v>573</c:v>
                </c:pt>
                <c:pt idx="141" formatCode="0">
                  <c:v>592</c:v>
                </c:pt>
                <c:pt idx="142" formatCode="0">
                  <c:v>594</c:v>
                </c:pt>
                <c:pt idx="143" formatCode="0">
                  <c:v>601</c:v>
                </c:pt>
                <c:pt idx="144" formatCode="0">
                  <c:v>586</c:v>
                </c:pt>
                <c:pt idx="145" formatCode="0">
                  <c:v>587</c:v>
                </c:pt>
                <c:pt idx="146" formatCode="0">
                  <c:v>597</c:v>
                </c:pt>
                <c:pt idx="147" formatCode="0">
                  <c:v>578</c:v>
                </c:pt>
                <c:pt idx="148" formatCode="0">
                  <c:v>584</c:v>
                </c:pt>
                <c:pt idx="149" formatCode="0">
                  <c:v>599</c:v>
                </c:pt>
                <c:pt idx="150" formatCode="0">
                  <c:v>583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海底土!$AG$130</c:f>
              <c:strCache>
                <c:ptCount val="1"/>
                <c:pt idx="0">
                  <c:v>K40崩壊</c:v>
                </c:pt>
              </c:strCache>
            </c:strRef>
          </c:tx>
          <c:spPr>
            <a:ln>
              <a:solidFill>
                <a:srgbClr val="C00000"/>
              </a:solidFill>
              <a:prstDash val="sysDash"/>
            </a:ln>
          </c:spPr>
          <c:marker>
            <c:symbol val="none"/>
          </c:marker>
          <c:cat>
            <c:numRef>
              <c:f>海底土!$R$132:$R$292</c:f>
              <c:numCache>
                <c:formatCode>[$-411]m\.d\.ge</c:formatCode>
                <c:ptCount val="161"/>
                <c:pt idx="0">
                  <c:v>29871</c:v>
                </c:pt>
                <c:pt idx="1">
                  <c:v>29962</c:v>
                </c:pt>
                <c:pt idx="2">
                  <c:v>30049</c:v>
                </c:pt>
                <c:pt idx="3">
                  <c:v>30134</c:v>
                </c:pt>
                <c:pt idx="4">
                  <c:v>30225</c:v>
                </c:pt>
                <c:pt idx="5">
                  <c:v>30326</c:v>
                </c:pt>
                <c:pt idx="6">
                  <c:v>30420</c:v>
                </c:pt>
                <c:pt idx="7">
                  <c:v>30501</c:v>
                </c:pt>
                <c:pt idx="8">
                  <c:v>30600</c:v>
                </c:pt>
                <c:pt idx="9">
                  <c:v>30691</c:v>
                </c:pt>
                <c:pt idx="10">
                  <c:v>30774</c:v>
                </c:pt>
                <c:pt idx="11">
                  <c:v>30875</c:v>
                </c:pt>
                <c:pt idx="12">
                  <c:v>30971</c:v>
                </c:pt>
                <c:pt idx="13">
                  <c:v>31055</c:v>
                </c:pt>
                <c:pt idx="14">
                  <c:v>31147</c:v>
                </c:pt>
                <c:pt idx="15">
                  <c:v>31236</c:v>
                </c:pt>
                <c:pt idx="16">
                  <c:v>31329</c:v>
                </c:pt>
                <c:pt idx="17">
                  <c:v>31425</c:v>
                </c:pt>
                <c:pt idx="18">
                  <c:v>31506</c:v>
                </c:pt>
                <c:pt idx="19">
                  <c:v>31528</c:v>
                </c:pt>
                <c:pt idx="20">
                  <c:v>31590</c:v>
                </c:pt>
                <c:pt idx="21">
                  <c:v>31597</c:v>
                </c:pt>
                <c:pt idx="22">
                  <c:v>31705</c:v>
                </c:pt>
                <c:pt idx="23">
                  <c:v>31789</c:v>
                </c:pt>
                <c:pt idx="24">
                  <c:v>31873</c:v>
                </c:pt>
                <c:pt idx="25">
                  <c:v>31974</c:v>
                </c:pt>
                <c:pt idx="26">
                  <c:v>32062</c:v>
                </c:pt>
                <c:pt idx="27">
                  <c:v>32160</c:v>
                </c:pt>
                <c:pt idx="28">
                  <c:v>32244</c:v>
                </c:pt>
                <c:pt idx="29">
                  <c:v>32338</c:v>
                </c:pt>
                <c:pt idx="30">
                  <c:v>32433</c:v>
                </c:pt>
                <c:pt idx="31">
                  <c:v>32525</c:v>
                </c:pt>
                <c:pt idx="32">
                  <c:v>32617</c:v>
                </c:pt>
                <c:pt idx="33">
                  <c:v>32699</c:v>
                </c:pt>
                <c:pt idx="34">
                  <c:v>32800</c:v>
                </c:pt>
                <c:pt idx="35">
                  <c:v>32885</c:v>
                </c:pt>
                <c:pt idx="36">
                  <c:v>32982</c:v>
                </c:pt>
                <c:pt idx="37">
                  <c:v>33073</c:v>
                </c:pt>
                <c:pt idx="38">
                  <c:v>33163</c:v>
                </c:pt>
                <c:pt idx="39">
                  <c:v>33247</c:v>
                </c:pt>
                <c:pt idx="40">
                  <c:v>33345</c:v>
                </c:pt>
                <c:pt idx="41">
                  <c:v>33448</c:v>
                </c:pt>
                <c:pt idx="42">
                  <c:v>33535</c:v>
                </c:pt>
                <c:pt idx="43">
                  <c:v>33616</c:v>
                </c:pt>
                <c:pt idx="44">
                  <c:v>33714</c:v>
                </c:pt>
                <c:pt idx="45">
                  <c:v>33798</c:v>
                </c:pt>
                <c:pt idx="46">
                  <c:v>33905</c:v>
                </c:pt>
                <c:pt idx="47">
                  <c:v>33980</c:v>
                </c:pt>
                <c:pt idx="48">
                  <c:v>34078</c:v>
                </c:pt>
                <c:pt idx="49">
                  <c:v>34185</c:v>
                </c:pt>
                <c:pt idx="50">
                  <c:v>34255</c:v>
                </c:pt>
                <c:pt idx="51">
                  <c:v>34344</c:v>
                </c:pt>
                <c:pt idx="52">
                  <c:v>34435</c:v>
                </c:pt>
                <c:pt idx="53">
                  <c:v>34529</c:v>
                </c:pt>
                <c:pt idx="54">
                  <c:v>34626</c:v>
                </c:pt>
                <c:pt idx="55">
                  <c:v>34708</c:v>
                </c:pt>
                <c:pt idx="56">
                  <c:v>34813</c:v>
                </c:pt>
                <c:pt idx="57">
                  <c:v>34904</c:v>
                </c:pt>
                <c:pt idx="58">
                  <c:v>34988</c:v>
                </c:pt>
                <c:pt idx="59">
                  <c:v>35093</c:v>
                </c:pt>
                <c:pt idx="60">
                  <c:v>35177</c:v>
                </c:pt>
                <c:pt idx="61">
                  <c:v>35268</c:v>
                </c:pt>
                <c:pt idx="62">
                  <c:v>35345</c:v>
                </c:pt>
                <c:pt idx="63">
                  <c:v>35443</c:v>
                </c:pt>
                <c:pt idx="64">
                  <c:v>35534</c:v>
                </c:pt>
                <c:pt idx="65">
                  <c:v>35633</c:v>
                </c:pt>
                <c:pt idx="66">
                  <c:v>35716</c:v>
                </c:pt>
                <c:pt idx="67">
                  <c:v>35807</c:v>
                </c:pt>
                <c:pt idx="68">
                  <c:v>35905</c:v>
                </c:pt>
                <c:pt idx="69">
                  <c:v>35997</c:v>
                </c:pt>
                <c:pt idx="70">
                  <c:v>36080</c:v>
                </c:pt>
                <c:pt idx="71">
                  <c:v>36178</c:v>
                </c:pt>
                <c:pt idx="72">
                  <c:v>36262</c:v>
                </c:pt>
                <c:pt idx="73">
                  <c:v>36367</c:v>
                </c:pt>
                <c:pt idx="74">
                  <c:v>36451</c:v>
                </c:pt>
                <c:pt idx="75">
                  <c:v>36537</c:v>
                </c:pt>
                <c:pt idx="76">
                  <c:v>36634</c:v>
                </c:pt>
                <c:pt idx="77">
                  <c:v>36724</c:v>
                </c:pt>
                <c:pt idx="78">
                  <c:v>36815</c:v>
                </c:pt>
                <c:pt idx="79">
                  <c:v>36906</c:v>
                </c:pt>
                <c:pt idx="80">
                  <c:v>37004</c:v>
                </c:pt>
                <c:pt idx="81">
                  <c:v>37081</c:v>
                </c:pt>
                <c:pt idx="82">
                  <c:v>37179</c:v>
                </c:pt>
                <c:pt idx="83">
                  <c:v>37271</c:v>
                </c:pt>
                <c:pt idx="84">
                  <c:v>37361</c:v>
                </c:pt>
                <c:pt idx="85">
                  <c:v>37459</c:v>
                </c:pt>
                <c:pt idx="86">
                  <c:v>37544</c:v>
                </c:pt>
                <c:pt idx="87">
                  <c:v>37641</c:v>
                </c:pt>
                <c:pt idx="88">
                  <c:v>37725</c:v>
                </c:pt>
                <c:pt idx="89">
                  <c:v>37816</c:v>
                </c:pt>
                <c:pt idx="90">
                  <c:v>37908</c:v>
                </c:pt>
                <c:pt idx="91">
                  <c:v>38012</c:v>
                </c:pt>
                <c:pt idx="92">
                  <c:v>38082</c:v>
                </c:pt>
                <c:pt idx="93">
                  <c:v>38173</c:v>
                </c:pt>
                <c:pt idx="94">
                  <c:v>38272</c:v>
                </c:pt>
                <c:pt idx="95">
                  <c:v>38376</c:v>
                </c:pt>
                <c:pt idx="96">
                  <c:v>38446</c:v>
                </c:pt>
                <c:pt idx="97">
                  <c:v>38544</c:v>
                </c:pt>
                <c:pt idx="98">
                  <c:v>38642</c:v>
                </c:pt>
                <c:pt idx="99">
                  <c:v>38734</c:v>
                </c:pt>
                <c:pt idx="100">
                  <c:v>38825</c:v>
                </c:pt>
                <c:pt idx="101">
                  <c:v>38902</c:v>
                </c:pt>
                <c:pt idx="102">
                  <c:v>38995</c:v>
                </c:pt>
                <c:pt idx="103">
                  <c:v>39092</c:v>
                </c:pt>
                <c:pt idx="104">
                  <c:v>39175</c:v>
                </c:pt>
                <c:pt idx="105">
                  <c:v>39267</c:v>
                </c:pt>
                <c:pt idx="106">
                  <c:v>39370</c:v>
                </c:pt>
                <c:pt idx="107">
                  <c:v>39457</c:v>
                </c:pt>
                <c:pt idx="108">
                  <c:v>39545</c:v>
                </c:pt>
                <c:pt idx="109">
                  <c:v>39631</c:v>
                </c:pt>
                <c:pt idx="110">
                  <c:v>39735</c:v>
                </c:pt>
                <c:pt idx="111">
                  <c:v>39820</c:v>
                </c:pt>
                <c:pt idx="112">
                  <c:v>39910</c:v>
                </c:pt>
                <c:pt idx="113">
                  <c:v>40008</c:v>
                </c:pt>
                <c:pt idx="114">
                  <c:v>40092</c:v>
                </c:pt>
                <c:pt idx="115">
                  <c:v>40193</c:v>
                </c:pt>
                <c:pt idx="116">
                  <c:v>40276</c:v>
                </c:pt>
                <c:pt idx="117">
                  <c:v>40367</c:v>
                </c:pt>
                <c:pt idx="118">
                  <c:v>40458</c:v>
                </c:pt>
                <c:pt idx="119">
                  <c:v>40549</c:v>
                </c:pt>
                <c:pt idx="120">
                  <c:v>40613</c:v>
                </c:pt>
                <c:pt idx="121">
                  <c:v>40681</c:v>
                </c:pt>
                <c:pt idx="122">
                  <c:v>40737</c:v>
                </c:pt>
                <c:pt idx="123">
                  <c:v>40828</c:v>
                </c:pt>
                <c:pt idx="124">
                  <c:v>40924</c:v>
                </c:pt>
                <c:pt idx="125">
                  <c:v>41010</c:v>
                </c:pt>
                <c:pt idx="126">
                  <c:v>41100</c:v>
                </c:pt>
                <c:pt idx="127">
                  <c:v>41192</c:v>
                </c:pt>
                <c:pt idx="128">
                  <c:v>41291</c:v>
                </c:pt>
                <c:pt idx="129">
                  <c:v>41374</c:v>
                </c:pt>
                <c:pt idx="130">
                  <c:v>41472</c:v>
                </c:pt>
                <c:pt idx="131">
                  <c:v>41576</c:v>
                </c:pt>
                <c:pt idx="132">
                  <c:v>41654</c:v>
                </c:pt>
                <c:pt idx="133">
                  <c:v>41738</c:v>
                </c:pt>
                <c:pt idx="134">
                  <c:v>41828</c:v>
                </c:pt>
                <c:pt idx="135">
                  <c:v>41940</c:v>
                </c:pt>
                <c:pt idx="136">
                  <c:v>42018</c:v>
                </c:pt>
                <c:pt idx="137">
                  <c:v>42115</c:v>
                </c:pt>
                <c:pt idx="138">
                  <c:v>42199</c:v>
                </c:pt>
                <c:pt idx="139">
                  <c:v>42291</c:v>
                </c:pt>
                <c:pt idx="140">
                  <c:v>42382</c:v>
                </c:pt>
                <c:pt idx="141">
                  <c:v>42473</c:v>
                </c:pt>
                <c:pt idx="142">
                  <c:v>42564</c:v>
                </c:pt>
                <c:pt idx="143">
                  <c:v>42655</c:v>
                </c:pt>
                <c:pt idx="144">
                  <c:v>42759</c:v>
                </c:pt>
                <c:pt idx="145">
                  <c:v>42839</c:v>
                </c:pt>
                <c:pt idx="146">
                  <c:v>42928</c:v>
                </c:pt>
                <c:pt idx="147">
                  <c:v>43026</c:v>
                </c:pt>
                <c:pt idx="148">
                  <c:v>43117</c:v>
                </c:pt>
                <c:pt idx="149">
                  <c:v>43200</c:v>
                </c:pt>
                <c:pt idx="150">
                  <c:v>43292</c:v>
                </c:pt>
              </c:numCache>
            </c:numRef>
          </c:cat>
          <c:val>
            <c:numRef>
              <c:f>海底土!$AG$132:$AG$292</c:f>
              <c:numCache>
                <c:formatCode>0</c:formatCode>
                <c:ptCount val="161"/>
                <c:pt idx="0">
                  <c:v>200</c:v>
                </c:pt>
                <c:pt idx="1">
                  <c:v>199.99999997301651</c:v>
                </c:pt>
                <c:pt idx="2">
                  <c:v>199.99999994721912</c:v>
                </c:pt>
                <c:pt idx="3">
                  <c:v>199.99999992201475</c:v>
                </c:pt>
                <c:pt idx="4">
                  <c:v>199.99999989503127</c:v>
                </c:pt>
                <c:pt idx="5">
                  <c:v>199.99999986508254</c:v>
                </c:pt>
                <c:pt idx="6">
                  <c:v>199.99999983720951</c:v>
                </c:pt>
                <c:pt idx="7">
                  <c:v>199.99999981319121</c:v>
                </c:pt>
                <c:pt idx="8">
                  <c:v>199.99999978383553</c:v>
                </c:pt>
                <c:pt idx="9">
                  <c:v>199.99999975685205</c:v>
                </c:pt>
                <c:pt idx="10">
                  <c:v>199.99999973224075</c:v>
                </c:pt>
                <c:pt idx="11">
                  <c:v>199.99999970229206</c:v>
                </c:pt>
                <c:pt idx="12">
                  <c:v>199.99999967382593</c:v>
                </c:pt>
                <c:pt idx="13">
                  <c:v>199.99999964891808</c:v>
                </c:pt>
                <c:pt idx="14">
                  <c:v>199.99999962163807</c:v>
                </c:pt>
                <c:pt idx="15">
                  <c:v>199.99999959524763</c:v>
                </c:pt>
                <c:pt idx="16">
                  <c:v>199.99999956767113</c:v>
                </c:pt>
                <c:pt idx="17">
                  <c:v>199.99999953920499</c:v>
                </c:pt>
                <c:pt idx="20">
                  <c:v>199.9999994902789</c:v>
                </c:pt>
                <c:pt idx="21">
                  <c:v>199.99999948820326</c:v>
                </c:pt>
                <c:pt idx="22">
                  <c:v>199.99999945617887</c:v>
                </c:pt>
                <c:pt idx="23">
                  <c:v>199.99999943127102</c:v>
                </c:pt>
                <c:pt idx="24">
                  <c:v>199.9999994063632</c:v>
                </c:pt>
                <c:pt idx="25">
                  <c:v>199.99999937641451</c:v>
                </c:pt>
                <c:pt idx="26">
                  <c:v>199.99999935032059</c:v>
                </c:pt>
                <c:pt idx="27">
                  <c:v>199.99999932126141</c:v>
                </c:pt>
                <c:pt idx="28">
                  <c:v>199.99999929635356</c:v>
                </c:pt>
                <c:pt idx="29">
                  <c:v>199.99999926848054</c:v>
                </c:pt>
                <c:pt idx="30">
                  <c:v>199.99999924031098</c:v>
                </c:pt>
                <c:pt idx="31">
                  <c:v>199.99999921303095</c:v>
                </c:pt>
                <c:pt idx="32">
                  <c:v>199.99999918575094</c:v>
                </c:pt>
                <c:pt idx="33">
                  <c:v>199.99999916143616</c:v>
                </c:pt>
                <c:pt idx="34">
                  <c:v>199.99999913148744</c:v>
                </c:pt>
                <c:pt idx="35">
                  <c:v>199.99999910628307</c:v>
                </c:pt>
                <c:pt idx="36">
                  <c:v>199.99999907752044</c:v>
                </c:pt>
                <c:pt idx="37">
                  <c:v>199.99999905053696</c:v>
                </c:pt>
                <c:pt idx="38">
                  <c:v>199.99999902384999</c:v>
                </c:pt>
                <c:pt idx="39">
                  <c:v>199.99999899894215</c:v>
                </c:pt>
                <c:pt idx="40">
                  <c:v>199.99999896988299</c:v>
                </c:pt>
                <c:pt idx="41">
                  <c:v>199.99999893934125</c:v>
                </c:pt>
                <c:pt idx="42">
                  <c:v>199.99999891354383</c:v>
                </c:pt>
                <c:pt idx="43">
                  <c:v>199.99999888952559</c:v>
                </c:pt>
                <c:pt idx="44">
                  <c:v>199.99999886046643</c:v>
                </c:pt>
                <c:pt idx="45">
                  <c:v>199.99999883555861</c:v>
                </c:pt>
                <c:pt idx="46">
                  <c:v>199.99999880383075</c:v>
                </c:pt>
                <c:pt idx="47">
                  <c:v>199.99999878159161</c:v>
                </c:pt>
                <c:pt idx="48">
                  <c:v>199.99999875253246</c:v>
                </c:pt>
                <c:pt idx="49">
                  <c:v>199.99999872080463</c:v>
                </c:pt>
                <c:pt idx="50">
                  <c:v>199.99999870004808</c:v>
                </c:pt>
                <c:pt idx="51">
                  <c:v>199.99999867365764</c:v>
                </c:pt>
                <c:pt idx="52">
                  <c:v>199.99999864667416</c:v>
                </c:pt>
                <c:pt idx="53">
                  <c:v>199.9999986188011</c:v>
                </c:pt>
                <c:pt idx="54">
                  <c:v>199.99999859003847</c:v>
                </c:pt>
                <c:pt idx="55">
                  <c:v>199.9999985657237</c:v>
                </c:pt>
                <c:pt idx="56">
                  <c:v>199.99999853458888</c:v>
                </c:pt>
                <c:pt idx="57">
                  <c:v>199.99999850760543</c:v>
                </c:pt>
                <c:pt idx="58">
                  <c:v>199.99999848269761</c:v>
                </c:pt>
                <c:pt idx="59">
                  <c:v>199.99999845156279</c:v>
                </c:pt>
                <c:pt idx="60">
                  <c:v>199.99999842665497</c:v>
                </c:pt>
                <c:pt idx="61">
                  <c:v>199.99999839967145</c:v>
                </c:pt>
                <c:pt idx="62">
                  <c:v>199.99999837683927</c:v>
                </c:pt>
                <c:pt idx="63">
                  <c:v>199.99999834778015</c:v>
                </c:pt>
                <c:pt idx="64">
                  <c:v>199.99999832079664</c:v>
                </c:pt>
                <c:pt idx="65">
                  <c:v>199.99999829144099</c:v>
                </c:pt>
                <c:pt idx="66">
                  <c:v>199.99999826682966</c:v>
                </c:pt>
                <c:pt idx="67">
                  <c:v>199.99999823984618</c:v>
                </c:pt>
                <c:pt idx="68">
                  <c:v>199.99999821078703</c:v>
                </c:pt>
                <c:pt idx="69">
                  <c:v>199.99999818350702</c:v>
                </c:pt>
                <c:pt idx="70">
                  <c:v>199.99999815889569</c:v>
                </c:pt>
                <c:pt idx="71">
                  <c:v>199.99999812983654</c:v>
                </c:pt>
                <c:pt idx="72">
                  <c:v>199.99999810492872</c:v>
                </c:pt>
                <c:pt idx="73">
                  <c:v>199.9999980737939</c:v>
                </c:pt>
                <c:pt idx="74">
                  <c:v>199.99999804888608</c:v>
                </c:pt>
                <c:pt idx="75">
                  <c:v>199.99999802338519</c:v>
                </c:pt>
                <c:pt idx="76">
                  <c:v>199.99999799462256</c:v>
                </c:pt>
                <c:pt idx="77">
                  <c:v>199.9999979679356</c:v>
                </c:pt>
                <c:pt idx="78">
                  <c:v>199.99999794095211</c:v>
                </c:pt>
                <c:pt idx="79">
                  <c:v>199.99999791396863</c:v>
                </c:pt>
                <c:pt idx="80">
                  <c:v>199.99999788490948</c:v>
                </c:pt>
                <c:pt idx="81">
                  <c:v>199.99999786207729</c:v>
                </c:pt>
                <c:pt idx="82">
                  <c:v>199.99999783301814</c:v>
                </c:pt>
                <c:pt idx="83">
                  <c:v>199.99999780573813</c:v>
                </c:pt>
                <c:pt idx="84">
                  <c:v>199.99999777905117</c:v>
                </c:pt>
                <c:pt idx="85">
                  <c:v>199.99999774999202</c:v>
                </c:pt>
                <c:pt idx="86">
                  <c:v>199.99999772478765</c:v>
                </c:pt>
                <c:pt idx="87">
                  <c:v>199.99999769602505</c:v>
                </c:pt>
                <c:pt idx="88">
                  <c:v>199.9999976711172</c:v>
                </c:pt>
                <c:pt idx="89">
                  <c:v>199.99999764413371</c:v>
                </c:pt>
                <c:pt idx="90">
                  <c:v>199.99999761685373</c:v>
                </c:pt>
                <c:pt idx="91">
                  <c:v>199.99999758601541</c:v>
                </c:pt>
                <c:pt idx="92">
                  <c:v>199.99999756525889</c:v>
                </c:pt>
                <c:pt idx="93">
                  <c:v>199.99999753827541</c:v>
                </c:pt>
                <c:pt idx="94">
                  <c:v>199.99999750891973</c:v>
                </c:pt>
                <c:pt idx="95">
                  <c:v>199.99999747808147</c:v>
                </c:pt>
                <c:pt idx="96">
                  <c:v>199.99999745732492</c:v>
                </c:pt>
                <c:pt idx="97">
                  <c:v>199.99999742826577</c:v>
                </c:pt>
                <c:pt idx="98">
                  <c:v>199.99999739920668</c:v>
                </c:pt>
                <c:pt idx="99">
                  <c:v>199.99999737192664</c:v>
                </c:pt>
                <c:pt idx="100">
                  <c:v>199.99999734494315</c:v>
                </c:pt>
                <c:pt idx="101">
                  <c:v>199.99999732211097</c:v>
                </c:pt>
                <c:pt idx="102">
                  <c:v>199.99999729453447</c:v>
                </c:pt>
                <c:pt idx="103">
                  <c:v>199.99999726577181</c:v>
                </c:pt>
                <c:pt idx="104">
                  <c:v>199.99999724116049</c:v>
                </c:pt>
                <c:pt idx="105">
                  <c:v>199.99999721388048</c:v>
                </c:pt>
                <c:pt idx="106">
                  <c:v>199.99999718333873</c:v>
                </c:pt>
                <c:pt idx="107">
                  <c:v>199.99999715754134</c:v>
                </c:pt>
                <c:pt idx="108">
                  <c:v>199.9999971314474</c:v>
                </c:pt>
                <c:pt idx="109">
                  <c:v>199.99999710594651</c:v>
                </c:pt>
                <c:pt idx="110">
                  <c:v>199.99999707510824</c:v>
                </c:pt>
                <c:pt idx="111">
                  <c:v>199.99999704990387</c:v>
                </c:pt>
                <c:pt idx="112">
                  <c:v>199.99999702321691</c:v>
                </c:pt>
                <c:pt idx="113">
                  <c:v>199.99999699415775</c:v>
                </c:pt>
                <c:pt idx="114">
                  <c:v>199.99999696924993</c:v>
                </c:pt>
                <c:pt idx="115">
                  <c:v>199.99999693930124</c:v>
                </c:pt>
                <c:pt idx="116">
                  <c:v>199.99999691468992</c:v>
                </c:pt>
                <c:pt idx="117">
                  <c:v>199.99999688770643</c:v>
                </c:pt>
                <c:pt idx="118">
                  <c:v>199.99999686072294</c:v>
                </c:pt>
                <c:pt idx="119">
                  <c:v>199.99999683373946</c:v>
                </c:pt>
                <c:pt idx="121">
                  <c:v>199.99999679459853</c:v>
                </c:pt>
                <c:pt idx="122">
                  <c:v>199.99999677799335</c:v>
                </c:pt>
                <c:pt idx="123">
                  <c:v>199.99999675100986</c:v>
                </c:pt>
                <c:pt idx="124">
                  <c:v>199.99999672254373</c:v>
                </c:pt>
                <c:pt idx="125">
                  <c:v>199.99999669704286</c:v>
                </c:pt>
                <c:pt idx="126">
                  <c:v>199.99999667035587</c:v>
                </c:pt>
                <c:pt idx="127">
                  <c:v>199.99999664307592</c:v>
                </c:pt>
                <c:pt idx="128">
                  <c:v>199.99999661372024</c:v>
                </c:pt>
                <c:pt idx="129">
                  <c:v>199.99999658910889</c:v>
                </c:pt>
                <c:pt idx="130">
                  <c:v>199.99999656004979</c:v>
                </c:pt>
                <c:pt idx="131">
                  <c:v>199.99999652921147</c:v>
                </c:pt>
                <c:pt idx="132">
                  <c:v>199.99999650608277</c:v>
                </c:pt>
                <c:pt idx="133">
                  <c:v>199.99999648117497</c:v>
                </c:pt>
                <c:pt idx="134">
                  <c:v>199.99999645448796</c:v>
                </c:pt>
                <c:pt idx="135">
                  <c:v>199.99999642127756</c:v>
                </c:pt>
                <c:pt idx="136">
                  <c:v>199.9999963981488</c:v>
                </c:pt>
                <c:pt idx="137">
                  <c:v>199.99999636938622</c:v>
                </c:pt>
                <c:pt idx="138">
                  <c:v>199.99999634447835</c:v>
                </c:pt>
                <c:pt idx="139">
                  <c:v>199.99999631719837</c:v>
                </c:pt>
                <c:pt idx="140">
                  <c:v>199.99999629021488</c:v>
                </c:pt>
                <c:pt idx="141">
                  <c:v>199.99999626323134</c:v>
                </c:pt>
                <c:pt idx="142">
                  <c:v>199.99999623624788</c:v>
                </c:pt>
                <c:pt idx="143">
                  <c:v>199.9999962092644</c:v>
                </c:pt>
                <c:pt idx="144">
                  <c:v>199.99999617842613</c:v>
                </c:pt>
                <c:pt idx="145">
                  <c:v>199.99999615470435</c:v>
                </c:pt>
                <c:pt idx="146">
                  <c:v>199.99999612831388</c:v>
                </c:pt>
                <c:pt idx="147">
                  <c:v>199.99999609925479</c:v>
                </c:pt>
                <c:pt idx="148">
                  <c:v>199.99999607227124</c:v>
                </c:pt>
                <c:pt idx="149">
                  <c:v>199.99999604765998</c:v>
                </c:pt>
                <c:pt idx="150">
                  <c:v>199.99999602038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7968768"/>
        <c:axId val="237978752"/>
      </c:lineChart>
      <c:dateAx>
        <c:axId val="237968768"/>
        <c:scaling>
          <c:orientation val="minMax"/>
          <c:min val="29891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7978752"/>
        <c:crossesAt val="0.01"/>
        <c:auto val="0"/>
        <c:lblOffset val="100"/>
        <c:baseTimeUnit val="days"/>
        <c:majorUnit val="24"/>
        <c:majorTimeUnit val="months"/>
        <c:minorUnit val="3"/>
        <c:minorTimeUnit val="months"/>
      </c:dateAx>
      <c:valAx>
        <c:axId val="237978752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Bq/kg乾土</a:t>
                </a:r>
              </a:p>
            </c:rich>
          </c:tx>
          <c:layout>
            <c:manualLayout>
              <c:xMode val="edge"/>
              <c:yMode val="edge"/>
              <c:x val="7.2610752688172048E-2"/>
              <c:y val="0.542708333333333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796876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7611684587813621"/>
          <c:y val="0.66010729166666671"/>
          <c:w val="0.4895872759856631"/>
          <c:h val="0.181142708333333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海底土のCs-137</a:t>
            </a:r>
          </a:p>
        </c:rich>
      </c:tx>
      <c:layout>
        <c:manualLayout>
          <c:xMode val="edge"/>
          <c:yMode val="edge"/>
          <c:x val="0.3048198924731183"/>
          <c:y val="2.1375000000000035E-3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8167970545724121E-2"/>
          <c:y val="3.878784722222222E-2"/>
          <c:w val="0.9046476702508961"/>
          <c:h val="0.80990104166666665"/>
        </c:manualLayout>
      </c:layout>
      <c:lineChart>
        <c:grouping val="standard"/>
        <c:varyColors val="0"/>
        <c:ser>
          <c:idx val="1"/>
          <c:order val="0"/>
          <c:tx>
            <c:strRef>
              <c:f>海底土!$C$129</c:f>
              <c:strCache>
                <c:ptCount val="1"/>
                <c:pt idx="0">
                  <c:v>放水口付近/県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海底土!$R$132:$R$292</c:f>
              <c:numCache>
                <c:formatCode>[$-411]m\.d\.ge</c:formatCode>
                <c:ptCount val="161"/>
                <c:pt idx="0">
                  <c:v>29871</c:v>
                </c:pt>
                <c:pt idx="1">
                  <c:v>29962</c:v>
                </c:pt>
                <c:pt idx="2">
                  <c:v>30049</c:v>
                </c:pt>
                <c:pt idx="3">
                  <c:v>30134</c:v>
                </c:pt>
                <c:pt idx="4">
                  <c:v>30225</c:v>
                </c:pt>
                <c:pt idx="5">
                  <c:v>30326</c:v>
                </c:pt>
                <c:pt idx="6">
                  <c:v>30420</c:v>
                </c:pt>
                <c:pt idx="7">
                  <c:v>30501</c:v>
                </c:pt>
                <c:pt idx="8">
                  <c:v>30600</c:v>
                </c:pt>
                <c:pt idx="9">
                  <c:v>30691</c:v>
                </c:pt>
                <c:pt idx="10">
                  <c:v>30774</c:v>
                </c:pt>
                <c:pt idx="11">
                  <c:v>30875</c:v>
                </c:pt>
                <c:pt idx="12">
                  <c:v>30971</c:v>
                </c:pt>
                <c:pt idx="13">
                  <c:v>31055</c:v>
                </c:pt>
                <c:pt idx="14">
                  <c:v>31147</c:v>
                </c:pt>
                <c:pt idx="15">
                  <c:v>31236</c:v>
                </c:pt>
                <c:pt idx="16">
                  <c:v>31329</c:v>
                </c:pt>
                <c:pt idx="17">
                  <c:v>31425</c:v>
                </c:pt>
                <c:pt idx="18">
                  <c:v>31506</c:v>
                </c:pt>
                <c:pt idx="19">
                  <c:v>31528</c:v>
                </c:pt>
                <c:pt idx="20">
                  <c:v>31590</c:v>
                </c:pt>
                <c:pt idx="21">
                  <c:v>31597</c:v>
                </c:pt>
                <c:pt idx="22">
                  <c:v>31705</c:v>
                </c:pt>
                <c:pt idx="23">
                  <c:v>31789</c:v>
                </c:pt>
                <c:pt idx="24">
                  <c:v>31873</c:v>
                </c:pt>
                <c:pt idx="25">
                  <c:v>31974</c:v>
                </c:pt>
                <c:pt idx="26">
                  <c:v>32062</c:v>
                </c:pt>
                <c:pt idx="27">
                  <c:v>32160</c:v>
                </c:pt>
                <c:pt idx="28">
                  <c:v>32244</c:v>
                </c:pt>
                <c:pt idx="29">
                  <c:v>32338</c:v>
                </c:pt>
                <c:pt idx="30">
                  <c:v>32433</c:v>
                </c:pt>
                <c:pt idx="31">
                  <c:v>32525</c:v>
                </c:pt>
                <c:pt idx="32">
                  <c:v>32617</c:v>
                </c:pt>
                <c:pt idx="33">
                  <c:v>32699</c:v>
                </c:pt>
                <c:pt idx="34">
                  <c:v>32800</c:v>
                </c:pt>
                <c:pt idx="35">
                  <c:v>32885</c:v>
                </c:pt>
                <c:pt idx="36">
                  <c:v>32982</c:v>
                </c:pt>
                <c:pt idx="37">
                  <c:v>33073</c:v>
                </c:pt>
                <c:pt idx="38">
                  <c:v>33163</c:v>
                </c:pt>
                <c:pt idx="39">
                  <c:v>33247</c:v>
                </c:pt>
                <c:pt idx="40">
                  <c:v>33345</c:v>
                </c:pt>
                <c:pt idx="41">
                  <c:v>33448</c:v>
                </c:pt>
                <c:pt idx="42">
                  <c:v>33535</c:v>
                </c:pt>
                <c:pt idx="43">
                  <c:v>33616</c:v>
                </c:pt>
                <c:pt idx="44">
                  <c:v>33714</c:v>
                </c:pt>
                <c:pt idx="45">
                  <c:v>33798</c:v>
                </c:pt>
                <c:pt idx="46">
                  <c:v>33905</c:v>
                </c:pt>
                <c:pt idx="47">
                  <c:v>33980</c:v>
                </c:pt>
                <c:pt idx="48">
                  <c:v>34078</c:v>
                </c:pt>
                <c:pt idx="49">
                  <c:v>34185</c:v>
                </c:pt>
                <c:pt idx="50">
                  <c:v>34255</c:v>
                </c:pt>
                <c:pt idx="51">
                  <c:v>34344</c:v>
                </c:pt>
                <c:pt idx="52">
                  <c:v>34435</c:v>
                </c:pt>
                <c:pt idx="53">
                  <c:v>34529</c:v>
                </c:pt>
                <c:pt idx="54">
                  <c:v>34626</c:v>
                </c:pt>
                <c:pt idx="55">
                  <c:v>34708</c:v>
                </c:pt>
                <c:pt idx="56">
                  <c:v>34813</c:v>
                </c:pt>
                <c:pt idx="57">
                  <c:v>34904</c:v>
                </c:pt>
                <c:pt idx="58">
                  <c:v>34988</c:v>
                </c:pt>
                <c:pt idx="59">
                  <c:v>35093</c:v>
                </c:pt>
                <c:pt idx="60">
                  <c:v>35177</c:v>
                </c:pt>
                <c:pt idx="61">
                  <c:v>35268</c:v>
                </c:pt>
                <c:pt idx="62">
                  <c:v>35345</c:v>
                </c:pt>
                <c:pt idx="63">
                  <c:v>35443</c:v>
                </c:pt>
                <c:pt idx="64">
                  <c:v>35534</c:v>
                </c:pt>
                <c:pt idx="65">
                  <c:v>35633</c:v>
                </c:pt>
                <c:pt idx="66">
                  <c:v>35716</c:v>
                </c:pt>
                <c:pt idx="67">
                  <c:v>35807</c:v>
                </c:pt>
                <c:pt idx="68">
                  <c:v>35905</c:v>
                </c:pt>
                <c:pt idx="69">
                  <c:v>35997</c:v>
                </c:pt>
                <c:pt idx="70">
                  <c:v>36080</c:v>
                </c:pt>
                <c:pt idx="71">
                  <c:v>36178</c:v>
                </c:pt>
                <c:pt idx="72">
                  <c:v>36262</c:v>
                </c:pt>
                <c:pt idx="73">
                  <c:v>36367</c:v>
                </c:pt>
                <c:pt idx="74">
                  <c:v>36451</c:v>
                </c:pt>
                <c:pt idx="75">
                  <c:v>36537</c:v>
                </c:pt>
                <c:pt idx="76">
                  <c:v>36634</c:v>
                </c:pt>
                <c:pt idx="77">
                  <c:v>36724</c:v>
                </c:pt>
                <c:pt idx="78">
                  <c:v>36815</c:v>
                </c:pt>
                <c:pt idx="79">
                  <c:v>36906</c:v>
                </c:pt>
                <c:pt idx="80">
                  <c:v>37004</c:v>
                </c:pt>
                <c:pt idx="81">
                  <c:v>37081</c:v>
                </c:pt>
                <c:pt idx="82">
                  <c:v>37179</c:v>
                </c:pt>
                <c:pt idx="83">
                  <c:v>37271</c:v>
                </c:pt>
                <c:pt idx="84">
                  <c:v>37361</c:v>
                </c:pt>
                <c:pt idx="85">
                  <c:v>37459</c:v>
                </c:pt>
                <c:pt idx="86">
                  <c:v>37544</c:v>
                </c:pt>
                <c:pt idx="87">
                  <c:v>37641</c:v>
                </c:pt>
                <c:pt idx="88">
                  <c:v>37725</c:v>
                </c:pt>
                <c:pt idx="89">
                  <c:v>37816</c:v>
                </c:pt>
                <c:pt idx="90">
                  <c:v>37908</c:v>
                </c:pt>
                <c:pt idx="91">
                  <c:v>38012</c:v>
                </c:pt>
                <c:pt idx="92">
                  <c:v>38082</c:v>
                </c:pt>
                <c:pt idx="93">
                  <c:v>38173</c:v>
                </c:pt>
                <c:pt idx="94">
                  <c:v>38272</c:v>
                </c:pt>
                <c:pt idx="95">
                  <c:v>38376</c:v>
                </c:pt>
                <c:pt idx="96">
                  <c:v>38446</c:v>
                </c:pt>
                <c:pt idx="97">
                  <c:v>38544</c:v>
                </c:pt>
                <c:pt idx="98">
                  <c:v>38642</c:v>
                </c:pt>
                <c:pt idx="99">
                  <c:v>38734</c:v>
                </c:pt>
                <c:pt idx="100">
                  <c:v>38825</c:v>
                </c:pt>
                <c:pt idx="101">
                  <c:v>38902</c:v>
                </c:pt>
                <c:pt idx="102">
                  <c:v>38995</c:v>
                </c:pt>
                <c:pt idx="103">
                  <c:v>39092</c:v>
                </c:pt>
                <c:pt idx="104">
                  <c:v>39175</c:v>
                </c:pt>
                <c:pt idx="105">
                  <c:v>39267</c:v>
                </c:pt>
                <c:pt idx="106">
                  <c:v>39370</c:v>
                </c:pt>
                <c:pt idx="107">
                  <c:v>39457</c:v>
                </c:pt>
                <c:pt idx="108">
                  <c:v>39545</c:v>
                </c:pt>
                <c:pt idx="109">
                  <c:v>39631</c:v>
                </c:pt>
                <c:pt idx="110">
                  <c:v>39735</c:v>
                </c:pt>
                <c:pt idx="111">
                  <c:v>39820</c:v>
                </c:pt>
                <c:pt idx="112">
                  <c:v>39910</c:v>
                </c:pt>
                <c:pt idx="113">
                  <c:v>40008</c:v>
                </c:pt>
                <c:pt idx="114">
                  <c:v>40092</c:v>
                </c:pt>
                <c:pt idx="115">
                  <c:v>40193</c:v>
                </c:pt>
                <c:pt idx="116">
                  <c:v>40276</c:v>
                </c:pt>
                <c:pt idx="117">
                  <c:v>40367</c:v>
                </c:pt>
                <c:pt idx="118">
                  <c:v>40458</c:v>
                </c:pt>
                <c:pt idx="119">
                  <c:v>40549</c:v>
                </c:pt>
                <c:pt idx="120">
                  <c:v>40613</c:v>
                </c:pt>
                <c:pt idx="121">
                  <c:v>40681</c:v>
                </c:pt>
                <c:pt idx="122">
                  <c:v>40737</c:v>
                </c:pt>
                <c:pt idx="123">
                  <c:v>40828</c:v>
                </c:pt>
                <c:pt idx="124">
                  <c:v>40924</c:v>
                </c:pt>
                <c:pt idx="125">
                  <c:v>41010</c:v>
                </c:pt>
                <c:pt idx="126">
                  <c:v>41100</c:v>
                </c:pt>
                <c:pt idx="127">
                  <c:v>41192</c:v>
                </c:pt>
                <c:pt idx="128">
                  <c:v>41291</c:v>
                </c:pt>
                <c:pt idx="129">
                  <c:v>41374</c:v>
                </c:pt>
                <c:pt idx="130">
                  <c:v>41472</c:v>
                </c:pt>
                <c:pt idx="131">
                  <c:v>41576</c:v>
                </c:pt>
                <c:pt idx="132">
                  <c:v>41654</c:v>
                </c:pt>
                <c:pt idx="133">
                  <c:v>41738</c:v>
                </c:pt>
                <c:pt idx="134">
                  <c:v>41828</c:v>
                </c:pt>
                <c:pt idx="135">
                  <c:v>41940</c:v>
                </c:pt>
                <c:pt idx="136">
                  <c:v>42018</c:v>
                </c:pt>
                <c:pt idx="137">
                  <c:v>42115</c:v>
                </c:pt>
                <c:pt idx="138">
                  <c:v>42199</c:v>
                </c:pt>
                <c:pt idx="139">
                  <c:v>42291</c:v>
                </c:pt>
                <c:pt idx="140">
                  <c:v>42382</c:v>
                </c:pt>
                <c:pt idx="141">
                  <c:v>42473</c:v>
                </c:pt>
                <c:pt idx="142">
                  <c:v>42564</c:v>
                </c:pt>
                <c:pt idx="143">
                  <c:v>42655</c:v>
                </c:pt>
                <c:pt idx="144">
                  <c:v>42759</c:v>
                </c:pt>
                <c:pt idx="145">
                  <c:v>42839</c:v>
                </c:pt>
                <c:pt idx="146">
                  <c:v>42928</c:v>
                </c:pt>
                <c:pt idx="147">
                  <c:v>43026</c:v>
                </c:pt>
                <c:pt idx="148">
                  <c:v>43117</c:v>
                </c:pt>
                <c:pt idx="149">
                  <c:v>43200</c:v>
                </c:pt>
                <c:pt idx="150">
                  <c:v>43292</c:v>
                </c:pt>
              </c:numCache>
            </c:numRef>
          </c:cat>
          <c:val>
            <c:numRef>
              <c:f>海底土!$F$132:$F$292</c:f>
              <c:numCache>
                <c:formatCode>0.00_);[Red]\(0.00\)</c:formatCode>
                <c:ptCount val="161"/>
                <c:pt idx="1">
                  <c:v>0.81481481481481477</c:v>
                </c:pt>
                <c:pt idx="2">
                  <c:v>0.70370370370370372</c:v>
                </c:pt>
                <c:pt idx="4">
                  <c:v>1.7037037037037037</c:v>
                </c:pt>
                <c:pt idx="6">
                  <c:v>0.92592592592592593</c:v>
                </c:pt>
                <c:pt idx="7">
                  <c:v>0.88888888888888884</c:v>
                </c:pt>
                <c:pt idx="8">
                  <c:v>2.4814814814814814</c:v>
                </c:pt>
                <c:pt idx="9">
                  <c:v>0.55555555555555558</c:v>
                </c:pt>
                <c:pt idx="10">
                  <c:v>0.77777777777777779</c:v>
                </c:pt>
                <c:pt idx="12">
                  <c:v>1.2222222222222223</c:v>
                </c:pt>
                <c:pt idx="14">
                  <c:v>0.7407407407407407</c:v>
                </c:pt>
                <c:pt idx="16">
                  <c:v>0.62962962962962965</c:v>
                </c:pt>
                <c:pt idx="20">
                  <c:v>0.88888888888888884</c:v>
                </c:pt>
                <c:pt idx="22">
                  <c:v>0.62962962962962965</c:v>
                </c:pt>
                <c:pt idx="24">
                  <c:v>1.1481481481481481</c:v>
                </c:pt>
                <c:pt idx="26">
                  <c:v>0.44444444444444442</c:v>
                </c:pt>
                <c:pt idx="28">
                  <c:v>1.1000000000000001</c:v>
                </c:pt>
                <c:pt idx="30">
                  <c:v>1</c:v>
                </c:pt>
                <c:pt idx="32" formatCode="&quot;(&quot;0.00&quot;)&quot;">
                  <c:v>0.34</c:v>
                </c:pt>
                <c:pt idx="34" formatCode=".000">
                  <c:v>0.13822699046642978</c:v>
                </c:pt>
                <c:pt idx="36">
                  <c:v>0.32</c:v>
                </c:pt>
                <c:pt idx="38" formatCode=".000">
                  <c:v>0.13508262398375834</c:v>
                </c:pt>
                <c:pt idx="40">
                  <c:v>0.52</c:v>
                </c:pt>
                <c:pt idx="42" formatCode="General">
                  <c:v>0.15</c:v>
                </c:pt>
                <c:pt idx="44" formatCode="&quot;(&quot;0.00&quot;)&quot;">
                  <c:v>0.3</c:v>
                </c:pt>
                <c:pt idx="46">
                  <c:v>0.53</c:v>
                </c:pt>
                <c:pt idx="48">
                  <c:v>0.33</c:v>
                </c:pt>
                <c:pt idx="50">
                  <c:v>0.56000000000000005</c:v>
                </c:pt>
                <c:pt idx="52" formatCode=".000">
                  <c:v>0.12448043051722188</c:v>
                </c:pt>
                <c:pt idx="54" formatCode=".000">
                  <c:v>0.12308757533088067</c:v>
                </c:pt>
                <c:pt idx="56" formatCode=".000">
                  <c:v>0.1216333893924023</c:v>
                </c:pt>
                <c:pt idx="58">
                  <c:v>0.38</c:v>
                </c:pt>
                <c:pt idx="60" formatCode=".000">
                  <c:v>0.11888903649318486</c:v>
                </c:pt>
                <c:pt idx="62" formatCode=".000">
                  <c:v>0.11747702644724194</c:v>
                </c:pt>
                <c:pt idx="64" formatCode=".000">
                  <c:v>0.11622864343566065</c:v>
                </c:pt>
                <c:pt idx="66" formatCode=".000">
                  <c:v>0.11483371055349484</c:v>
                </c:pt>
                <c:pt idx="68" formatCode=".000">
                  <c:v>0.11358469199381678</c:v>
                </c:pt>
                <c:pt idx="70" formatCode=".000">
                  <c:v>0.11229245503593364</c:v>
                </c:pt>
                <c:pt idx="72" formatCode="&quot;(&quot;0.00&quot;)&quot;">
                  <c:v>0.44</c:v>
                </c:pt>
                <c:pt idx="74" formatCode=".000">
                  <c:v>0.10973110644197602</c:v>
                </c:pt>
                <c:pt idx="76" formatCode="&quot;(&quot;0.00&quot;)&quot;">
                  <c:v>0.51</c:v>
                </c:pt>
                <c:pt idx="78" formatCode=".000">
                  <c:v>0.10717396678438347</c:v>
                </c:pt>
                <c:pt idx="80" formatCode="&quot;(&quot;0.00&quot;)&quot;">
                  <c:v>0.48</c:v>
                </c:pt>
                <c:pt idx="82" formatCode=".000">
                  <c:v>0.10475585455438975</c:v>
                </c:pt>
                <c:pt idx="84" formatCode=".000">
                  <c:v>0.10346590521284904</c:v>
                </c:pt>
                <c:pt idx="86" formatCode=".000">
                  <c:v>0.10241172126496327</c:v>
                </c:pt>
                <c:pt idx="88" formatCode=".000">
                  <c:v>0.10120180479208989</c:v>
                </c:pt>
                <c:pt idx="90" formatCode=".000">
                  <c:v>9.9980897851856501E-2</c:v>
                </c:pt>
                <c:pt idx="92" formatCode=".000">
                  <c:v>9.8893429751867962E-2</c:v>
                </c:pt>
                <c:pt idx="94" formatCode=".000">
                  <c:v>9.766949505590275E-2</c:v>
                </c:pt>
                <c:pt idx="96" formatCode=".000">
                  <c:v>9.6601060614611114E-2</c:v>
                </c:pt>
                <c:pt idx="98" formatCode="&quot;(&quot;0.00&quot;)&quot;">
                  <c:v>0.54</c:v>
                </c:pt>
                <c:pt idx="100" formatCode="&quot;(&quot;0.00&quot;)&quot;">
                  <c:v>0.56999999999999995</c:v>
                </c:pt>
                <c:pt idx="102" formatCode="&quot;(&quot;0.00&quot;)&quot;">
                  <c:v>0.53</c:v>
                </c:pt>
                <c:pt idx="104" formatCode=".000">
                  <c:v>9.226194810679049E-2</c:v>
                </c:pt>
                <c:pt idx="106" formatCode=".000">
                  <c:v>9.1114326560967671E-2</c:v>
                </c:pt>
                <c:pt idx="108" formatCode=".000">
                  <c:v>9.0100512012639841E-2</c:v>
                </c:pt>
                <c:pt idx="110" formatCode=".000">
                  <c:v>8.9036043098809428E-2</c:v>
                </c:pt>
                <c:pt idx="112" formatCode=".000">
                  <c:v>8.8017528364188691E-2</c:v>
                </c:pt>
                <c:pt idx="114" formatCode=".000">
                  <c:v>8.7104222754303448E-2</c:v>
                </c:pt>
                <c:pt idx="116" formatCode=".000">
                  <c:v>8.6086036032484992E-2</c:v>
                </c:pt>
                <c:pt idx="118" formatCode=".000">
                  <c:v>8.5106647389824486E-2</c:v>
                </c:pt>
                <c:pt idx="123" formatCode="0.0">
                  <c:v>6.8</c:v>
                </c:pt>
                <c:pt idx="125" formatCode="0.0">
                  <c:v>13.6</c:v>
                </c:pt>
                <c:pt idx="127" formatCode="0.0">
                  <c:v>5.2</c:v>
                </c:pt>
                <c:pt idx="129" formatCode="0.0">
                  <c:v>1.2</c:v>
                </c:pt>
                <c:pt idx="131" formatCode="0.0">
                  <c:v>9.9</c:v>
                </c:pt>
                <c:pt idx="133">
                  <c:v>0.92</c:v>
                </c:pt>
                <c:pt idx="135" formatCode="0.0">
                  <c:v>2.9</c:v>
                </c:pt>
                <c:pt idx="137" formatCode="General">
                  <c:v>0.15</c:v>
                </c:pt>
                <c:pt idx="139" formatCode="&quot;(&quot;0.00&quot;)&quot;">
                  <c:v>0.72</c:v>
                </c:pt>
                <c:pt idx="141">
                  <c:v>0.83</c:v>
                </c:pt>
                <c:pt idx="143" formatCode=".000">
                  <c:v>0.15</c:v>
                </c:pt>
                <c:pt idx="145" formatCode="0.0">
                  <c:v>1.1000000000000001</c:v>
                </c:pt>
                <c:pt idx="147" formatCode="0.0">
                  <c:v>3.2</c:v>
                </c:pt>
                <c:pt idx="149" formatCode="0.0">
                  <c:v>0.78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海底土!$I$129</c:f>
              <c:strCache>
                <c:ptCount val="1"/>
                <c:pt idx="0">
                  <c:v>鮫浦湾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海底土!$R$132:$R$292</c:f>
              <c:numCache>
                <c:formatCode>[$-411]m\.d\.ge</c:formatCode>
                <c:ptCount val="161"/>
                <c:pt idx="0">
                  <c:v>29871</c:v>
                </c:pt>
                <c:pt idx="1">
                  <c:v>29962</c:v>
                </c:pt>
                <c:pt idx="2">
                  <c:v>30049</c:v>
                </c:pt>
                <c:pt idx="3">
                  <c:v>30134</c:v>
                </c:pt>
                <c:pt idx="4">
                  <c:v>30225</c:v>
                </c:pt>
                <c:pt idx="5">
                  <c:v>30326</c:v>
                </c:pt>
                <c:pt idx="6">
                  <c:v>30420</c:v>
                </c:pt>
                <c:pt idx="7">
                  <c:v>30501</c:v>
                </c:pt>
                <c:pt idx="8">
                  <c:v>30600</c:v>
                </c:pt>
                <c:pt idx="9">
                  <c:v>30691</c:v>
                </c:pt>
                <c:pt idx="10">
                  <c:v>30774</c:v>
                </c:pt>
                <c:pt idx="11">
                  <c:v>30875</c:v>
                </c:pt>
                <c:pt idx="12">
                  <c:v>30971</c:v>
                </c:pt>
                <c:pt idx="13">
                  <c:v>31055</c:v>
                </c:pt>
                <c:pt idx="14">
                  <c:v>31147</c:v>
                </c:pt>
                <c:pt idx="15">
                  <c:v>31236</c:v>
                </c:pt>
                <c:pt idx="16">
                  <c:v>31329</c:v>
                </c:pt>
                <c:pt idx="17">
                  <c:v>31425</c:v>
                </c:pt>
                <c:pt idx="18">
                  <c:v>31506</c:v>
                </c:pt>
                <c:pt idx="19">
                  <c:v>31528</c:v>
                </c:pt>
                <c:pt idx="20">
                  <c:v>31590</c:v>
                </c:pt>
                <c:pt idx="21">
                  <c:v>31597</c:v>
                </c:pt>
                <c:pt idx="22">
                  <c:v>31705</c:v>
                </c:pt>
                <c:pt idx="23">
                  <c:v>31789</c:v>
                </c:pt>
                <c:pt idx="24">
                  <c:v>31873</c:v>
                </c:pt>
                <c:pt idx="25">
                  <c:v>31974</c:v>
                </c:pt>
                <c:pt idx="26">
                  <c:v>32062</c:v>
                </c:pt>
                <c:pt idx="27">
                  <c:v>32160</c:v>
                </c:pt>
                <c:pt idx="28">
                  <c:v>32244</c:v>
                </c:pt>
                <c:pt idx="29">
                  <c:v>32338</c:v>
                </c:pt>
                <c:pt idx="30">
                  <c:v>32433</c:v>
                </c:pt>
                <c:pt idx="31">
                  <c:v>32525</c:v>
                </c:pt>
                <c:pt idx="32">
                  <c:v>32617</c:v>
                </c:pt>
                <c:pt idx="33">
                  <c:v>32699</c:v>
                </c:pt>
                <c:pt idx="34">
                  <c:v>32800</c:v>
                </c:pt>
                <c:pt idx="35">
                  <c:v>32885</c:v>
                </c:pt>
                <c:pt idx="36">
                  <c:v>32982</c:v>
                </c:pt>
                <c:pt idx="37">
                  <c:v>33073</c:v>
                </c:pt>
                <c:pt idx="38">
                  <c:v>33163</c:v>
                </c:pt>
                <c:pt idx="39">
                  <c:v>33247</c:v>
                </c:pt>
                <c:pt idx="40">
                  <c:v>33345</c:v>
                </c:pt>
                <c:pt idx="41">
                  <c:v>33448</c:v>
                </c:pt>
                <c:pt idx="42">
                  <c:v>33535</c:v>
                </c:pt>
                <c:pt idx="43">
                  <c:v>33616</c:v>
                </c:pt>
                <c:pt idx="44">
                  <c:v>33714</c:v>
                </c:pt>
                <c:pt idx="45">
                  <c:v>33798</c:v>
                </c:pt>
                <c:pt idx="46">
                  <c:v>33905</c:v>
                </c:pt>
                <c:pt idx="47">
                  <c:v>33980</c:v>
                </c:pt>
                <c:pt idx="48">
                  <c:v>34078</c:v>
                </c:pt>
                <c:pt idx="49">
                  <c:v>34185</c:v>
                </c:pt>
                <c:pt idx="50">
                  <c:v>34255</c:v>
                </c:pt>
                <c:pt idx="51">
                  <c:v>34344</c:v>
                </c:pt>
                <c:pt idx="52">
                  <c:v>34435</c:v>
                </c:pt>
                <c:pt idx="53">
                  <c:v>34529</c:v>
                </c:pt>
                <c:pt idx="54">
                  <c:v>34626</c:v>
                </c:pt>
                <c:pt idx="55">
                  <c:v>34708</c:v>
                </c:pt>
                <c:pt idx="56">
                  <c:v>34813</c:v>
                </c:pt>
                <c:pt idx="57">
                  <c:v>34904</c:v>
                </c:pt>
                <c:pt idx="58">
                  <c:v>34988</c:v>
                </c:pt>
                <c:pt idx="59">
                  <c:v>35093</c:v>
                </c:pt>
                <c:pt idx="60">
                  <c:v>35177</c:v>
                </c:pt>
                <c:pt idx="61">
                  <c:v>35268</c:v>
                </c:pt>
                <c:pt idx="62">
                  <c:v>35345</c:v>
                </c:pt>
                <c:pt idx="63">
                  <c:v>35443</c:v>
                </c:pt>
                <c:pt idx="64">
                  <c:v>35534</c:v>
                </c:pt>
                <c:pt idx="65">
                  <c:v>35633</c:v>
                </c:pt>
                <c:pt idx="66">
                  <c:v>35716</c:v>
                </c:pt>
                <c:pt idx="67">
                  <c:v>35807</c:v>
                </c:pt>
                <c:pt idx="68">
                  <c:v>35905</c:v>
                </c:pt>
                <c:pt idx="69">
                  <c:v>35997</c:v>
                </c:pt>
                <c:pt idx="70">
                  <c:v>36080</c:v>
                </c:pt>
                <c:pt idx="71">
                  <c:v>36178</c:v>
                </c:pt>
                <c:pt idx="72">
                  <c:v>36262</c:v>
                </c:pt>
                <c:pt idx="73">
                  <c:v>36367</c:v>
                </c:pt>
                <c:pt idx="74">
                  <c:v>36451</c:v>
                </c:pt>
                <c:pt idx="75">
                  <c:v>36537</c:v>
                </c:pt>
                <c:pt idx="76">
                  <c:v>36634</c:v>
                </c:pt>
                <c:pt idx="77">
                  <c:v>36724</c:v>
                </c:pt>
                <c:pt idx="78">
                  <c:v>36815</c:v>
                </c:pt>
                <c:pt idx="79">
                  <c:v>36906</c:v>
                </c:pt>
                <c:pt idx="80">
                  <c:v>37004</c:v>
                </c:pt>
                <c:pt idx="81">
                  <c:v>37081</c:v>
                </c:pt>
                <c:pt idx="82">
                  <c:v>37179</c:v>
                </c:pt>
                <c:pt idx="83">
                  <c:v>37271</c:v>
                </c:pt>
                <c:pt idx="84">
                  <c:v>37361</c:v>
                </c:pt>
                <c:pt idx="85">
                  <c:v>37459</c:v>
                </c:pt>
                <c:pt idx="86">
                  <c:v>37544</c:v>
                </c:pt>
                <c:pt idx="87">
                  <c:v>37641</c:v>
                </c:pt>
                <c:pt idx="88">
                  <c:v>37725</c:v>
                </c:pt>
                <c:pt idx="89">
                  <c:v>37816</c:v>
                </c:pt>
                <c:pt idx="90">
                  <c:v>37908</c:v>
                </c:pt>
                <c:pt idx="91">
                  <c:v>38012</c:v>
                </c:pt>
                <c:pt idx="92">
                  <c:v>38082</c:v>
                </c:pt>
                <c:pt idx="93">
                  <c:v>38173</c:v>
                </c:pt>
                <c:pt idx="94">
                  <c:v>38272</c:v>
                </c:pt>
                <c:pt idx="95">
                  <c:v>38376</c:v>
                </c:pt>
                <c:pt idx="96">
                  <c:v>38446</c:v>
                </c:pt>
                <c:pt idx="97">
                  <c:v>38544</c:v>
                </c:pt>
                <c:pt idx="98">
                  <c:v>38642</c:v>
                </c:pt>
                <c:pt idx="99">
                  <c:v>38734</c:v>
                </c:pt>
                <c:pt idx="100">
                  <c:v>38825</c:v>
                </c:pt>
                <c:pt idx="101">
                  <c:v>38902</c:v>
                </c:pt>
                <c:pt idx="102">
                  <c:v>38995</c:v>
                </c:pt>
                <c:pt idx="103">
                  <c:v>39092</c:v>
                </c:pt>
                <c:pt idx="104">
                  <c:v>39175</c:v>
                </c:pt>
                <c:pt idx="105">
                  <c:v>39267</c:v>
                </c:pt>
                <c:pt idx="106">
                  <c:v>39370</c:v>
                </c:pt>
                <c:pt idx="107">
                  <c:v>39457</c:v>
                </c:pt>
                <c:pt idx="108">
                  <c:v>39545</c:v>
                </c:pt>
                <c:pt idx="109">
                  <c:v>39631</c:v>
                </c:pt>
                <c:pt idx="110">
                  <c:v>39735</c:v>
                </c:pt>
                <c:pt idx="111">
                  <c:v>39820</c:v>
                </c:pt>
                <c:pt idx="112">
                  <c:v>39910</c:v>
                </c:pt>
                <c:pt idx="113">
                  <c:v>40008</c:v>
                </c:pt>
                <c:pt idx="114">
                  <c:v>40092</c:v>
                </c:pt>
                <c:pt idx="115">
                  <c:v>40193</c:v>
                </c:pt>
                <c:pt idx="116">
                  <c:v>40276</c:v>
                </c:pt>
                <c:pt idx="117">
                  <c:v>40367</c:v>
                </c:pt>
                <c:pt idx="118">
                  <c:v>40458</c:v>
                </c:pt>
                <c:pt idx="119">
                  <c:v>40549</c:v>
                </c:pt>
                <c:pt idx="120">
                  <c:v>40613</c:v>
                </c:pt>
                <c:pt idx="121">
                  <c:v>40681</c:v>
                </c:pt>
                <c:pt idx="122">
                  <c:v>40737</c:v>
                </c:pt>
                <c:pt idx="123">
                  <c:v>40828</c:v>
                </c:pt>
                <c:pt idx="124">
                  <c:v>40924</c:v>
                </c:pt>
                <c:pt idx="125">
                  <c:v>41010</c:v>
                </c:pt>
                <c:pt idx="126">
                  <c:v>41100</c:v>
                </c:pt>
                <c:pt idx="127">
                  <c:v>41192</c:v>
                </c:pt>
                <c:pt idx="128">
                  <c:v>41291</c:v>
                </c:pt>
                <c:pt idx="129">
                  <c:v>41374</c:v>
                </c:pt>
                <c:pt idx="130">
                  <c:v>41472</c:v>
                </c:pt>
                <c:pt idx="131">
                  <c:v>41576</c:v>
                </c:pt>
                <c:pt idx="132">
                  <c:v>41654</c:v>
                </c:pt>
                <c:pt idx="133">
                  <c:v>41738</c:v>
                </c:pt>
                <c:pt idx="134">
                  <c:v>41828</c:v>
                </c:pt>
                <c:pt idx="135">
                  <c:v>41940</c:v>
                </c:pt>
                <c:pt idx="136">
                  <c:v>42018</c:v>
                </c:pt>
                <c:pt idx="137">
                  <c:v>42115</c:v>
                </c:pt>
                <c:pt idx="138">
                  <c:v>42199</c:v>
                </c:pt>
                <c:pt idx="139">
                  <c:v>42291</c:v>
                </c:pt>
                <c:pt idx="140">
                  <c:v>42382</c:v>
                </c:pt>
                <c:pt idx="141">
                  <c:v>42473</c:v>
                </c:pt>
                <c:pt idx="142">
                  <c:v>42564</c:v>
                </c:pt>
                <c:pt idx="143">
                  <c:v>42655</c:v>
                </c:pt>
                <c:pt idx="144">
                  <c:v>42759</c:v>
                </c:pt>
                <c:pt idx="145">
                  <c:v>42839</c:v>
                </c:pt>
                <c:pt idx="146">
                  <c:v>42928</c:v>
                </c:pt>
                <c:pt idx="147">
                  <c:v>43026</c:v>
                </c:pt>
                <c:pt idx="148">
                  <c:v>43117</c:v>
                </c:pt>
                <c:pt idx="149">
                  <c:v>43200</c:v>
                </c:pt>
                <c:pt idx="150">
                  <c:v>43292</c:v>
                </c:pt>
              </c:numCache>
            </c:numRef>
          </c:cat>
          <c:val>
            <c:numRef>
              <c:f>海底土!$L$132:$L$292</c:f>
              <c:numCache>
                <c:formatCode>0.00_);[Red]\(0.00\)</c:formatCode>
                <c:ptCount val="161"/>
                <c:pt idx="1">
                  <c:v>1.962962962962963</c:v>
                </c:pt>
                <c:pt idx="2">
                  <c:v>2.2962962962962963</c:v>
                </c:pt>
                <c:pt idx="4">
                  <c:v>1.7037037037037037</c:v>
                </c:pt>
                <c:pt idx="6">
                  <c:v>2.5185185185185186</c:v>
                </c:pt>
                <c:pt idx="8">
                  <c:v>1.7407407407407407</c:v>
                </c:pt>
                <c:pt idx="10">
                  <c:v>1.3703703703703705</c:v>
                </c:pt>
                <c:pt idx="12">
                  <c:v>1.7037037037037037</c:v>
                </c:pt>
                <c:pt idx="14">
                  <c:v>1.7037037037037037</c:v>
                </c:pt>
                <c:pt idx="16">
                  <c:v>2.6296296296296298</c:v>
                </c:pt>
                <c:pt idx="20">
                  <c:v>1.962962962962963</c:v>
                </c:pt>
                <c:pt idx="22">
                  <c:v>2.1851851851851851</c:v>
                </c:pt>
                <c:pt idx="24">
                  <c:v>2.8518518518518516</c:v>
                </c:pt>
                <c:pt idx="26">
                  <c:v>2.1111111111111112</c:v>
                </c:pt>
                <c:pt idx="28">
                  <c:v>3.3</c:v>
                </c:pt>
                <c:pt idx="30">
                  <c:v>3</c:v>
                </c:pt>
                <c:pt idx="32">
                  <c:v>2.2999999999999998</c:v>
                </c:pt>
                <c:pt idx="34">
                  <c:v>2.2000000000000002</c:v>
                </c:pt>
                <c:pt idx="36">
                  <c:v>1.5</c:v>
                </c:pt>
                <c:pt idx="38">
                  <c:v>1.4</c:v>
                </c:pt>
                <c:pt idx="40">
                  <c:v>2.6</c:v>
                </c:pt>
                <c:pt idx="42">
                  <c:v>1.4</c:v>
                </c:pt>
                <c:pt idx="44">
                  <c:v>1.8</c:v>
                </c:pt>
                <c:pt idx="46">
                  <c:v>2</c:v>
                </c:pt>
                <c:pt idx="48">
                  <c:v>1.9</c:v>
                </c:pt>
                <c:pt idx="50">
                  <c:v>1.5</c:v>
                </c:pt>
                <c:pt idx="52">
                  <c:v>1.3</c:v>
                </c:pt>
                <c:pt idx="54">
                  <c:v>1.2</c:v>
                </c:pt>
                <c:pt idx="56">
                  <c:v>1.6</c:v>
                </c:pt>
                <c:pt idx="58">
                  <c:v>1.3</c:v>
                </c:pt>
                <c:pt idx="60">
                  <c:v>1</c:v>
                </c:pt>
                <c:pt idx="62">
                  <c:v>1.2</c:v>
                </c:pt>
                <c:pt idx="64">
                  <c:v>2</c:v>
                </c:pt>
                <c:pt idx="66">
                  <c:v>0.97</c:v>
                </c:pt>
                <c:pt idx="68">
                  <c:v>1.4</c:v>
                </c:pt>
                <c:pt idx="70">
                  <c:v>2</c:v>
                </c:pt>
                <c:pt idx="72">
                  <c:v>1.4</c:v>
                </c:pt>
                <c:pt idx="74">
                  <c:v>1.5</c:v>
                </c:pt>
                <c:pt idx="76">
                  <c:v>2</c:v>
                </c:pt>
                <c:pt idx="78">
                  <c:v>1.7</c:v>
                </c:pt>
                <c:pt idx="80">
                  <c:v>1.5</c:v>
                </c:pt>
                <c:pt idx="82">
                  <c:v>2.2999999999999998</c:v>
                </c:pt>
                <c:pt idx="84">
                  <c:v>1.2</c:v>
                </c:pt>
                <c:pt idx="86">
                  <c:v>0.97</c:v>
                </c:pt>
                <c:pt idx="88">
                  <c:v>1.6</c:v>
                </c:pt>
                <c:pt idx="90">
                  <c:v>1.6</c:v>
                </c:pt>
                <c:pt idx="92">
                  <c:v>1.6</c:v>
                </c:pt>
                <c:pt idx="94">
                  <c:v>1.4</c:v>
                </c:pt>
                <c:pt idx="96">
                  <c:v>1.5</c:v>
                </c:pt>
                <c:pt idx="98">
                  <c:v>1.6</c:v>
                </c:pt>
                <c:pt idx="100">
                  <c:v>1.2</c:v>
                </c:pt>
                <c:pt idx="102">
                  <c:v>1.7</c:v>
                </c:pt>
                <c:pt idx="104">
                  <c:v>1.5</c:v>
                </c:pt>
                <c:pt idx="106">
                  <c:v>1.5</c:v>
                </c:pt>
                <c:pt idx="108">
                  <c:v>1.8</c:v>
                </c:pt>
                <c:pt idx="110">
                  <c:v>1.4</c:v>
                </c:pt>
                <c:pt idx="112">
                  <c:v>1.6</c:v>
                </c:pt>
                <c:pt idx="114">
                  <c:v>1.5</c:v>
                </c:pt>
                <c:pt idx="116">
                  <c:v>1.5</c:v>
                </c:pt>
                <c:pt idx="118">
                  <c:v>1.2</c:v>
                </c:pt>
                <c:pt idx="123" formatCode="0_);[Red]\(0\)">
                  <c:v>75</c:v>
                </c:pt>
                <c:pt idx="125" formatCode="0_);[Red]\(0\)">
                  <c:v>193</c:v>
                </c:pt>
                <c:pt idx="127" formatCode="0_);[Red]\(0\)">
                  <c:v>33.299999999999997</c:v>
                </c:pt>
                <c:pt idx="129" formatCode="0_);[Red]\(0\)">
                  <c:v>32.799999999999997</c:v>
                </c:pt>
                <c:pt idx="131" formatCode="0_);[Red]\(0\)">
                  <c:v>16.600000000000001</c:v>
                </c:pt>
                <c:pt idx="133" formatCode="0_);[Red]\(0\)">
                  <c:v>94</c:v>
                </c:pt>
                <c:pt idx="135" formatCode="0.0">
                  <c:v>16.8</c:v>
                </c:pt>
                <c:pt idx="137" formatCode="0.0">
                  <c:v>10.8</c:v>
                </c:pt>
                <c:pt idx="139" formatCode="0.0">
                  <c:v>21</c:v>
                </c:pt>
                <c:pt idx="141" formatCode="0.0">
                  <c:v>13.2</c:v>
                </c:pt>
                <c:pt idx="143" formatCode="0.0">
                  <c:v>4.9000000000000004</c:v>
                </c:pt>
                <c:pt idx="145" formatCode="0.0">
                  <c:v>10.6</c:v>
                </c:pt>
                <c:pt idx="147" formatCode="0.0">
                  <c:v>8.9</c:v>
                </c:pt>
                <c:pt idx="149" formatCode="0.0">
                  <c:v>10.199999999999999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海底土!$N$129</c:f>
              <c:strCache>
                <c:ptCount val="1"/>
                <c:pt idx="0">
                  <c:v>気仙沼湾p2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海底土!$R$132:$R$292</c:f>
              <c:numCache>
                <c:formatCode>[$-411]m\.d\.ge</c:formatCode>
                <c:ptCount val="161"/>
                <c:pt idx="0">
                  <c:v>29871</c:v>
                </c:pt>
                <c:pt idx="1">
                  <c:v>29962</c:v>
                </c:pt>
                <c:pt idx="2">
                  <c:v>30049</c:v>
                </c:pt>
                <c:pt idx="3">
                  <c:v>30134</c:v>
                </c:pt>
                <c:pt idx="4">
                  <c:v>30225</c:v>
                </c:pt>
                <c:pt idx="5">
                  <c:v>30326</c:v>
                </c:pt>
                <c:pt idx="6">
                  <c:v>30420</c:v>
                </c:pt>
                <c:pt idx="7">
                  <c:v>30501</c:v>
                </c:pt>
                <c:pt idx="8">
                  <c:v>30600</c:v>
                </c:pt>
                <c:pt idx="9">
                  <c:v>30691</c:v>
                </c:pt>
                <c:pt idx="10">
                  <c:v>30774</c:v>
                </c:pt>
                <c:pt idx="11">
                  <c:v>30875</c:v>
                </c:pt>
                <c:pt idx="12">
                  <c:v>30971</c:v>
                </c:pt>
                <c:pt idx="13">
                  <c:v>31055</c:v>
                </c:pt>
                <c:pt idx="14">
                  <c:v>31147</c:v>
                </c:pt>
                <c:pt idx="15">
                  <c:v>31236</c:v>
                </c:pt>
                <c:pt idx="16">
                  <c:v>31329</c:v>
                </c:pt>
                <c:pt idx="17">
                  <c:v>31425</c:v>
                </c:pt>
                <c:pt idx="18">
                  <c:v>31506</c:v>
                </c:pt>
                <c:pt idx="19">
                  <c:v>31528</c:v>
                </c:pt>
                <c:pt idx="20">
                  <c:v>31590</c:v>
                </c:pt>
                <c:pt idx="21">
                  <c:v>31597</c:v>
                </c:pt>
                <c:pt idx="22">
                  <c:v>31705</c:v>
                </c:pt>
                <c:pt idx="23">
                  <c:v>31789</c:v>
                </c:pt>
                <c:pt idx="24">
                  <c:v>31873</c:v>
                </c:pt>
                <c:pt idx="25">
                  <c:v>31974</c:v>
                </c:pt>
                <c:pt idx="26">
                  <c:v>32062</c:v>
                </c:pt>
                <c:pt idx="27">
                  <c:v>32160</c:v>
                </c:pt>
                <c:pt idx="28">
                  <c:v>32244</c:v>
                </c:pt>
                <c:pt idx="29">
                  <c:v>32338</c:v>
                </c:pt>
                <c:pt idx="30">
                  <c:v>32433</c:v>
                </c:pt>
                <c:pt idx="31">
                  <c:v>32525</c:v>
                </c:pt>
                <c:pt idx="32">
                  <c:v>32617</c:v>
                </c:pt>
                <c:pt idx="33">
                  <c:v>32699</c:v>
                </c:pt>
                <c:pt idx="34">
                  <c:v>32800</c:v>
                </c:pt>
                <c:pt idx="35">
                  <c:v>32885</c:v>
                </c:pt>
                <c:pt idx="36">
                  <c:v>32982</c:v>
                </c:pt>
                <c:pt idx="37">
                  <c:v>33073</c:v>
                </c:pt>
                <c:pt idx="38">
                  <c:v>33163</c:v>
                </c:pt>
                <c:pt idx="39">
                  <c:v>33247</c:v>
                </c:pt>
                <c:pt idx="40">
                  <c:v>33345</c:v>
                </c:pt>
                <c:pt idx="41">
                  <c:v>33448</c:v>
                </c:pt>
                <c:pt idx="42">
                  <c:v>33535</c:v>
                </c:pt>
                <c:pt idx="43">
                  <c:v>33616</c:v>
                </c:pt>
                <c:pt idx="44">
                  <c:v>33714</c:v>
                </c:pt>
                <c:pt idx="45">
                  <c:v>33798</c:v>
                </c:pt>
                <c:pt idx="46">
                  <c:v>33905</c:v>
                </c:pt>
                <c:pt idx="47">
                  <c:v>33980</c:v>
                </c:pt>
                <c:pt idx="48">
                  <c:v>34078</c:v>
                </c:pt>
                <c:pt idx="49">
                  <c:v>34185</c:v>
                </c:pt>
                <c:pt idx="50">
                  <c:v>34255</c:v>
                </c:pt>
                <c:pt idx="51">
                  <c:v>34344</c:v>
                </c:pt>
                <c:pt idx="52">
                  <c:v>34435</c:v>
                </c:pt>
                <c:pt idx="53">
                  <c:v>34529</c:v>
                </c:pt>
                <c:pt idx="54">
                  <c:v>34626</c:v>
                </c:pt>
                <c:pt idx="55">
                  <c:v>34708</c:v>
                </c:pt>
                <c:pt idx="56">
                  <c:v>34813</c:v>
                </c:pt>
                <c:pt idx="57">
                  <c:v>34904</c:v>
                </c:pt>
                <c:pt idx="58">
                  <c:v>34988</c:v>
                </c:pt>
                <c:pt idx="59">
                  <c:v>35093</c:v>
                </c:pt>
                <c:pt idx="60">
                  <c:v>35177</c:v>
                </c:pt>
                <c:pt idx="61">
                  <c:v>35268</c:v>
                </c:pt>
                <c:pt idx="62">
                  <c:v>35345</c:v>
                </c:pt>
                <c:pt idx="63">
                  <c:v>35443</c:v>
                </c:pt>
                <c:pt idx="64">
                  <c:v>35534</c:v>
                </c:pt>
                <c:pt idx="65">
                  <c:v>35633</c:v>
                </c:pt>
                <c:pt idx="66">
                  <c:v>35716</c:v>
                </c:pt>
                <c:pt idx="67">
                  <c:v>35807</c:v>
                </c:pt>
                <c:pt idx="68">
                  <c:v>35905</c:v>
                </c:pt>
                <c:pt idx="69">
                  <c:v>35997</c:v>
                </c:pt>
                <c:pt idx="70">
                  <c:v>36080</c:v>
                </c:pt>
                <c:pt idx="71">
                  <c:v>36178</c:v>
                </c:pt>
                <c:pt idx="72">
                  <c:v>36262</c:v>
                </c:pt>
                <c:pt idx="73">
                  <c:v>36367</c:v>
                </c:pt>
                <c:pt idx="74">
                  <c:v>36451</c:v>
                </c:pt>
                <c:pt idx="75">
                  <c:v>36537</c:v>
                </c:pt>
                <c:pt idx="76">
                  <c:v>36634</c:v>
                </c:pt>
                <c:pt idx="77">
                  <c:v>36724</c:v>
                </c:pt>
                <c:pt idx="78">
                  <c:v>36815</c:v>
                </c:pt>
                <c:pt idx="79">
                  <c:v>36906</c:v>
                </c:pt>
                <c:pt idx="80">
                  <c:v>37004</c:v>
                </c:pt>
                <c:pt idx="81">
                  <c:v>37081</c:v>
                </c:pt>
                <c:pt idx="82">
                  <c:v>37179</c:v>
                </c:pt>
                <c:pt idx="83">
                  <c:v>37271</c:v>
                </c:pt>
                <c:pt idx="84">
                  <c:v>37361</c:v>
                </c:pt>
                <c:pt idx="85">
                  <c:v>37459</c:v>
                </c:pt>
                <c:pt idx="86">
                  <c:v>37544</c:v>
                </c:pt>
                <c:pt idx="87">
                  <c:v>37641</c:v>
                </c:pt>
                <c:pt idx="88">
                  <c:v>37725</c:v>
                </c:pt>
                <c:pt idx="89">
                  <c:v>37816</c:v>
                </c:pt>
                <c:pt idx="90">
                  <c:v>37908</c:v>
                </c:pt>
                <c:pt idx="91">
                  <c:v>38012</c:v>
                </c:pt>
                <c:pt idx="92">
                  <c:v>38082</c:v>
                </c:pt>
                <c:pt idx="93">
                  <c:v>38173</c:v>
                </c:pt>
                <c:pt idx="94">
                  <c:v>38272</c:v>
                </c:pt>
                <c:pt idx="95">
                  <c:v>38376</c:v>
                </c:pt>
                <c:pt idx="96">
                  <c:v>38446</c:v>
                </c:pt>
                <c:pt idx="97">
                  <c:v>38544</c:v>
                </c:pt>
                <c:pt idx="98">
                  <c:v>38642</c:v>
                </c:pt>
                <c:pt idx="99">
                  <c:v>38734</c:v>
                </c:pt>
                <c:pt idx="100">
                  <c:v>38825</c:v>
                </c:pt>
                <c:pt idx="101">
                  <c:v>38902</c:v>
                </c:pt>
                <c:pt idx="102">
                  <c:v>38995</c:v>
                </c:pt>
                <c:pt idx="103">
                  <c:v>39092</c:v>
                </c:pt>
                <c:pt idx="104">
                  <c:v>39175</c:v>
                </c:pt>
                <c:pt idx="105">
                  <c:v>39267</c:v>
                </c:pt>
                <c:pt idx="106">
                  <c:v>39370</c:v>
                </c:pt>
                <c:pt idx="107">
                  <c:v>39457</c:v>
                </c:pt>
                <c:pt idx="108">
                  <c:v>39545</c:v>
                </c:pt>
                <c:pt idx="109">
                  <c:v>39631</c:v>
                </c:pt>
                <c:pt idx="110">
                  <c:v>39735</c:v>
                </c:pt>
                <c:pt idx="111">
                  <c:v>39820</c:v>
                </c:pt>
                <c:pt idx="112">
                  <c:v>39910</c:v>
                </c:pt>
                <c:pt idx="113">
                  <c:v>40008</c:v>
                </c:pt>
                <c:pt idx="114">
                  <c:v>40092</c:v>
                </c:pt>
                <c:pt idx="115">
                  <c:v>40193</c:v>
                </c:pt>
                <c:pt idx="116">
                  <c:v>40276</c:v>
                </c:pt>
                <c:pt idx="117">
                  <c:v>40367</c:v>
                </c:pt>
                <c:pt idx="118">
                  <c:v>40458</c:v>
                </c:pt>
                <c:pt idx="119">
                  <c:v>40549</c:v>
                </c:pt>
                <c:pt idx="120">
                  <c:v>40613</c:v>
                </c:pt>
                <c:pt idx="121">
                  <c:v>40681</c:v>
                </c:pt>
                <c:pt idx="122">
                  <c:v>40737</c:v>
                </c:pt>
                <c:pt idx="123">
                  <c:v>40828</c:v>
                </c:pt>
                <c:pt idx="124">
                  <c:v>40924</c:v>
                </c:pt>
                <c:pt idx="125">
                  <c:v>41010</c:v>
                </c:pt>
                <c:pt idx="126">
                  <c:v>41100</c:v>
                </c:pt>
                <c:pt idx="127">
                  <c:v>41192</c:v>
                </c:pt>
                <c:pt idx="128">
                  <c:v>41291</c:v>
                </c:pt>
                <c:pt idx="129">
                  <c:v>41374</c:v>
                </c:pt>
                <c:pt idx="130">
                  <c:v>41472</c:v>
                </c:pt>
                <c:pt idx="131">
                  <c:v>41576</c:v>
                </c:pt>
                <c:pt idx="132">
                  <c:v>41654</c:v>
                </c:pt>
                <c:pt idx="133">
                  <c:v>41738</c:v>
                </c:pt>
                <c:pt idx="134">
                  <c:v>41828</c:v>
                </c:pt>
                <c:pt idx="135">
                  <c:v>41940</c:v>
                </c:pt>
                <c:pt idx="136">
                  <c:v>42018</c:v>
                </c:pt>
                <c:pt idx="137">
                  <c:v>42115</c:v>
                </c:pt>
                <c:pt idx="138">
                  <c:v>42199</c:v>
                </c:pt>
                <c:pt idx="139">
                  <c:v>42291</c:v>
                </c:pt>
                <c:pt idx="140">
                  <c:v>42382</c:v>
                </c:pt>
                <c:pt idx="141">
                  <c:v>42473</c:v>
                </c:pt>
                <c:pt idx="142">
                  <c:v>42564</c:v>
                </c:pt>
                <c:pt idx="143">
                  <c:v>42655</c:v>
                </c:pt>
                <c:pt idx="144">
                  <c:v>42759</c:v>
                </c:pt>
                <c:pt idx="145">
                  <c:v>42839</c:v>
                </c:pt>
                <c:pt idx="146">
                  <c:v>42928</c:v>
                </c:pt>
                <c:pt idx="147">
                  <c:v>43026</c:v>
                </c:pt>
                <c:pt idx="148">
                  <c:v>43117</c:v>
                </c:pt>
                <c:pt idx="149">
                  <c:v>43200</c:v>
                </c:pt>
                <c:pt idx="150">
                  <c:v>43292</c:v>
                </c:pt>
              </c:numCache>
            </c:numRef>
          </c:cat>
          <c:val>
            <c:numRef>
              <c:f>海底土!$Q$132:$Q$292</c:f>
              <c:numCache>
                <c:formatCode>0.00_);[Red]\(0.00\)</c:formatCode>
                <c:ptCount val="161"/>
                <c:pt idx="7">
                  <c:v>7.666666666666667</c:v>
                </c:pt>
                <c:pt idx="10">
                  <c:v>2</c:v>
                </c:pt>
                <c:pt idx="12">
                  <c:v>1.4814814814814814</c:v>
                </c:pt>
                <c:pt idx="16">
                  <c:v>0.32222222222222219</c:v>
                </c:pt>
                <c:pt idx="22">
                  <c:v>1.8148148148148149</c:v>
                </c:pt>
                <c:pt idx="24">
                  <c:v>0.85185185185185186</c:v>
                </c:pt>
                <c:pt idx="30">
                  <c:v>1.2</c:v>
                </c:pt>
                <c:pt idx="34">
                  <c:v>0.46</c:v>
                </c:pt>
                <c:pt idx="38">
                  <c:v>0.62</c:v>
                </c:pt>
                <c:pt idx="42">
                  <c:v>0.68</c:v>
                </c:pt>
                <c:pt idx="46">
                  <c:v>1.3</c:v>
                </c:pt>
                <c:pt idx="50" formatCode="&quot;(&quot;0.00&quot;)&quot;">
                  <c:v>0.28999999999999998</c:v>
                </c:pt>
                <c:pt idx="54">
                  <c:v>1.2</c:v>
                </c:pt>
                <c:pt idx="58">
                  <c:v>2</c:v>
                </c:pt>
                <c:pt idx="62">
                  <c:v>0.92</c:v>
                </c:pt>
                <c:pt idx="66">
                  <c:v>0.74</c:v>
                </c:pt>
                <c:pt idx="70" formatCode="0.000">
                  <c:v>0.14499999999999999</c:v>
                </c:pt>
                <c:pt idx="78">
                  <c:v>0.61</c:v>
                </c:pt>
                <c:pt idx="82" formatCode="&quot;(&quot;0.00&quot;)&quot;">
                  <c:v>0.56000000000000005</c:v>
                </c:pt>
                <c:pt idx="86">
                  <c:v>0.6</c:v>
                </c:pt>
                <c:pt idx="90">
                  <c:v>0.7</c:v>
                </c:pt>
                <c:pt idx="94">
                  <c:v>1.6</c:v>
                </c:pt>
                <c:pt idx="98">
                  <c:v>0.61</c:v>
                </c:pt>
                <c:pt idx="102">
                  <c:v>1.1000000000000001</c:v>
                </c:pt>
                <c:pt idx="106">
                  <c:v>1.5</c:v>
                </c:pt>
                <c:pt idx="110">
                  <c:v>1</c:v>
                </c:pt>
                <c:pt idx="114">
                  <c:v>1.3</c:v>
                </c:pt>
                <c:pt idx="118">
                  <c:v>1</c:v>
                </c:pt>
                <c:pt idx="123" formatCode="0_);[Red]\(0\)">
                  <c:v>110</c:v>
                </c:pt>
                <c:pt idx="127" formatCode="0.0">
                  <c:v>13.2</c:v>
                </c:pt>
                <c:pt idx="131" formatCode="0.0">
                  <c:v>6.3</c:v>
                </c:pt>
                <c:pt idx="135" formatCode="0.0">
                  <c:v>8.9</c:v>
                </c:pt>
                <c:pt idx="139" formatCode="0.0">
                  <c:v>11.4</c:v>
                </c:pt>
                <c:pt idx="143" formatCode="0.0">
                  <c:v>8.1999999999999993</c:v>
                </c:pt>
                <c:pt idx="148" formatCode="0.0">
                  <c:v>3.5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海底土!$S$129</c:f>
              <c:strCache>
                <c:ptCount val="1"/>
                <c:pt idx="0">
                  <c:v>放水口付近/電力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海底土!$R$132:$R$292</c:f>
              <c:numCache>
                <c:formatCode>[$-411]m\.d\.ge</c:formatCode>
                <c:ptCount val="161"/>
                <c:pt idx="0">
                  <c:v>29871</c:v>
                </c:pt>
                <c:pt idx="1">
                  <c:v>29962</c:v>
                </c:pt>
                <c:pt idx="2">
                  <c:v>30049</c:v>
                </c:pt>
                <c:pt idx="3">
                  <c:v>30134</c:v>
                </c:pt>
                <c:pt idx="4">
                  <c:v>30225</c:v>
                </c:pt>
                <c:pt idx="5">
                  <c:v>30326</c:v>
                </c:pt>
                <c:pt idx="6">
                  <c:v>30420</c:v>
                </c:pt>
                <c:pt idx="7">
                  <c:v>30501</c:v>
                </c:pt>
                <c:pt idx="8">
                  <c:v>30600</c:v>
                </c:pt>
                <c:pt idx="9">
                  <c:v>30691</c:v>
                </c:pt>
                <c:pt idx="10">
                  <c:v>30774</c:v>
                </c:pt>
                <c:pt idx="11">
                  <c:v>30875</c:v>
                </c:pt>
                <c:pt idx="12">
                  <c:v>30971</c:v>
                </c:pt>
                <c:pt idx="13">
                  <c:v>31055</c:v>
                </c:pt>
                <c:pt idx="14">
                  <c:v>31147</c:v>
                </c:pt>
                <c:pt idx="15">
                  <c:v>31236</c:v>
                </c:pt>
                <c:pt idx="16">
                  <c:v>31329</c:v>
                </c:pt>
                <c:pt idx="17">
                  <c:v>31425</c:v>
                </c:pt>
                <c:pt idx="18">
                  <c:v>31506</c:v>
                </c:pt>
                <c:pt idx="19">
                  <c:v>31528</c:v>
                </c:pt>
                <c:pt idx="20">
                  <c:v>31590</c:v>
                </c:pt>
                <c:pt idx="21">
                  <c:v>31597</c:v>
                </c:pt>
                <c:pt idx="22">
                  <c:v>31705</c:v>
                </c:pt>
                <c:pt idx="23">
                  <c:v>31789</c:v>
                </c:pt>
                <c:pt idx="24">
                  <c:v>31873</c:v>
                </c:pt>
                <c:pt idx="25">
                  <c:v>31974</c:v>
                </c:pt>
                <c:pt idx="26">
                  <c:v>32062</c:v>
                </c:pt>
                <c:pt idx="27">
                  <c:v>32160</c:v>
                </c:pt>
                <c:pt idx="28">
                  <c:v>32244</c:v>
                </c:pt>
                <c:pt idx="29">
                  <c:v>32338</c:v>
                </c:pt>
                <c:pt idx="30">
                  <c:v>32433</c:v>
                </c:pt>
                <c:pt idx="31">
                  <c:v>32525</c:v>
                </c:pt>
                <c:pt idx="32">
                  <c:v>32617</c:v>
                </c:pt>
                <c:pt idx="33">
                  <c:v>32699</c:v>
                </c:pt>
                <c:pt idx="34">
                  <c:v>32800</c:v>
                </c:pt>
                <c:pt idx="35">
                  <c:v>32885</c:v>
                </c:pt>
                <c:pt idx="36">
                  <c:v>32982</c:v>
                </c:pt>
                <c:pt idx="37">
                  <c:v>33073</c:v>
                </c:pt>
                <c:pt idx="38">
                  <c:v>33163</c:v>
                </c:pt>
                <c:pt idx="39">
                  <c:v>33247</c:v>
                </c:pt>
                <c:pt idx="40">
                  <c:v>33345</c:v>
                </c:pt>
                <c:pt idx="41">
                  <c:v>33448</c:v>
                </c:pt>
                <c:pt idx="42">
                  <c:v>33535</c:v>
                </c:pt>
                <c:pt idx="43">
                  <c:v>33616</c:v>
                </c:pt>
                <c:pt idx="44">
                  <c:v>33714</c:v>
                </c:pt>
                <c:pt idx="45">
                  <c:v>33798</c:v>
                </c:pt>
                <c:pt idx="46">
                  <c:v>33905</c:v>
                </c:pt>
                <c:pt idx="47">
                  <c:v>33980</c:v>
                </c:pt>
                <c:pt idx="48">
                  <c:v>34078</c:v>
                </c:pt>
                <c:pt idx="49">
                  <c:v>34185</c:v>
                </c:pt>
                <c:pt idx="50">
                  <c:v>34255</c:v>
                </c:pt>
                <c:pt idx="51">
                  <c:v>34344</c:v>
                </c:pt>
                <c:pt idx="52">
                  <c:v>34435</c:v>
                </c:pt>
                <c:pt idx="53">
                  <c:v>34529</c:v>
                </c:pt>
                <c:pt idx="54">
                  <c:v>34626</c:v>
                </c:pt>
                <c:pt idx="55">
                  <c:v>34708</c:v>
                </c:pt>
                <c:pt idx="56">
                  <c:v>34813</c:v>
                </c:pt>
                <c:pt idx="57">
                  <c:v>34904</c:v>
                </c:pt>
                <c:pt idx="58">
                  <c:v>34988</c:v>
                </c:pt>
                <c:pt idx="59">
                  <c:v>35093</c:v>
                </c:pt>
                <c:pt idx="60">
                  <c:v>35177</c:v>
                </c:pt>
                <c:pt idx="61">
                  <c:v>35268</c:v>
                </c:pt>
                <c:pt idx="62">
                  <c:v>35345</c:v>
                </c:pt>
                <c:pt idx="63">
                  <c:v>35443</c:v>
                </c:pt>
                <c:pt idx="64">
                  <c:v>35534</c:v>
                </c:pt>
                <c:pt idx="65">
                  <c:v>35633</c:v>
                </c:pt>
                <c:pt idx="66">
                  <c:v>35716</c:v>
                </c:pt>
                <c:pt idx="67">
                  <c:v>35807</c:v>
                </c:pt>
                <c:pt idx="68">
                  <c:v>35905</c:v>
                </c:pt>
                <c:pt idx="69">
                  <c:v>35997</c:v>
                </c:pt>
                <c:pt idx="70">
                  <c:v>36080</c:v>
                </c:pt>
                <c:pt idx="71">
                  <c:v>36178</c:v>
                </c:pt>
                <c:pt idx="72">
                  <c:v>36262</c:v>
                </c:pt>
                <c:pt idx="73">
                  <c:v>36367</c:v>
                </c:pt>
                <c:pt idx="74">
                  <c:v>36451</c:v>
                </c:pt>
                <c:pt idx="75">
                  <c:v>36537</c:v>
                </c:pt>
                <c:pt idx="76">
                  <c:v>36634</c:v>
                </c:pt>
                <c:pt idx="77">
                  <c:v>36724</c:v>
                </c:pt>
                <c:pt idx="78">
                  <c:v>36815</c:v>
                </c:pt>
                <c:pt idx="79">
                  <c:v>36906</c:v>
                </c:pt>
                <c:pt idx="80">
                  <c:v>37004</c:v>
                </c:pt>
                <c:pt idx="81">
                  <c:v>37081</c:v>
                </c:pt>
                <c:pt idx="82">
                  <c:v>37179</c:v>
                </c:pt>
                <c:pt idx="83">
                  <c:v>37271</c:v>
                </c:pt>
                <c:pt idx="84">
                  <c:v>37361</c:v>
                </c:pt>
                <c:pt idx="85">
                  <c:v>37459</c:v>
                </c:pt>
                <c:pt idx="86">
                  <c:v>37544</c:v>
                </c:pt>
                <c:pt idx="87">
                  <c:v>37641</c:v>
                </c:pt>
                <c:pt idx="88">
                  <c:v>37725</c:v>
                </c:pt>
                <c:pt idx="89">
                  <c:v>37816</c:v>
                </c:pt>
                <c:pt idx="90">
                  <c:v>37908</c:v>
                </c:pt>
                <c:pt idx="91">
                  <c:v>38012</c:v>
                </c:pt>
                <c:pt idx="92">
                  <c:v>38082</c:v>
                </c:pt>
                <c:pt idx="93">
                  <c:v>38173</c:v>
                </c:pt>
                <c:pt idx="94">
                  <c:v>38272</c:v>
                </c:pt>
                <c:pt idx="95">
                  <c:v>38376</c:v>
                </c:pt>
                <c:pt idx="96">
                  <c:v>38446</c:v>
                </c:pt>
                <c:pt idx="97">
                  <c:v>38544</c:v>
                </c:pt>
                <c:pt idx="98">
                  <c:v>38642</c:v>
                </c:pt>
                <c:pt idx="99">
                  <c:v>38734</c:v>
                </c:pt>
                <c:pt idx="100">
                  <c:v>38825</c:v>
                </c:pt>
                <c:pt idx="101">
                  <c:v>38902</c:v>
                </c:pt>
                <c:pt idx="102">
                  <c:v>38995</c:v>
                </c:pt>
                <c:pt idx="103">
                  <c:v>39092</c:v>
                </c:pt>
                <c:pt idx="104">
                  <c:v>39175</c:v>
                </c:pt>
                <c:pt idx="105">
                  <c:v>39267</c:v>
                </c:pt>
                <c:pt idx="106">
                  <c:v>39370</c:v>
                </c:pt>
                <c:pt idx="107">
                  <c:v>39457</c:v>
                </c:pt>
                <c:pt idx="108">
                  <c:v>39545</c:v>
                </c:pt>
                <c:pt idx="109">
                  <c:v>39631</c:v>
                </c:pt>
                <c:pt idx="110">
                  <c:v>39735</c:v>
                </c:pt>
                <c:pt idx="111">
                  <c:v>39820</c:v>
                </c:pt>
                <c:pt idx="112">
                  <c:v>39910</c:v>
                </c:pt>
                <c:pt idx="113">
                  <c:v>40008</c:v>
                </c:pt>
                <c:pt idx="114">
                  <c:v>40092</c:v>
                </c:pt>
                <c:pt idx="115">
                  <c:v>40193</c:v>
                </c:pt>
                <c:pt idx="116">
                  <c:v>40276</c:v>
                </c:pt>
                <c:pt idx="117">
                  <c:v>40367</c:v>
                </c:pt>
                <c:pt idx="118">
                  <c:v>40458</c:v>
                </c:pt>
                <c:pt idx="119">
                  <c:v>40549</c:v>
                </c:pt>
                <c:pt idx="120">
                  <c:v>40613</c:v>
                </c:pt>
                <c:pt idx="121">
                  <c:v>40681</c:v>
                </c:pt>
                <c:pt idx="122">
                  <c:v>40737</c:v>
                </c:pt>
                <c:pt idx="123">
                  <c:v>40828</c:v>
                </c:pt>
                <c:pt idx="124">
                  <c:v>40924</c:v>
                </c:pt>
                <c:pt idx="125">
                  <c:v>41010</c:v>
                </c:pt>
                <c:pt idx="126">
                  <c:v>41100</c:v>
                </c:pt>
                <c:pt idx="127">
                  <c:v>41192</c:v>
                </c:pt>
                <c:pt idx="128">
                  <c:v>41291</c:v>
                </c:pt>
                <c:pt idx="129">
                  <c:v>41374</c:v>
                </c:pt>
                <c:pt idx="130">
                  <c:v>41472</c:v>
                </c:pt>
                <c:pt idx="131">
                  <c:v>41576</c:v>
                </c:pt>
                <c:pt idx="132">
                  <c:v>41654</c:v>
                </c:pt>
                <c:pt idx="133">
                  <c:v>41738</c:v>
                </c:pt>
                <c:pt idx="134">
                  <c:v>41828</c:v>
                </c:pt>
                <c:pt idx="135">
                  <c:v>41940</c:v>
                </c:pt>
                <c:pt idx="136">
                  <c:v>42018</c:v>
                </c:pt>
                <c:pt idx="137">
                  <c:v>42115</c:v>
                </c:pt>
                <c:pt idx="138">
                  <c:v>42199</c:v>
                </c:pt>
                <c:pt idx="139">
                  <c:v>42291</c:v>
                </c:pt>
                <c:pt idx="140">
                  <c:v>42382</c:v>
                </c:pt>
                <c:pt idx="141">
                  <c:v>42473</c:v>
                </c:pt>
                <c:pt idx="142">
                  <c:v>42564</c:v>
                </c:pt>
                <c:pt idx="143">
                  <c:v>42655</c:v>
                </c:pt>
                <c:pt idx="144">
                  <c:v>42759</c:v>
                </c:pt>
                <c:pt idx="145">
                  <c:v>42839</c:v>
                </c:pt>
                <c:pt idx="146">
                  <c:v>42928</c:v>
                </c:pt>
                <c:pt idx="147">
                  <c:v>43026</c:v>
                </c:pt>
                <c:pt idx="148">
                  <c:v>43117</c:v>
                </c:pt>
                <c:pt idx="149">
                  <c:v>43200</c:v>
                </c:pt>
                <c:pt idx="150">
                  <c:v>43292</c:v>
                </c:pt>
              </c:numCache>
            </c:numRef>
          </c:cat>
          <c:val>
            <c:numRef>
              <c:f>海底土!$V$132:$V$292</c:f>
              <c:numCache>
                <c:formatCode>.000</c:formatCode>
                <c:ptCount val="161"/>
                <c:pt idx="0">
                  <c:v>0.12</c:v>
                </c:pt>
                <c:pt idx="1">
                  <c:v>0.11931166462472936</c:v>
                </c:pt>
                <c:pt idx="2">
                  <c:v>0.1186572779217869</c:v>
                </c:pt>
                <c:pt idx="3">
                  <c:v>0.11802140102724759</c:v>
                </c:pt>
                <c:pt idx="4">
                  <c:v>0.11734441514919712</c:v>
                </c:pt>
                <c:pt idx="5">
                  <c:v>0.11659758108741293</c:v>
                </c:pt>
                <c:pt idx="6" formatCode="&quot;(&quot;0.00&quot;)&quot;">
                  <c:v>1.2222222222222223</c:v>
                </c:pt>
                <c:pt idx="7" formatCode="0.0">
                  <c:v>1.4074074074074074</c:v>
                </c:pt>
                <c:pt idx="8">
                  <c:v>0.11459536790323066</c:v>
                </c:pt>
                <c:pt idx="9">
                  <c:v>0.11393803419014778</c:v>
                </c:pt>
                <c:pt idx="10">
                  <c:v>0.11334177651514969</c:v>
                </c:pt>
                <c:pt idx="11">
                  <c:v>0.11262041709453288</c:v>
                </c:pt>
                <c:pt idx="12">
                  <c:v>0.1119390247537102</c:v>
                </c:pt>
                <c:pt idx="13">
                  <c:v>0.1113461891778238</c:v>
                </c:pt>
                <c:pt idx="14">
                  <c:v>0.11070049492247624</c:v>
                </c:pt>
                <c:pt idx="15" formatCode="&quot;(&quot;0.00&quot;)&quot;">
                  <c:v>0.77777777777777779</c:v>
                </c:pt>
                <c:pt idx="16" formatCode="&quot;(&quot;0.00&quot;)&quot;">
                  <c:v>0.7407407407407407</c:v>
                </c:pt>
                <c:pt idx="17" formatCode="&quot;(&quot;0.00&quot;)&quot;">
                  <c:v>0.55555555555555558</c:v>
                </c:pt>
                <c:pt idx="18" formatCode="&quot;(&quot;0.00&quot;)&quot;">
                  <c:v>0.62962962962962965</c:v>
                </c:pt>
                <c:pt idx="21">
                  <c:v>0.1194777126216679</c:v>
                </c:pt>
                <c:pt idx="22" formatCode="&quot;(&quot;0.00&quot;)&quot;">
                  <c:v>0.62962962962962965</c:v>
                </c:pt>
                <c:pt idx="23" formatCode="&quot;(&quot;0.00&quot;)&quot;">
                  <c:v>1.2592592592592593</c:v>
                </c:pt>
                <c:pt idx="24" formatCode="0.0">
                  <c:v>0.88888888888888884</c:v>
                </c:pt>
                <c:pt idx="25" formatCode="&quot;(&quot;0.00&quot;)&quot;">
                  <c:v>0.70370370370370372</c:v>
                </c:pt>
                <c:pt idx="26" formatCode="&quot;(&quot;0.00&quot;)&quot;">
                  <c:v>0.7407407407407407</c:v>
                </c:pt>
                <c:pt idx="27" formatCode="&quot;(&quot;0.00&quot;)&quot;">
                  <c:v>0.70370370370370372</c:v>
                </c:pt>
                <c:pt idx="28" formatCode="&quot;(&quot;0.00&quot;)&quot;">
                  <c:v>0.57999999999999996</c:v>
                </c:pt>
                <c:pt idx="29">
                  <c:v>0.11401008386476003</c:v>
                </c:pt>
                <c:pt idx="30" formatCode="General">
                  <c:v>0.74</c:v>
                </c:pt>
                <c:pt idx="31" formatCode="&quot;(&quot;0.00&quot;)&quot;">
                  <c:v>0.69</c:v>
                </c:pt>
                <c:pt idx="32" formatCode="General">
                  <c:v>0.88</c:v>
                </c:pt>
                <c:pt idx="33" formatCode="&quot;(&quot;0.00&quot;)&quot;">
                  <c:v>0.62</c:v>
                </c:pt>
                <c:pt idx="34">
                  <c:v>0.11072849056804109</c:v>
                </c:pt>
                <c:pt idx="35" formatCode="&quot;(&quot;0.00&quot;)&quot;">
                  <c:v>0.82</c:v>
                </c:pt>
                <c:pt idx="36" formatCode="&quot;(&quot;0.00&quot;)&quot;">
                  <c:v>0.71</c:v>
                </c:pt>
                <c:pt idx="37">
                  <c:v>0.10883394119547773</c:v>
                </c:pt>
                <c:pt idx="38">
                  <c:v>0.10821649654642165</c:v>
                </c:pt>
                <c:pt idx="39" formatCode="0.0">
                  <c:v>1</c:v>
                </c:pt>
                <c:pt idx="40" formatCode="&quot;(&quot;0.00&quot;)&quot;">
                  <c:v>0.8</c:v>
                </c:pt>
                <c:pt idx="41">
                  <c:v>0.10628427024666694</c:v>
                </c:pt>
                <c:pt idx="42" formatCode="&quot;(&quot;0.00&quot;)&quot;">
                  <c:v>0.86</c:v>
                </c:pt>
                <c:pt idx="43">
                  <c:v>0.10516147599720263</c:v>
                </c:pt>
                <c:pt idx="44" formatCode="&quot;(&quot;0.00&quot;)&quot;">
                  <c:v>0.84</c:v>
                </c:pt>
                <c:pt idx="45">
                  <c:v>0.10395849674195037</c:v>
                </c:pt>
                <c:pt idx="46" formatCode="&quot;(&quot;0.00&quot;)&quot;">
                  <c:v>0.88</c:v>
                </c:pt>
                <c:pt idx="47" formatCode="General">
                  <c:v>0.75</c:v>
                </c:pt>
                <c:pt idx="48">
                  <c:v>0.10213457536694921</c:v>
                </c:pt>
                <c:pt idx="49">
                  <c:v>0.10144605845656481</c:v>
                </c:pt>
                <c:pt idx="50" formatCode="&quot;(&quot;0.00&quot;)&quot;">
                  <c:v>0.44</c:v>
                </c:pt>
                <c:pt idx="51" formatCode="General">
                  <c:v>0.49</c:v>
                </c:pt>
                <c:pt idx="52">
                  <c:v>9.9855410976224177E-2</c:v>
                </c:pt>
                <c:pt idx="53" formatCode="&quot;(&quot;0.00&quot;)&quot;">
                  <c:v>0.38</c:v>
                </c:pt>
                <c:pt idx="54">
                  <c:v>9.8656983530841277E-2</c:v>
                </c:pt>
                <c:pt idx="55">
                  <c:v>9.8146898512615627E-2</c:v>
                </c:pt>
                <c:pt idx="56" formatCode="General">
                  <c:v>0.35</c:v>
                </c:pt>
                <c:pt idx="57">
                  <c:v>9.6938330956662197E-2</c:v>
                </c:pt>
                <c:pt idx="58" formatCode="&quot;(&quot;0.00&quot;)&quot;">
                  <c:v>0.46</c:v>
                </c:pt>
                <c:pt idx="59">
                  <c:v>9.5787022970785854E-2</c:v>
                </c:pt>
                <c:pt idx="60">
                  <c:v>9.5279729334359492E-2</c:v>
                </c:pt>
                <c:pt idx="61">
                  <c:v>9.4733192598967397E-2</c:v>
                </c:pt>
                <c:pt idx="62">
                  <c:v>9.4273187802495426E-2</c:v>
                </c:pt>
                <c:pt idx="63" formatCode="&quot;(&quot;0.00&quot;)&quot;">
                  <c:v>0.48</c:v>
                </c:pt>
                <c:pt idx="64">
                  <c:v>9.3153532936356281E-2</c:v>
                </c:pt>
                <c:pt idx="65">
                  <c:v>9.2572364165865312E-2</c:v>
                </c:pt>
                <c:pt idx="66">
                  <c:v>9.208791678164506E-2</c:v>
                </c:pt>
                <c:pt idx="67" formatCode="0.00_);[Red]\(0.00\)">
                  <c:v>0.48</c:v>
                </c:pt>
                <c:pt idx="68">
                  <c:v>9.0994215735349757E-2</c:v>
                </c:pt>
                <c:pt idx="69">
                  <c:v>9.0466542154385654E-2</c:v>
                </c:pt>
                <c:pt idx="70" formatCode="0.00_);[Red]\(0.00\)">
                  <c:v>0.84</c:v>
                </c:pt>
                <c:pt idx="71" formatCode="&quot;(&quot;0.00&quot;)&quot;">
                  <c:v>0.48</c:v>
                </c:pt>
                <c:pt idx="72">
                  <c:v>8.8963651888377779E-2</c:v>
                </c:pt>
                <c:pt idx="73" formatCode="&quot;(&quot;0.00&quot;)&quot;">
                  <c:v>0.46</c:v>
                </c:pt>
                <c:pt idx="74">
                  <c:v>8.7907056815396761E-2</c:v>
                </c:pt>
                <c:pt idx="75">
                  <c:v>8.7430441258171274E-2</c:v>
                </c:pt>
                <c:pt idx="76" formatCode="&quot;(&quot;0.00&quot;)&quot;">
                  <c:v>0.49</c:v>
                </c:pt>
                <c:pt idx="77" formatCode="&quot;(&quot;0.00&quot;)&quot;">
                  <c:v>0.44</c:v>
                </c:pt>
                <c:pt idx="78">
                  <c:v>8.5907360503497704E-2</c:v>
                </c:pt>
                <c:pt idx="79" formatCode="&quot;(&quot;0.00&quot;)&quot;">
                  <c:v>0.64</c:v>
                </c:pt>
                <c:pt idx="80">
                  <c:v>8.4887064102505905E-2</c:v>
                </c:pt>
                <c:pt idx="81">
                  <c:v>8.4474870070252853E-2</c:v>
                </c:pt>
                <c:pt idx="82">
                  <c:v>8.3953152978104392E-2</c:v>
                </c:pt>
                <c:pt idx="83">
                  <c:v>8.3466310374899502E-2</c:v>
                </c:pt>
                <c:pt idx="84">
                  <c:v>8.2992783218285057E-2</c:v>
                </c:pt>
                <c:pt idx="85">
                  <c:v>8.2480219499702939E-2</c:v>
                </c:pt>
                <c:pt idx="86" formatCode="&quot;(&quot;0.00&quot;)&quot;">
                  <c:v>0.24</c:v>
                </c:pt>
                <c:pt idx="87">
                  <c:v>8.1536699146019104E-2</c:v>
                </c:pt>
                <c:pt idx="88">
                  <c:v>8.110487605214757E-2</c:v>
                </c:pt>
                <c:pt idx="89">
                  <c:v>8.0639648091367297E-2</c:v>
                </c:pt>
                <c:pt idx="90">
                  <c:v>8.017202043468398E-2</c:v>
                </c:pt>
                <c:pt idx="91">
                  <c:v>7.9646662435338647E-2</c:v>
                </c:pt>
                <c:pt idx="92" formatCode="&quot;(&quot;0.00&quot;)&quot;">
                  <c:v>0.52</c:v>
                </c:pt>
                <c:pt idx="93">
                  <c:v>7.8840149598813553E-2</c:v>
                </c:pt>
                <c:pt idx="94" formatCode="&quot;(&quot;0.00&quot;)&quot;">
                  <c:v>0.51</c:v>
                </c:pt>
                <c:pt idx="95" formatCode="&quot;(&quot;0.00&quot;)&quot;">
                  <c:v>0.45</c:v>
                </c:pt>
                <c:pt idx="96" formatCode="&quot;(&quot;0.00&quot;)&quot;">
                  <c:v>0.54</c:v>
                </c:pt>
                <c:pt idx="97">
                  <c:v>7.7012619436592447E-2</c:v>
                </c:pt>
                <c:pt idx="98">
                  <c:v>7.6536989230381061E-2</c:v>
                </c:pt>
                <c:pt idx="99">
                  <c:v>7.6093152807845496E-2</c:v>
                </c:pt>
                <c:pt idx="100">
                  <c:v>7.5656672733732874E-2</c:v>
                </c:pt>
                <c:pt idx="101" formatCode="&quot;(&quot;0.00&quot;)&quot;">
                  <c:v>0.44</c:v>
                </c:pt>
                <c:pt idx="102">
                  <c:v>7.4847966749729919E-2</c:v>
                </c:pt>
                <c:pt idx="103">
                  <c:v>7.4390407950738979E-2</c:v>
                </c:pt>
                <c:pt idx="104">
                  <c:v>7.4001109925701608E-2</c:v>
                </c:pt>
                <c:pt idx="105">
                  <c:v>7.3571979014970035E-2</c:v>
                </c:pt>
                <c:pt idx="106">
                  <c:v>7.3094490910271162E-2</c:v>
                </c:pt>
                <c:pt idx="107" formatCode="&quot;(&quot;0.00&quot;)&quot;">
                  <c:v>0.48</c:v>
                </c:pt>
                <c:pt idx="108">
                  <c:v>7.2290319404102243E-2</c:v>
                </c:pt>
                <c:pt idx="109">
                  <c:v>7.1898374865029008E-2</c:v>
                </c:pt>
                <c:pt idx="110">
                  <c:v>7.1427233110455859E-2</c:v>
                </c:pt>
                <c:pt idx="111">
                  <c:v>7.1044459057559156E-2</c:v>
                </c:pt>
                <c:pt idx="112">
                  <c:v>7.0641404453376563E-2</c:v>
                </c:pt>
                <c:pt idx="113">
                  <c:v>7.0205122893120267E-2</c:v>
                </c:pt>
                <c:pt idx="114">
                  <c:v>6.9833312485158477E-2</c:v>
                </c:pt>
                <c:pt idx="115">
                  <c:v>6.9388861027073978E-2</c:v>
                </c:pt>
                <c:pt idx="116">
                  <c:v>6.9025736972487234E-2</c:v>
                </c:pt>
                <c:pt idx="117">
                  <c:v>6.8629796501134835E-2</c:v>
                </c:pt>
                <c:pt idx="118">
                  <c:v>6.8236127195056867E-2</c:v>
                </c:pt>
                <c:pt idx="119" formatCode="&quot;(&quot;0.00&quot;)&quot;">
                  <c:v>0.47</c:v>
                </c:pt>
                <c:pt idx="121" formatCode="0.0">
                  <c:v>25.5</c:v>
                </c:pt>
                <c:pt idx="122" formatCode="0.0">
                  <c:v>11.9</c:v>
                </c:pt>
                <c:pt idx="123" formatCode="0.0">
                  <c:v>3.6</c:v>
                </c:pt>
                <c:pt idx="124" formatCode="0.0">
                  <c:v>10.4</c:v>
                </c:pt>
                <c:pt idx="125" formatCode="0.00_);[Red]\(0.00\)">
                  <c:v>8.1999999999999993</c:v>
                </c:pt>
                <c:pt idx="126" formatCode="0.00_);[Red]\(0.00\)">
                  <c:v>0.98</c:v>
                </c:pt>
                <c:pt idx="127" formatCode="0.00_);[Red]\(0.00\)">
                  <c:v>0.63</c:v>
                </c:pt>
                <c:pt idx="128" formatCode="0.00_);[Red]\(0.00\)">
                  <c:v>4</c:v>
                </c:pt>
                <c:pt idx="129" formatCode="0.00_);[Red]\(0.00\)">
                  <c:v>1.3</c:v>
                </c:pt>
                <c:pt idx="130" formatCode="0.00_);[Red]\(0.00\)">
                  <c:v>3.7</c:v>
                </c:pt>
                <c:pt idx="131" formatCode="0.00_);[Red]\(0.00\)">
                  <c:v>2.1</c:v>
                </c:pt>
                <c:pt idx="132" formatCode="0.00_);[Red]\(0.00\)">
                  <c:v>1.2</c:v>
                </c:pt>
                <c:pt idx="133" formatCode="0.00_);[Red]\(0.00\)">
                  <c:v>1.5</c:v>
                </c:pt>
                <c:pt idx="134" formatCode="0.00_);[Red]\(0.00\)">
                  <c:v>1.9</c:v>
                </c:pt>
                <c:pt idx="135">
                  <c:v>0.11034417027424262</c:v>
                </c:pt>
                <c:pt idx="136" formatCode="0.00_);[Red]\(0.00\)">
                  <c:v>1.4</c:v>
                </c:pt>
                <c:pt idx="137" formatCode="0.00_);[Red]\(0.00\)">
                  <c:v>0.8</c:v>
                </c:pt>
                <c:pt idx="138" formatCode="0.00_);[Red]\(0.00\)">
                  <c:v>0.61</c:v>
                </c:pt>
                <c:pt idx="139" formatCode="0.00_);[Red]\(0.00\)">
                  <c:v>1.7</c:v>
                </c:pt>
                <c:pt idx="140" formatCode="0.00_);[Red]\(0.00\)">
                  <c:v>0.94</c:v>
                </c:pt>
                <c:pt idx="141" formatCode="0.00_);[Red]\(0.00\)">
                  <c:v>0.78</c:v>
                </c:pt>
                <c:pt idx="142">
                  <c:v>0.10607618981523649</c:v>
                </c:pt>
                <c:pt idx="143" formatCode="0.00_);[Red]\(0.00\)">
                  <c:v>0.59</c:v>
                </c:pt>
                <c:pt idx="144" formatCode="&quot;(&quot;0.00&quot;)&quot;">
                  <c:v>0.56999999999999995</c:v>
                </c:pt>
                <c:pt idx="145" formatCode="0.00_);[Red]\(0.00\)">
                  <c:v>0.53</c:v>
                </c:pt>
                <c:pt idx="146" formatCode="General">
                  <c:v>0.74</c:v>
                </c:pt>
                <c:pt idx="147" formatCode="&quot;(&quot;0.00&quot;)&quot;">
                  <c:v>0.57999999999999996</c:v>
                </c:pt>
                <c:pt idx="148" formatCode="&quot;(&quot;0.00&quot;)&quot;">
                  <c:v>0.57999999999999996</c:v>
                </c:pt>
                <c:pt idx="149" formatCode="&quot;(&quot;0.00&quot;)&quot;">
                  <c:v>0.53</c:v>
                </c:pt>
                <c:pt idx="150" formatCode="0.00_);[Red]\(0.00\)">
                  <c:v>0.7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海底土!$X$129</c:f>
              <c:strCache>
                <c:ptCount val="1"/>
                <c:pt idx="0">
                  <c:v>取水口付近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海底土!$R$132:$R$292</c:f>
              <c:numCache>
                <c:formatCode>[$-411]m\.d\.ge</c:formatCode>
                <c:ptCount val="161"/>
                <c:pt idx="0">
                  <c:v>29871</c:v>
                </c:pt>
                <c:pt idx="1">
                  <c:v>29962</c:v>
                </c:pt>
                <c:pt idx="2">
                  <c:v>30049</c:v>
                </c:pt>
                <c:pt idx="3">
                  <c:v>30134</c:v>
                </c:pt>
                <c:pt idx="4">
                  <c:v>30225</c:v>
                </c:pt>
                <c:pt idx="5">
                  <c:v>30326</c:v>
                </c:pt>
                <c:pt idx="6">
                  <c:v>30420</c:v>
                </c:pt>
                <c:pt idx="7">
                  <c:v>30501</c:v>
                </c:pt>
                <c:pt idx="8">
                  <c:v>30600</c:v>
                </c:pt>
                <c:pt idx="9">
                  <c:v>30691</c:v>
                </c:pt>
                <c:pt idx="10">
                  <c:v>30774</c:v>
                </c:pt>
                <c:pt idx="11">
                  <c:v>30875</c:v>
                </c:pt>
                <c:pt idx="12">
                  <c:v>30971</c:v>
                </c:pt>
                <c:pt idx="13">
                  <c:v>31055</c:v>
                </c:pt>
                <c:pt idx="14">
                  <c:v>31147</c:v>
                </c:pt>
                <c:pt idx="15">
                  <c:v>31236</c:v>
                </c:pt>
                <c:pt idx="16">
                  <c:v>31329</c:v>
                </c:pt>
                <c:pt idx="17">
                  <c:v>31425</c:v>
                </c:pt>
                <c:pt idx="18">
                  <c:v>31506</c:v>
                </c:pt>
                <c:pt idx="19">
                  <c:v>31528</c:v>
                </c:pt>
                <c:pt idx="20">
                  <c:v>31590</c:v>
                </c:pt>
                <c:pt idx="21">
                  <c:v>31597</c:v>
                </c:pt>
                <c:pt idx="22">
                  <c:v>31705</c:v>
                </c:pt>
                <c:pt idx="23">
                  <c:v>31789</c:v>
                </c:pt>
                <c:pt idx="24">
                  <c:v>31873</c:v>
                </c:pt>
                <c:pt idx="25">
                  <c:v>31974</c:v>
                </c:pt>
                <c:pt idx="26">
                  <c:v>32062</c:v>
                </c:pt>
                <c:pt idx="27">
                  <c:v>32160</c:v>
                </c:pt>
                <c:pt idx="28">
                  <c:v>32244</c:v>
                </c:pt>
                <c:pt idx="29">
                  <c:v>32338</c:v>
                </c:pt>
                <c:pt idx="30">
                  <c:v>32433</c:v>
                </c:pt>
                <c:pt idx="31">
                  <c:v>32525</c:v>
                </c:pt>
                <c:pt idx="32">
                  <c:v>32617</c:v>
                </c:pt>
                <c:pt idx="33">
                  <c:v>32699</c:v>
                </c:pt>
                <c:pt idx="34">
                  <c:v>32800</c:v>
                </c:pt>
                <c:pt idx="35">
                  <c:v>32885</c:v>
                </c:pt>
                <c:pt idx="36">
                  <c:v>32982</c:v>
                </c:pt>
                <c:pt idx="37">
                  <c:v>33073</c:v>
                </c:pt>
                <c:pt idx="38">
                  <c:v>33163</c:v>
                </c:pt>
                <c:pt idx="39">
                  <c:v>33247</c:v>
                </c:pt>
                <c:pt idx="40">
                  <c:v>33345</c:v>
                </c:pt>
                <c:pt idx="41">
                  <c:v>33448</c:v>
                </c:pt>
                <c:pt idx="42">
                  <c:v>33535</c:v>
                </c:pt>
                <c:pt idx="43">
                  <c:v>33616</c:v>
                </c:pt>
                <c:pt idx="44">
                  <c:v>33714</c:v>
                </c:pt>
                <c:pt idx="45">
                  <c:v>33798</c:v>
                </c:pt>
                <c:pt idx="46">
                  <c:v>33905</c:v>
                </c:pt>
                <c:pt idx="47">
                  <c:v>33980</c:v>
                </c:pt>
                <c:pt idx="48">
                  <c:v>34078</c:v>
                </c:pt>
                <c:pt idx="49">
                  <c:v>34185</c:v>
                </c:pt>
                <c:pt idx="50">
                  <c:v>34255</c:v>
                </c:pt>
                <c:pt idx="51">
                  <c:v>34344</c:v>
                </c:pt>
                <c:pt idx="52">
                  <c:v>34435</c:v>
                </c:pt>
                <c:pt idx="53">
                  <c:v>34529</c:v>
                </c:pt>
                <c:pt idx="54">
                  <c:v>34626</c:v>
                </c:pt>
                <c:pt idx="55">
                  <c:v>34708</c:v>
                </c:pt>
                <c:pt idx="56">
                  <c:v>34813</c:v>
                </c:pt>
                <c:pt idx="57">
                  <c:v>34904</c:v>
                </c:pt>
                <c:pt idx="58">
                  <c:v>34988</c:v>
                </c:pt>
                <c:pt idx="59">
                  <c:v>35093</c:v>
                </c:pt>
                <c:pt idx="60">
                  <c:v>35177</c:v>
                </c:pt>
                <c:pt idx="61">
                  <c:v>35268</c:v>
                </c:pt>
                <c:pt idx="62">
                  <c:v>35345</c:v>
                </c:pt>
                <c:pt idx="63">
                  <c:v>35443</c:v>
                </c:pt>
                <c:pt idx="64">
                  <c:v>35534</c:v>
                </c:pt>
                <c:pt idx="65">
                  <c:v>35633</c:v>
                </c:pt>
                <c:pt idx="66">
                  <c:v>35716</c:v>
                </c:pt>
                <c:pt idx="67">
                  <c:v>35807</c:v>
                </c:pt>
                <c:pt idx="68">
                  <c:v>35905</c:v>
                </c:pt>
                <c:pt idx="69">
                  <c:v>35997</c:v>
                </c:pt>
                <c:pt idx="70">
                  <c:v>36080</c:v>
                </c:pt>
                <c:pt idx="71">
                  <c:v>36178</c:v>
                </c:pt>
                <c:pt idx="72">
                  <c:v>36262</c:v>
                </c:pt>
                <c:pt idx="73">
                  <c:v>36367</c:v>
                </c:pt>
                <c:pt idx="74">
                  <c:v>36451</c:v>
                </c:pt>
                <c:pt idx="75">
                  <c:v>36537</c:v>
                </c:pt>
                <c:pt idx="76">
                  <c:v>36634</c:v>
                </c:pt>
                <c:pt idx="77">
                  <c:v>36724</c:v>
                </c:pt>
                <c:pt idx="78">
                  <c:v>36815</c:v>
                </c:pt>
                <c:pt idx="79">
                  <c:v>36906</c:v>
                </c:pt>
                <c:pt idx="80">
                  <c:v>37004</c:v>
                </c:pt>
                <c:pt idx="81">
                  <c:v>37081</c:v>
                </c:pt>
                <c:pt idx="82">
                  <c:v>37179</c:v>
                </c:pt>
                <c:pt idx="83">
                  <c:v>37271</c:v>
                </c:pt>
                <c:pt idx="84">
                  <c:v>37361</c:v>
                </c:pt>
                <c:pt idx="85">
                  <c:v>37459</c:v>
                </c:pt>
                <c:pt idx="86">
                  <c:v>37544</c:v>
                </c:pt>
                <c:pt idx="87">
                  <c:v>37641</c:v>
                </c:pt>
                <c:pt idx="88">
                  <c:v>37725</c:v>
                </c:pt>
                <c:pt idx="89">
                  <c:v>37816</c:v>
                </c:pt>
                <c:pt idx="90">
                  <c:v>37908</c:v>
                </c:pt>
                <c:pt idx="91">
                  <c:v>38012</c:v>
                </c:pt>
                <c:pt idx="92">
                  <c:v>38082</c:v>
                </c:pt>
                <c:pt idx="93">
                  <c:v>38173</c:v>
                </c:pt>
                <c:pt idx="94">
                  <c:v>38272</c:v>
                </c:pt>
                <c:pt idx="95">
                  <c:v>38376</c:v>
                </c:pt>
                <c:pt idx="96">
                  <c:v>38446</c:v>
                </c:pt>
                <c:pt idx="97">
                  <c:v>38544</c:v>
                </c:pt>
                <c:pt idx="98">
                  <c:v>38642</c:v>
                </c:pt>
                <c:pt idx="99">
                  <c:v>38734</c:v>
                </c:pt>
                <c:pt idx="100">
                  <c:v>38825</c:v>
                </c:pt>
                <c:pt idx="101">
                  <c:v>38902</c:v>
                </c:pt>
                <c:pt idx="102">
                  <c:v>38995</c:v>
                </c:pt>
                <c:pt idx="103">
                  <c:v>39092</c:v>
                </c:pt>
                <c:pt idx="104">
                  <c:v>39175</c:v>
                </c:pt>
                <c:pt idx="105">
                  <c:v>39267</c:v>
                </c:pt>
                <c:pt idx="106">
                  <c:v>39370</c:v>
                </c:pt>
                <c:pt idx="107">
                  <c:v>39457</c:v>
                </c:pt>
                <c:pt idx="108">
                  <c:v>39545</c:v>
                </c:pt>
                <c:pt idx="109">
                  <c:v>39631</c:v>
                </c:pt>
                <c:pt idx="110">
                  <c:v>39735</c:v>
                </c:pt>
                <c:pt idx="111">
                  <c:v>39820</c:v>
                </c:pt>
                <c:pt idx="112">
                  <c:v>39910</c:v>
                </c:pt>
                <c:pt idx="113">
                  <c:v>40008</c:v>
                </c:pt>
                <c:pt idx="114">
                  <c:v>40092</c:v>
                </c:pt>
                <c:pt idx="115">
                  <c:v>40193</c:v>
                </c:pt>
                <c:pt idx="116">
                  <c:v>40276</c:v>
                </c:pt>
                <c:pt idx="117">
                  <c:v>40367</c:v>
                </c:pt>
                <c:pt idx="118">
                  <c:v>40458</c:v>
                </c:pt>
                <c:pt idx="119">
                  <c:v>40549</c:v>
                </c:pt>
                <c:pt idx="120">
                  <c:v>40613</c:v>
                </c:pt>
                <c:pt idx="121">
                  <c:v>40681</c:v>
                </c:pt>
                <c:pt idx="122">
                  <c:v>40737</c:v>
                </c:pt>
                <c:pt idx="123">
                  <c:v>40828</c:v>
                </c:pt>
                <c:pt idx="124">
                  <c:v>40924</c:v>
                </c:pt>
                <c:pt idx="125">
                  <c:v>41010</c:v>
                </c:pt>
                <c:pt idx="126">
                  <c:v>41100</c:v>
                </c:pt>
                <c:pt idx="127">
                  <c:v>41192</c:v>
                </c:pt>
                <c:pt idx="128">
                  <c:v>41291</c:v>
                </c:pt>
                <c:pt idx="129">
                  <c:v>41374</c:v>
                </c:pt>
                <c:pt idx="130">
                  <c:v>41472</c:v>
                </c:pt>
                <c:pt idx="131">
                  <c:v>41576</c:v>
                </c:pt>
                <c:pt idx="132">
                  <c:v>41654</c:v>
                </c:pt>
                <c:pt idx="133">
                  <c:v>41738</c:v>
                </c:pt>
                <c:pt idx="134">
                  <c:v>41828</c:v>
                </c:pt>
                <c:pt idx="135">
                  <c:v>41940</c:v>
                </c:pt>
                <c:pt idx="136">
                  <c:v>42018</c:v>
                </c:pt>
                <c:pt idx="137">
                  <c:v>42115</c:v>
                </c:pt>
                <c:pt idx="138">
                  <c:v>42199</c:v>
                </c:pt>
                <c:pt idx="139">
                  <c:v>42291</c:v>
                </c:pt>
                <c:pt idx="140">
                  <c:v>42382</c:v>
                </c:pt>
                <c:pt idx="141">
                  <c:v>42473</c:v>
                </c:pt>
                <c:pt idx="142">
                  <c:v>42564</c:v>
                </c:pt>
                <c:pt idx="143">
                  <c:v>42655</c:v>
                </c:pt>
                <c:pt idx="144">
                  <c:v>42759</c:v>
                </c:pt>
                <c:pt idx="145">
                  <c:v>42839</c:v>
                </c:pt>
                <c:pt idx="146">
                  <c:v>42928</c:v>
                </c:pt>
                <c:pt idx="147">
                  <c:v>43026</c:v>
                </c:pt>
                <c:pt idx="148">
                  <c:v>43117</c:v>
                </c:pt>
                <c:pt idx="149">
                  <c:v>43200</c:v>
                </c:pt>
                <c:pt idx="150">
                  <c:v>43292</c:v>
                </c:pt>
              </c:numCache>
            </c:numRef>
          </c:cat>
          <c:val>
            <c:numRef>
              <c:f>海底土!$AA$132:$AA$292</c:f>
              <c:numCache>
                <c:formatCode>.000</c:formatCode>
                <c:ptCount val="161"/>
                <c:pt idx="0">
                  <c:v>0.185</c:v>
                </c:pt>
                <c:pt idx="1">
                  <c:v>0.18393881629645775</c:v>
                </c:pt>
                <c:pt idx="2">
                  <c:v>0.1829299701294215</c:v>
                </c:pt>
                <c:pt idx="3">
                  <c:v>0.18194965991700671</c:v>
                </c:pt>
                <c:pt idx="4">
                  <c:v>0.18090597335501224</c:v>
                </c:pt>
                <c:pt idx="5" formatCode="&quot;(&quot;0.00&quot;)&quot;">
                  <c:v>1.2592592592592593</c:v>
                </c:pt>
                <c:pt idx="6" formatCode="&quot;(&quot;0.00&quot;)&quot;">
                  <c:v>1.1481481481481481</c:v>
                </c:pt>
                <c:pt idx="7" formatCode="&quot;(&quot;0.00&quot;)&quot;">
                  <c:v>1.2222222222222223</c:v>
                </c:pt>
                <c:pt idx="8" formatCode="&quot;(&quot;0.00&quot;)&quot;">
                  <c:v>1.2962962962962963</c:v>
                </c:pt>
                <c:pt idx="9">
                  <c:v>0.17565446937647783</c:v>
                </c:pt>
                <c:pt idx="10">
                  <c:v>0.17473523879418912</c:v>
                </c:pt>
                <c:pt idx="11">
                  <c:v>0.1736231430207382</c:v>
                </c:pt>
                <c:pt idx="12">
                  <c:v>0.1725726631619699</c:v>
                </c:pt>
                <c:pt idx="13">
                  <c:v>0.1716587083158117</c:v>
                </c:pt>
                <c:pt idx="14" formatCode="0.00_ ">
                  <c:v>0.81481481481481477</c:v>
                </c:pt>
                <c:pt idx="15" formatCode="&quot;(&quot;0.00&quot;)&quot;">
                  <c:v>0.85185185185185186</c:v>
                </c:pt>
                <c:pt idx="16" formatCode="0.00_ ">
                  <c:v>0.81481481481481477</c:v>
                </c:pt>
                <c:pt idx="17" formatCode="0.00_ ">
                  <c:v>0.92592592592592593</c:v>
                </c:pt>
                <c:pt idx="18" formatCode="&quot;(&quot;0.00&quot;)&quot;">
                  <c:v>0.62962962962962965</c:v>
                </c:pt>
                <c:pt idx="21" formatCode="&quot;(&quot;0.00&quot;)&quot;">
                  <c:v>0.59259259259259256</c:v>
                </c:pt>
                <c:pt idx="22" formatCode="&quot;(&quot;0.00&quot;)&quot;">
                  <c:v>1.3703703703703705</c:v>
                </c:pt>
                <c:pt idx="23" formatCode="0.00_ ">
                  <c:v>1.4074074074074074</c:v>
                </c:pt>
                <c:pt idx="24">
                  <c:v>0.18100892777343872</c:v>
                </c:pt>
                <c:pt idx="25" formatCode="&quot;(&quot;0.00&quot;)&quot;">
                  <c:v>0.70370370370370372</c:v>
                </c:pt>
                <c:pt idx="26" formatCode="0.00_ ">
                  <c:v>0.81481481481481477</c:v>
                </c:pt>
                <c:pt idx="27">
                  <c:v>0.1777545034269481</c:v>
                </c:pt>
                <c:pt idx="28" formatCode="0.00_);[Red]\(0.00\)">
                  <c:v>0.74</c:v>
                </c:pt>
                <c:pt idx="29" formatCode="&quot;(&quot;0.00&quot;)&quot;">
                  <c:v>0.59</c:v>
                </c:pt>
                <c:pt idx="30" formatCode="&quot;(&quot;0.00&quot;)&quot;">
                  <c:v>0.75</c:v>
                </c:pt>
                <c:pt idx="31" formatCode="0.00_);[Red]\(0.00\)">
                  <c:v>0.63</c:v>
                </c:pt>
                <c:pt idx="32" formatCode="0.00_);[Red]\(0.00\)">
                  <c:v>1.2</c:v>
                </c:pt>
                <c:pt idx="33" formatCode="&quot;(&quot;0.00&quot;)&quot;">
                  <c:v>0.71</c:v>
                </c:pt>
                <c:pt idx="34">
                  <c:v>0.17070642295906335</c:v>
                </c:pt>
                <c:pt idx="35" formatCode="0.00_);[Red]\(0.00\)">
                  <c:v>0.63</c:v>
                </c:pt>
                <c:pt idx="36" formatCode="0.00_);[Red]\(0.00\)">
                  <c:v>0.74</c:v>
                </c:pt>
                <c:pt idx="37">
                  <c:v>0.16778565934302819</c:v>
                </c:pt>
                <c:pt idx="38" formatCode="&quot;(&quot;0.00&quot;)&quot;">
                  <c:v>0.82</c:v>
                </c:pt>
                <c:pt idx="39" formatCode="0.00_);[Red]\(0.00\)">
                  <c:v>0.78</c:v>
                </c:pt>
                <c:pt idx="40" formatCode="&quot;(&quot;0.00&quot;)&quot;">
                  <c:v>0.76</c:v>
                </c:pt>
                <c:pt idx="41" formatCode="&quot;(&quot;0.00&quot;)&quot;">
                  <c:v>1</c:v>
                </c:pt>
                <c:pt idx="42">
                  <c:v>0.1629562242937673</c:v>
                </c:pt>
                <c:pt idx="43" formatCode="&quot;(&quot;0.00&quot;)&quot;">
                  <c:v>0.86</c:v>
                </c:pt>
                <c:pt idx="44" formatCode="&quot;(&quot;0.00&quot;)&quot;">
                  <c:v>0.85</c:v>
                </c:pt>
                <c:pt idx="45">
                  <c:v>0.16026934914384017</c:v>
                </c:pt>
                <c:pt idx="46">
                  <c:v>0.15918892993511108</c:v>
                </c:pt>
                <c:pt idx="47">
                  <c:v>0.15843597146970073</c:v>
                </c:pt>
                <c:pt idx="48" formatCode="0.00_);[Red]\(0.00\)">
                  <c:v>0.54</c:v>
                </c:pt>
                <c:pt idx="49">
                  <c:v>0.15639600678720408</c:v>
                </c:pt>
                <c:pt idx="50">
                  <c:v>0.15570546625202794</c:v>
                </c:pt>
                <c:pt idx="51">
                  <c:v>0.15483189417149895</c:v>
                </c:pt>
                <c:pt idx="52" formatCode="&quot;(&quot;0.00&quot;)&quot;">
                  <c:v>0.4</c:v>
                </c:pt>
                <c:pt idx="53" formatCode="&quot;(&quot;0.00&quot;)&quot;">
                  <c:v>0.44</c:v>
                </c:pt>
                <c:pt idx="54" formatCode="&quot;(&quot;0.00&quot;)&quot;">
                  <c:v>0.37</c:v>
                </c:pt>
                <c:pt idx="55">
                  <c:v>0.15130980187361576</c:v>
                </c:pt>
                <c:pt idx="56">
                  <c:v>0.15030878400187425</c:v>
                </c:pt>
                <c:pt idx="57" formatCode="0.00_);[Red]\(0.00\)">
                  <c:v>0.59</c:v>
                </c:pt>
                <c:pt idx="58" formatCode="&quot;(&quot;0.00&quot;)&quot;">
                  <c:v>0.44</c:v>
                </c:pt>
                <c:pt idx="59" formatCode="&quot;(&quot;0.00&quot;)&quot;">
                  <c:v>0.43</c:v>
                </c:pt>
                <c:pt idx="60">
                  <c:v>0.1468895827238042</c:v>
                </c:pt>
                <c:pt idx="61" formatCode="0.00_);[Red]\(0.00\)">
                  <c:v>0.62</c:v>
                </c:pt>
                <c:pt idx="62" formatCode="0.00_);[Red]\(0.00\)">
                  <c:v>0.63</c:v>
                </c:pt>
                <c:pt idx="63">
                  <c:v>0.14444022424320449</c:v>
                </c:pt>
                <c:pt idx="64" formatCode="0.00_);[Red]\(0.00\)">
                  <c:v>1.1000000000000001</c:v>
                </c:pt>
                <c:pt idx="65" formatCode="&quot;(&quot;0.00&quot;)&quot;">
                  <c:v>0.42</c:v>
                </c:pt>
                <c:pt idx="66" formatCode="0.00_);[Red]\(0.00\)">
                  <c:v>0.65</c:v>
                </c:pt>
                <c:pt idx="67">
                  <c:v>0.14115452006685422</c:v>
                </c:pt>
                <c:pt idx="68" formatCode="&quot;(&quot;0.00&quot;)&quot;">
                  <c:v>0.5</c:v>
                </c:pt>
                <c:pt idx="69" formatCode="&quot;(&quot;0.00&quot;)&quot;">
                  <c:v>0.53</c:v>
                </c:pt>
                <c:pt idx="70">
                  <c:v>0.13873938547904177</c:v>
                </c:pt>
                <c:pt idx="71">
                  <c:v>0.13788253055048857</c:v>
                </c:pt>
                <c:pt idx="73" formatCode="0.00_);[Red]\(0.00\)">
                  <c:v>0.66</c:v>
                </c:pt>
                <c:pt idx="74">
                  <c:v>0.13552337925707003</c:v>
                </c:pt>
                <c:pt idx="75" formatCode="&quot;(&quot;0.00&quot;)&quot;">
                  <c:v>0.49</c:v>
                </c:pt>
                <c:pt idx="76" formatCode="&quot;(&quot;0.00&quot;)&quot;">
                  <c:v>0.49</c:v>
                </c:pt>
                <c:pt idx="77" formatCode="&quot;(&quot;0.00&quot;)&quot;">
                  <c:v>0.48</c:v>
                </c:pt>
                <c:pt idx="78">
                  <c:v>0.13244051410955898</c:v>
                </c:pt>
                <c:pt idx="79">
                  <c:v>0.13168081835138698</c:v>
                </c:pt>
                <c:pt idx="80" formatCode="0.00_);[Red]\(0.00\)">
                  <c:v>0.78</c:v>
                </c:pt>
                <c:pt idx="81" formatCode="&quot;(&quot;0.00&quot;)&quot;">
                  <c:v>0.59</c:v>
                </c:pt>
                <c:pt idx="82" formatCode="&quot;(&quot;0.00&quot;)&quot;">
                  <c:v>0.62</c:v>
                </c:pt>
                <c:pt idx="83" formatCode="&quot;(&quot;0.00&quot;)&quot;">
                  <c:v>0.47</c:v>
                </c:pt>
                <c:pt idx="84" formatCode="&quot;(&quot;0.00&quot;)&quot;">
                  <c:v>0.65</c:v>
                </c:pt>
                <c:pt idx="85" formatCode="&quot;(&quot;0.00&quot;)&quot;">
                  <c:v>0.57999999999999996</c:v>
                </c:pt>
                <c:pt idx="86">
                  <c:v>0.12647557866398271</c:v>
                </c:pt>
                <c:pt idx="87" formatCode="&quot;(&quot;0.00&quot;)&quot;">
                  <c:v>0.54</c:v>
                </c:pt>
                <c:pt idx="88" formatCode="0.00_);[Red]\(0.00\)">
                  <c:v>0.68</c:v>
                </c:pt>
                <c:pt idx="89">
                  <c:v>0.12431945747419126</c:v>
                </c:pt>
                <c:pt idx="90">
                  <c:v>0.12359853150347115</c:v>
                </c:pt>
                <c:pt idx="91" formatCode="&quot;(&quot;0.00&quot;)&quot;">
                  <c:v>0.72</c:v>
                </c:pt>
                <c:pt idx="92">
                  <c:v>0.12224645194295135</c:v>
                </c:pt>
                <c:pt idx="93">
                  <c:v>0.12154523063150423</c:v>
                </c:pt>
                <c:pt idx="94">
                  <c:v>0.12078693097266663</c:v>
                </c:pt>
                <c:pt idx="95" formatCode="&quot;(&quot;0.00&quot;)&quot;">
                  <c:v>0.64</c:v>
                </c:pt>
                <c:pt idx="96" formatCode="&quot;(&quot;0.00&quot;)&quot;">
                  <c:v>0.73</c:v>
                </c:pt>
                <c:pt idx="97" formatCode="&quot;(&quot;0.00&quot;)&quot;">
                  <c:v>0.72</c:v>
                </c:pt>
                <c:pt idx="98">
                  <c:v>0.11799452506350415</c:v>
                </c:pt>
                <c:pt idx="99">
                  <c:v>0.11731027724542849</c:v>
                </c:pt>
                <c:pt idx="100">
                  <c:v>0.11663737046450484</c:v>
                </c:pt>
                <c:pt idx="101">
                  <c:v>0.11607100350916873</c:v>
                </c:pt>
                <c:pt idx="102">
                  <c:v>0.11539061540583362</c:v>
                </c:pt>
                <c:pt idx="103" formatCode="&quot;(&quot;0.00&quot;)&quot;">
                  <c:v>0.48</c:v>
                </c:pt>
                <c:pt idx="104" formatCode="&quot;(&quot;0.00&quot;)&quot;">
                  <c:v>0.49</c:v>
                </c:pt>
                <c:pt idx="105" formatCode="0.00_);[Red]\(0.00\)">
                  <c:v>0.44</c:v>
                </c:pt>
                <c:pt idx="106" formatCode="0.00_);[Red]\(0.00\)">
                  <c:v>0.48</c:v>
                </c:pt>
                <c:pt idx="107">
                  <c:v>0.11206928577266509</c:v>
                </c:pt>
                <c:pt idx="108">
                  <c:v>0.11144757574799097</c:v>
                </c:pt>
                <c:pt idx="109" formatCode="0.00_);[Red]\(0.00\)">
                  <c:v>0.68</c:v>
                </c:pt>
                <c:pt idx="110" formatCode="General">
                  <c:v>0.185</c:v>
                </c:pt>
                <c:pt idx="111" formatCode="&quot;(&quot;0.00&quot;)&quot;">
                  <c:v>0.51</c:v>
                </c:pt>
                <c:pt idx="112" formatCode="0.00_);[Red]\(0.00\)">
                  <c:v>0.57999999999999996</c:v>
                </c:pt>
                <c:pt idx="113">
                  <c:v>0.10823289779356041</c:v>
                </c:pt>
                <c:pt idx="114">
                  <c:v>0.10765969008128599</c:v>
                </c:pt>
                <c:pt idx="115" formatCode="&quot;(&quot;0.00&quot;)&quot;">
                  <c:v>0.49</c:v>
                </c:pt>
                <c:pt idx="116" formatCode="&quot;(&quot;0.00&quot;)&quot;">
                  <c:v>0.46</c:v>
                </c:pt>
                <c:pt idx="117">
                  <c:v>0.1058042696059162</c:v>
                </c:pt>
                <c:pt idx="118">
                  <c:v>0.10519736275904601</c:v>
                </c:pt>
                <c:pt idx="119" formatCode="&quot;(&quot;0.00&quot;)&quot;">
                  <c:v>0.54</c:v>
                </c:pt>
                <c:pt idx="121" formatCode="0">
                  <c:v>170</c:v>
                </c:pt>
                <c:pt idx="122" formatCode="0">
                  <c:v>146</c:v>
                </c:pt>
                <c:pt idx="123" formatCode="0">
                  <c:v>189</c:v>
                </c:pt>
                <c:pt idx="124" formatCode="0">
                  <c:v>229</c:v>
                </c:pt>
                <c:pt idx="125" formatCode="0">
                  <c:v>299</c:v>
                </c:pt>
                <c:pt idx="126" formatCode="0">
                  <c:v>177</c:v>
                </c:pt>
                <c:pt idx="127" formatCode="0.0;&quot;△ &quot;0.0">
                  <c:v>37.4</c:v>
                </c:pt>
                <c:pt idx="128" formatCode="0.0;&quot;△ &quot;0.0">
                  <c:v>35.1</c:v>
                </c:pt>
                <c:pt idx="129" formatCode="0.0;&quot;△ &quot;0.0">
                  <c:v>29.7</c:v>
                </c:pt>
                <c:pt idx="130" formatCode="0.0;&quot;△ &quot;0.0">
                  <c:v>99.1</c:v>
                </c:pt>
                <c:pt idx="131" formatCode="0.0;&quot;△ &quot;0.0">
                  <c:v>30.2</c:v>
                </c:pt>
                <c:pt idx="132" formatCode="0.0;&quot;△ &quot;0.0">
                  <c:v>40.799999999999997</c:v>
                </c:pt>
                <c:pt idx="133" formatCode="0.0;&quot;△ &quot;0.0">
                  <c:v>52.6</c:v>
                </c:pt>
                <c:pt idx="134" formatCode="0.0;&quot;△ &quot;0.0">
                  <c:v>67.5</c:v>
                </c:pt>
                <c:pt idx="135" formatCode="0.0;&quot;△ &quot;0.0">
                  <c:v>20.7</c:v>
                </c:pt>
                <c:pt idx="136" formatCode="0.0;&quot;△ &quot;0.0">
                  <c:v>39.6</c:v>
                </c:pt>
                <c:pt idx="137" formatCode="0.0;&quot;△ &quot;0.0">
                  <c:v>53.4</c:v>
                </c:pt>
                <c:pt idx="138" formatCode="0.0;&quot;△ &quot;0.0">
                  <c:v>73.5</c:v>
                </c:pt>
                <c:pt idx="139" formatCode="0.0;&quot;△ &quot;0.0">
                  <c:v>30.9</c:v>
                </c:pt>
                <c:pt idx="140" formatCode="0.0;&quot;△ &quot;0.0">
                  <c:v>27.8</c:v>
                </c:pt>
                <c:pt idx="141" formatCode="0.0;&quot;△ &quot;0.0">
                  <c:v>16.7</c:v>
                </c:pt>
                <c:pt idx="142" formatCode="0.0;&quot;△ &quot;0.0">
                  <c:v>10.8</c:v>
                </c:pt>
                <c:pt idx="143" formatCode="0.0;&quot;△ &quot;0.0">
                  <c:v>47.2</c:v>
                </c:pt>
                <c:pt idx="144" formatCode="0.0;&quot;△ &quot;0.0">
                  <c:v>34.200000000000003</c:v>
                </c:pt>
                <c:pt idx="145" formatCode="0.0">
                  <c:v>7.5</c:v>
                </c:pt>
                <c:pt idx="146" formatCode="0.0">
                  <c:v>9.4</c:v>
                </c:pt>
                <c:pt idx="147" formatCode="0.0;&quot;△ &quot;0.0">
                  <c:v>20.5</c:v>
                </c:pt>
                <c:pt idx="148" formatCode="0.0;&quot;△ &quot;0.0">
                  <c:v>23.7</c:v>
                </c:pt>
                <c:pt idx="149" formatCode="0.0;&quot;△ &quot;0.0">
                  <c:v>14.8</c:v>
                </c:pt>
                <c:pt idx="150" formatCode="0.0">
                  <c:v>5.0999999999999996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海底土!$AC$130</c:f>
              <c:strCache>
                <c:ptCount val="1"/>
                <c:pt idx="0">
                  <c:v>Cs137崩壊</c:v>
                </c:pt>
              </c:strCache>
            </c:strRef>
          </c:tx>
          <c:spPr>
            <a:ln>
              <a:solidFill>
                <a:srgbClr val="C00000"/>
              </a:solidFill>
              <a:prstDash val="sysDash"/>
            </a:ln>
          </c:spPr>
          <c:marker>
            <c:symbol val="none"/>
          </c:marker>
          <c:cat>
            <c:numRef>
              <c:f>海底土!$R$132:$R$292</c:f>
              <c:numCache>
                <c:formatCode>[$-411]m\.d\.ge</c:formatCode>
                <c:ptCount val="161"/>
                <c:pt idx="0">
                  <c:v>29871</c:v>
                </c:pt>
                <c:pt idx="1">
                  <c:v>29962</c:v>
                </c:pt>
                <c:pt idx="2">
                  <c:v>30049</c:v>
                </c:pt>
                <c:pt idx="3">
                  <c:v>30134</c:v>
                </c:pt>
                <c:pt idx="4">
                  <c:v>30225</c:v>
                </c:pt>
                <c:pt idx="5">
                  <c:v>30326</c:v>
                </c:pt>
                <c:pt idx="6">
                  <c:v>30420</c:v>
                </c:pt>
                <c:pt idx="7">
                  <c:v>30501</c:v>
                </c:pt>
                <c:pt idx="8">
                  <c:v>30600</c:v>
                </c:pt>
                <c:pt idx="9">
                  <c:v>30691</c:v>
                </c:pt>
                <c:pt idx="10">
                  <c:v>30774</c:v>
                </c:pt>
                <c:pt idx="11">
                  <c:v>30875</c:v>
                </c:pt>
                <c:pt idx="12">
                  <c:v>30971</c:v>
                </c:pt>
                <c:pt idx="13">
                  <c:v>31055</c:v>
                </c:pt>
                <c:pt idx="14">
                  <c:v>31147</c:v>
                </c:pt>
                <c:pt idx="15">
                  <c:v>31236</c:v>
                </c:pt>
                <c:pt idx="16">
                  <c:v>31329</c:v>
                </c:pt>
                <c:pt idx="17">
                  <c:v>31425</c:v>
                </c:pt>
                <c:pt idx="18">
                  <c:v>31506</c:v>
                </c:pt>
                <c:pt idx="19">
                  <c:v>31528</c:v>
                </c:pt>
                <c:pt idx="20">
                  <c:v>31590</c:v>
                </c:pt>
                <c:pt idx="21">
                  <c:v>31597</c:v>
                </c:pt>
                <c:pt idx="22">
                  <c:v>31705</c:v>
                </c:pt>
                <c:pt idx="23">
                  <c:v>31789</c:v>
                </c:pt>
                <c:pt idx="24">
                  <c:v>31873</c:v>
                </c:pt>
                <c:pt idx="25">
                  <c:v>31974</c:v>
                </c:pt>
                <c:pt idx="26">
                  <c:v>32062</c:v>
                </c:pt>
                <c:pt idx="27">
                  <c:v>32160</c:v>
                </c:pt>
                <c:pt idx="28">
                  <c:v>32244</c:v>
                </c:pt>
                <c:pt idx="29">
                  <c:v>32338</c:v>
                </c:pt>
                <c:pt idx="30">
                  <c:v>32433</c:v>
                </c:pt>
                <c:pt idx="31">
                  <c:v>32525</c:v>
                </c:pt>
                <c:pt idx="32">
                  <c:v>32617</c:v>
                </c:pt>
                <c:pt idx="33">
                  <c:v>32699</c:v>
                </c:pt>
                <c:pt idx="34">
                  <c:v>32800</c:v>
                </c:pt>
                <c:pt idx="35">
                  <c:v>32885</c:v>
                </c:pt>
                <c:pt idx="36">
                  <c:v>32982</c:v>
                </c:pt>
                <c:pt idx="37">
                  <c:v>33073</c:v>
                </c:pt>
                <c:pt idx="38">
                  <c:v>33163</c:v>
                </c:pt>
                <c:pt idx="39">
                  <c:v>33247</c:v>
                </c:pt>
                <c:pt idx="40">
                  <c:v>33345</c:v>
                </c:pt>
                <c:pt idx="41">
                  <c:v>33448</c:v>
                </c:pt>
                <c:pt idx="42">
                  <c:v>33535</c:v>
                </c:pt>
                <c:pt idx="43">
                  <c:v>33616</c:v>
                </c:pt>
                <c:pt idx="44">
                  <c:v>33714</c:v>
                </c:pt>
                <c:pt idx="45">
                  <c:v>33798</c:v>
                </c:pt>
                <c:pt idx="46">
                  <c:v>33905</c:v>
                </c:pt>
                <c:pt idx="47">
                  <c:v>33980</c:v>
                </c:pt>
                <c:pt idx="48">
                  <c:v>34078</c:v>
                </c:pt>
                <c:pt idx="49">
                  <c:v>34185</c:v>
                </c:pt>
                <c:pt idx="50">
                  <c:v>34255</c:v>
                </c:pt>
                <c:pt idx="51">
                  <c:v>34344</c:v>
                </c:pt>
                <c:pt idx="52">
                  <c:v>34435</c:v>
                </c:pt>
                <c:pt idx="53">
                  <c:v>34529</c:v>
                </c:pt>
                <c:pt idx="54">
                  <c:v>34626</c:v>
                </c:pt>
                <c:pt idx="55">
                  <c:v>34708</c:v>
                </c:pt>
                <c:pt idx="56">
                  <c:v>34813</c:v>
                </c:pt>
                <c:pt idx="57">
                  <c:v>34904</c:v>
                </c:pt>
                <c:pt idx="58">
                  <c:v>34988</c:v>
                </c:pt>
                <c:pt idx="59">
                  <c:v>35093</c:v>
                </c:pt>
                <c:pt idx="60">
                  <c:v>35177</c:v>
                </c:pt>
                <c:pt idx="61">
                  <c:v>35268</c:v>
                </c:pt>
                <c:pt idx="62">
                  <c:v>35345</c:v>
                </c:pt>
                <c:pt idx="63">
                  <c:v>35443</c:v>
                </c:pt>
                <c:pt idx="64">
                  <c:v>35534</c:v>
                </c:pt>
                <c:pt idx="65">
                  <c:v>35633</c:v>
                </c:pt>
                <c:pt idx="66">
                  <c:v>35716</c:v>
                </c:pt>
                <c:pt idx="67">
                  <c:v>35807</c:v>
                </c:pt>
                <c:pt idx="68">
                  <c:v>35905</c:v>
                </c:pt>
                <c:pt idx="69">
                  <c:v>35997</c:v>
                </c:pt>
                <c:pt idx="70">
                  <c:v>36080</c:v>
                </c:pt>
                <c:pt idx="71">
                  <c:v>36178</c:v>
                </c:pt>
                <c:pt idx="72">
                  <c:v>36262</c:v>
                </c:pt>
                <c:pt idx="73">
                  <c:v>36367</c:v>
                </c:pt>
                <c:pt idx="74">
                  <c:v>36451</c:v>
                </c:pt>
                <c:pt idx="75">
                  <c:v>36537</c:v>
                </c:pt>
                <c:pt idx="76">
                  <c:v>36634</c:v>
                </c:pt>
                <c:pt idx="77">
                  <c:v>36724</c:v>
                </c:pt>
                <c:pt idx="78">
                  <c:v>36815</c:v>
                </c:pt>
                <c:pt idx="79">
                  <c:v>36906</c:v>
                </c:pt>
                <c:pt idx="80">
                  <c:v>37004</c:v>
                </c:pt>
                <c:pt idx="81">
                  <c:v>37081</c:v>
                </c:pt>
                <c:pt idx="82">
                  <c:v>37179</c:v>
                </c:pt>
                <c:pt idx="83">
                  <c:v>37271</c:v>
                </c:pt>
                <c:pt idx="84">
                  <c:v>37361</c:v>
                </c:pt>
                <c:pt idx="85">
                  <c:v>37459</c:v>
                </c:pt>
                <c:pt idx="86">
                  <c:v>37544</c:v>
                </c:pt>
                <c:pt idx="87">
                  <c:v>37641</c:v>
                </c:pt>
                <c:pt idx="88">
                  <c:v>37725</c:v>
                </c:pt>
                <c:pt idx="89">
                  <c:v>37816</c:v>
                </c:pt>
                <c:pt idx="90">
                  <c:v>37908</c:v>
                </c:pt>
                <c:pt idx="91">
                  <c:v>38012</c:v>
                </c:pt>
                <c:pt idx="92">
                  <c:v>38082</c:v>
                </c:pt>
                <c:pt idx="93">
                  <c:v>38173</c:v>
                </c:pt>
                <c:pt idx="94">
                  <c:v>38272</c:v>
                </c:pt>
                <c:pt idx="95">
                  <c:v>38376</c:v>
                </c:pt>
                <c:pt idx="96">
                  <c:v>38446</c:v>
                </c:pt>
                <c:pt idx="97">
                  <c:v>38544</c:v>
                </c:pt>
                <c:pt idx="98">
                  <c:v>38642</c:v>
                </c:pt>
                <c:pt idx="99">
                  <c:v>38734</c:v>
                </c:pt>
                <c:pt idx="100">
                  <c:v>38825</c:v>
                </c:pt>
                <c:pt idx="101">
                  <c:v>38902</c:v>
                </c:pt>
                <c:pt idx="102">
                  <c:v>38995</c:v>
                </c:pt>
                <c:pt idx="103">
                  <c:v>39092</c:v>
                </c:pt>
                <c:pt idx="104">
                  <c:v>39175</c:v>
                </c:pt>
                <c:pt idx="105">
                  <c:v>39267</c:v>
                </c:pt>
                <c:pt idx="106">
                  <c:v>39370</c:v>
                </c:pt>
                <c:pt idx="107">
                  <c:v>39457</c:v>
                </c:pt>
                <c:pt idx="108">
                  <c:v>39545</c:v>
                </c:pt>
                <c:pt idx="109">
                  <c:v>39631</c:v>
                </c:pt>
                <c:pt idx="110">
                  <c:v>39735</c:v>
                </c:pt>
                <c:pt idx="111">
                  <c:v>39820</c:v>
                </c:pt>
                <c:pt idx="112">
                  <c:v>39910</c:v>
                </c:pt>
                <c:pt idx="113">
                  <c:v>40008</c:v>
                </c:pt>
                <c:pt idx="114">
                  <c:v>40092</c:v>
                </c:pt>
                <c:pt idx="115">
                  <c:v>40193</c:v>
                </c:pt>
                <c:pt idx="116">
                  <c:v>40276</c:v>
                </c:pt>
                <c:pt idx="117">
                  <c:v>40367</c:v>
                </c:pt>
                <c:pt idx="118">
                  <c:v>40458</c:v>
                </c:pt>
                <c:pt idx="119">
                  <c:v>40549</c:v>
                </c:pt>
                <c:pt idx="120">
                  <c:v>40613</c:v>
                </c:pt>
                <c:pt idx="121">
                  <c:v>40681</c:v>
                </c:pt>
                <c:pt idx="122">
                  <c:v>40737</c:v>
                </c:pt>
                <c:pt idx="123">
                  <c:v>40828</c:v>
                </c:pt>
                <c:pt idx="124">
                  <c:v>40924</c:v>
                </c:pt>
                <c:pt idx="125">
                  <c:v>41010</c:v>
                </c:pt>
                <c:pt idx="126">
                  <c:v>41100</c:v>
                </c:pt>
                <c:pt idx="127">
                  <c:v>41192</c:v>
                </c:pt>
                <c:pt idx="128">
                  <c:v>41291</c:v>
                </c:pt>
                <c:pt idx="129">
                  <c:v>41374</c:v>
                </c:pt>
                <c:pt idx="130">
                  <c:v>41472</c:v>
                </c:pt>
                <c:pt idx="131">
                  <c:v>41576</c:v>
                </c:pt>
                <c:pt idx="132">
                  <c:v>41654</c:v>
                </c:pt>
                <c:pt idx="133">
                  <c:v>41738</c:v>
                </c:pt>
                <c:pt idx="134">
                  <c:v>41828</c:v>
                </c:pt>
                <c:pt idx="135">
                  <c:v>41940</c:v>
                </c:pt>
                <c:pt idx="136">
                  <c:v>42018</c:v>
                </c:pt>
                <c:pt idx="137">
                  <c:v>42115</c:v>
                </c:pt>
                <c:pt idx="138">
                  <c:v>42199</c:v>
                </c:pt>
                <c:pt idx="139">
                  <c:v>42291</c:v>
                </c:pt>
                <c:pt idx="140">
                  <c:v>42382</c:v>
                </c:pt>
                <c:pt idx="141">
                  <c:v>42473</c:v>
                </c:pt>
                <c:pt idx="142">
                  <c:v>42564</c:v>
                </c:pt>
                <c:pt idx="143">
                  <c:v>42655</c:v>
                </c:pt>
                <c:pt idx="144">
                  <c:v>42759</c:v>
                </c:pt>
                <c:pt idx="145">
                  <c:v>42839</c:v>
                </c:pt>
                <c:pt idx="146">
                  <c:v>42928</c:v>
                </c:pt>
                <c:pt idx="147">
                  <c:v>43026</c:v>
                </c:pt>
                <c:pt idx="148">
                  <c:v>43117</c:v>
                </c:pt>
                <c:pt idx="149">
                  <c:v>43200</c:v>
                </c:pt>
                <c:pt idx="150">
                  <c:v>43292</c:v>
                </c:pt>
              </c:numCache>
            </c:numRef>
          </c:cat>
          <c:val>
            <c:numRef>
              <c:f>海底土!$AC$132:$AC$292</c:f>
              <c:numCache>
                <c:formatCode>0.00</c:formatCode>
                <c:ptCount val="161"/>
                <c:pt idx="0">
                  <c:v>10</c:v>
                </c:pt>
                <c:pt idx="1">
                  <c:v>9.9426387187274461</c:v>
                </c:pt>
                <c:pt idx="2">
                  <c:v>9.8881064934822422</c:v>
                </c:pt>
                <c:pt idx="3">
                  <c:v>9.8351167522706326</c:v>
                </c:pt>
                <c:pt idx="4">
                  <c:v>9.7787012624330938</c:v>
                </c:pt>
                <c:pt idx="5">
                  <c:v>9.7164650906177439</c:v>
                </c:pt>
                <c:pt idx="6">
                  <c:v>9.6588982416454776</c:v>
                </c:pt>
                <c:pt idx="7">
                  <c:v>9.6095664137235914</c:v>
                </c:pt>
                <c:pt idx="8">
                  <c:v>9.5496139919358889</c:v>
                </c:pt>
                <c:pt idx="9">
                  <c:v>9.4948361825123158</c:v>
                </c:pt>
                <c:pt idx="10">
                  <c:v>9.4451480429291408</c:v>
                </c:pt>
                <c:pt idx="11">
                  <c:v>9.3850347578777402</c:v>
                </c:pt>
                <c:pt idx="12">
                  <c:v>9.3282520628091845</c:v>
                </c:pt>
                <c:pt idx="13">
                  <c:v>9.2788490981519836</c:v>
                </c:pt>
                <c:pt idx="14">
                  <c:v>9.2250412435396871</c:v>
                </c:pt>
                <c:pt idx="15">
                  <c:v>9.1732849457932701</c:v>
                </c:pt>
                <c:pt idx="16">
                  <c:v>9.11951273949777</c:v>
                </c:pt>
                <c:pt idx="17">
                  <c:v>9.0643365441591168</c:v>
                </c:pt>
                <c:pt idx="20">
                  <c:v>9.9608828768612661</c:v>
                </c:pt>
                <c:pt idx="21">
                  <c:v>9.9564760518056588</c:v>
                </c:pt>
                <c:pt idx="22">
                  <c:v>9.8887315983563298</c:v>
                </c:pt>
                <c:pt idx="23">
                  <c:v>9.8363603015293641</c:v>
                </c:pt>
                <c:pt idx="24">
                  <c:v>9.7842663661318223</c:v>
                </c:pt>
                <c:pt idx="25">
                  <c:v>9.7219947754259</c:v>
                </c:pt>
                <c:pt idx="26">
                  <c:v>9.668061518244512</c:v>
                </c:pt>
                <c:pt idx="27">
                  <c:v>9.6083515365917886</c:v>
                </c:pt>
                <c:pt idx="28">
                  <c:v>9.5574651488548277</c:v>
                </c:pt>
                <c:pt idx="29">
                  <c:v>9.5008403220633362</c:v>
                </c:pt>
                <c:pt idx="30">
                  <c:v>9.4439539521793812</c:v>
                </c:pt>
                <c:pt idx="31">
                  <c:v>9.3891886579226522</c:v>
                </c:pt>
                <c:pt idx="32">
                  <c:v>9.3347409464781865</c:v>
                </c:pt>
                <c:pt idx="33">
                  <c:v>9.286477647364368</c:v>
                </c:pt>
                <c:pt idx="34">
                  <c:v>9.2273742140034241</c:v>
                </c:pt>
                <c:pt idx="35">
                  <c:v>9.177925295549219</c:v>
                </c:pt>
                <c:pt idx="36">
                  <c:v>9.1218190222886282</c:v>
                </c:pt>
                <c:pt idx="37">
                  <c:v>9.0694950996231452</c:v>
                </c:pt>
                <c:pt idx="38">
                  <c:v>9.018041378868471</c:v>
                </c:pt>
                <c:pt idx="39">
                  <c:v>8.9702813080087154</c:v>
                </c:pt>
                <c:pt idx="40">
                  <c:v>8.9148808193678235</c:v>
                </c:pt>
                <c:pt idx="41">
                  <c:v>8.8570225205555779</c:v>
                </c:pt>
                <c:pt idx="42">
                  <c:v>8.8084445564198539</c:v>
                </c:pt>
                <c:pt idx="43">
                  <c:v>8.7634563331002191</c:v>
                </c:pt>
                <c:pt idx="44">
                  <c:v>8.7093331962256357</c:v>
                </c:pt>
                <c:pt idx="45">
                  <c:v>8.6632080618291987</c:v>
                </c:pt>
                <c:pt idx="46">
                  <c:v>8.604807023519518</c:v>
                </c:pt>
                <c:pt idx="47">
                  <c:v>8.5641065659297695</c:v>
                </c:pt>
                <c:pt idx="48">
                  <c:v>8.5112146139124345</c:v>
                </c:pt>
                <c:pt idx="49">
                  <c:v>8.4538382047137333</c:v>
                </c:pt>
                <c:pt idx="50">
                  <c:v>8.4165116892988081</c:v>
                </c:pt>
                <c:pt idx="51">
                  <c:v>8.3692915768377816</c:v>
                </c:pt>
                <c:pt idx="52">
                  <c:v>8.3212842480186815</c:v>
                </c:pt>
                <c:pt idx="53">
                  <c:v>8.271983385092355</c:v>
                </c:pt>
                <c:pt idx="54">
                  <c:v>8.221415294236774</c:v>
                </c:pt>
                <c:pt idx="55">
                  <c:v>8.1789082093846357</c:v>
                </c:pt>
                <c:pt idx="56">
                  <c:v>8.1247991352364455</c:v>
                </c:pt>
                <c:pt idx="57">
                  <c:v>8.0781942463885166</c:v>
                </c:pt>
                <c:pt idx="58">
                  <c:v>8.0354116605234278</c:v>
                </c:pt>
                <c:pt idx="59">
                  <c:v>7.9822519142321546</c:v>
                </c:pt>
                <c:pt idx="60">
                  <c:v>7.9399774445299576</c:v>
                </c:pt>
                <c:pt idx="61">
                  <c:v>7.8944327165806172</c:v>
                </c:pt>
                <c:pt idx="62">
                  <c:v>7.8560989835412851</c:v>
                </c:pt>
                <c:pt idx="63">
                  <c:v>7.807579688821864</c:v>
                </c:pt>
                <c:pt idx="64">
                  <c:v>7.7627944113630241</c:v>
                </c:pt>
                <c:pt idx="65">
                  <c:v>7.7143636804887761</c:v>
                </c:pt>
                <c:pt idx="66">
                  <c:v>7.6739930651370889</c:v>
                </c:pt>
                <c:pt idx="67">
                  <c:v>7.6299740576677957</c:v>
                </c:pt>
                <c:pt idx="68">
                  <c:v>7.5828513112791462</c:v>
                </c:pt>
                <c:pt idx="69">
                  <c:v>7.5388785128654714</c:v>
                </c:pt>
                <c:pt idx="70">
                  <c:v>7.4994262421103661</c:v>
                </c:pt>
                <c:pt idx="71">
                  <c:v>7.4531097594858684</c:v>
                </c:pt>
                <c:pt idx="72">
                  <c:v>7.4136376573648155</c:v>
                </c:pt>
                <c:pt idx="73">
                  <c:v>7.3645913715476112</c:v>
                </c:pt>
                <c:pt idx="74">
                  <c:v>7.3255880679497309</c:v>
                </c:pt>
                <c:pt idx="75">
                  <c:v>7.2858701048476062</c:v>
                </c:pt>
                <c:pt idx="76">
                  <c:v>7.2413302980960736</c:v>
                </c:pt>
                <c:pt idx="77">
                  <c:v>7.2002482551644782</c:v>
                </c:pt>
                <c:pt idx="78">
                  <c:v>7.1589467086248089</c:v>
                </c:pt>
                <c:pt idx="79">
                  <c:v>7.1178820730479453</c:v>
                </c:pt>
                <c:pt idx="80">
                  <c:v>7.0739220085421595</c:v>
                </c:pt>
                <c:pt idx="81">
                  <c:v>7.0395725058544043</c:v>
                </c:pt>
                <c:pt idx="82">
                  <c:v>6.996096081508699</c:v>
                </c:pt>
                <c:pt idx="83">
                  <c:v>6.9555258645749589</c:v>
                </c:pt>
                <c:pt idx="84">
                  <c:v>6.9160652681904224</c:v>
                </c:pt>
                <c:pt idx="85">
                  <c:v>6.8733516249752462</c:v>
                </c:pt>
                <c:pt idx="86">
                  <c:v>6.8365177656206866</c:v>
                </c:pt>
                <c:pt idx="87">
                  <c:v>6.7947249288349258</c:v>
                </c:pt>
                <c:pt idx="88">
                  <c:v>6.7587396710122984</c:v>
                </c:pt>
                <c:pt idx="89">
                  <c:v>6.7199706742806082</c:v>
                </c:pt>
                <c:pt idx="90">
                  <c:v>6.6810017028903328</c:v>
                </c:pt>
                <c:pt idx="91">
                  <c:v>6.6372218696115537</c:v>
                </c:pt>
                <c:pt idx="92">
                  <c:v>6.6079163212406131</c:v>
                </c:pt>
                <c:pt idx="93">
                  <c:v>6.5700124665677961</c:v>
                </c:pt>
                <c:pt idx="94">
                  <c:v>6.529023295819818</c:v>
                </c:pt>
                <c:pt idx="95">
                  <c:v>6.4862393595067065</c:v>
                </c:pt>
                <c:pt idx="96">
                  <c:v>6.4576004492774421</c:v>
                </c:pt>
                <c:pt idx="97">
                  <c:v>6.417718286382704</c:v>
                </c:pt>
                <c:pt idx="98">
                  <c:v>6.3780824358650889</c:v>
                </c:pt>
                <c:pt idx="99">
                  <c:v>6.3410960673204588</c:v>
                </c:pt>
                <c:pt idx="100">
                  <c:v>6.3047227278110727</c:v>
                </c:pt>
                <c:pt idx="101">
                  <c:v>6.2741082977929041</c:v>
                </c:pt>
                <c:pt idx="102">
                  <c:v>6.2373305624774931</c:v>
                </c:pt>
                <c:pt idx="103">
                  <c:v>6.1992006625615819</c:v>
                </c:pt>
                <c:pt idx="104">
                  <c:v>6.1667591604751335</c:v>
                </c:pt>
                <c:pt idx="105">
                  <c:v>6.1309982512475036</c:v>
                </c:pt>
                <c:pt idx="106">
                  <c:v>6.0912075758559308</c:v>
                </c:pt>
                <c:pt idx="107">
                  <c:v>6.0577992309548705</c:v>
                </c:pt>
                <c:pt idx="108">
                  <c:v>6.0241932836751877</c:v>
                </c:pt>
                <c:pt idx="109">
                  <c:v>5.991531238752418</c:v>
                </c:pt>
                <c:pt idx="110">
                  <c:v>5.9522694258713216</c:v>
                </c:pt>
                <c:pt idx="111">
                  <c:v>5.9203715881299299</c:v>
                </c:pt>
                <c:pt idx="112">
                  <c:v>5.8867837044480478</c:v>
                </c:pt>
                <c:pt idx="113">
                  <c:v>5.8504269077600224</c:v>
                </c:pt>
                <c:pt idx="114">
                  <c:v>5.81944270709654</c:v>
                </c:pt>
                <c:pt idx="115">
                  <c:v>5.782405085589498</c:v>
                </c:pt>
                <c:pt idx="116">
                  <c:v>5.7521447477072698</c:v>
                </c:pt>
                <c:pt idx="117">
                  <c:v>5.7191497084279028</c:v>
                </c:pt>
                <c:pt idx="118">
                  <c:v>5.6863439329214058</c:v>
                </c:pt>
                <c:pt idx="119">
                  <c:v>5.6537263355465281</c:v>
                </c:pt>
                <c:pt idx="121">
                  <c:v>9.9571054788565121</c:v>
                </c:pt>
                <c:pt idx="122">
                  <c:v>9.9219187686547947</c:v>
                </c:pt>
                <c:pt idx="123">
                  <c:v>9.8650053713295733</c:v>
                </c:pt>
                <c:pt idx="124">
                  <c:v>9.8053186886159374</c:v>
                </c:pt>
                <c:pt idx="125">
                  <c:v>9.7521560916658157</c:v>
                </c:pt>
                <c:pt idx="126">
                  <c:v>9.6968294488059019</c:v>
                </c:pt>
                <c:pt idx="127">
                  <c:v>9.6405977347579324</c:v>
                </c:pt>
                <c:pt idx="128">
                  <c:v>9.5804517139286904</c:v>
                </c:pt>
                <c:pt idx="129">
                  <c:v>9.5303155332846998</c:v>
                </c:pt>
                <c:pt idx="130">
                  <c:v>9.4714562713154606</c:v>
                </c:pt>
                <c:pt idx="131">
                  <c:v>9.4093909112234204</c:v>
                </c:pt>
                <c:pt idx="132">
                  <c:v>9.3631089387644746</c:v>
                </c:pt>
                <c:pt idx="133">
                  <c:v>9.3135213700679227</c:v>
                </c:pt>
                <c:pt idx="134">
                  <c:v>9.2606832216865325</c:v>
                </c:pt>
                <c:pt idx="135">
                  <c:v>9.1953475228535524</c:v>
                </c:pt>
                <c:pt idx="136">
                  <c:v>9.1501183656404628</c:v>
                </c:pt>
                <c:pt idx="137">
                  <c:v>9.0941820810382836</c:v>
                </c:pt>
                <c:pt idx="138">
                  <c:v>9.0460187645980135</c:v>
                </c:pt>
                <c:pt idx="139">
                  <c:v>8.9935610882895887</c:v>
                </c:pt>
                <c:pt idx="140">
                  <c:v>8.9419728695668628</c:v>
                </c:pt>
                <c:pt idx="141">
                  <c:v>8.8906805674765863</c:v>
                </c:pt>
                <c:pt idx="142">
                  <c:v>8.8396824846030402</c:v>
                </c:pt>
                <c:pt idx="143">
                  <c:v>8.7889769332671026</c:v>
                </c:pt>
                <c:pt idx="144">
                  <c:v>8.7313837815301412</c:v>
                </c:pt>
                <c:pt idx="145">
                  <c:v>8.6873382983498875</c:v>
                </c:pt>
                <c:pt idx="146">
                  <c:v>8.6385987365719803</c:v>
                </c:pt>
                <c:pt idx="147">
                  <c:v>8.5852467206489784</c:v>
                </c:pt>
                <c:pt idx="148">
                  <c:v>8.5360006454552373</c:v>
                </c:pt>
                <c:pt idx="149">
                  <c:v>8.4913302600583194</c:v>
                </c:pt>
                <c:pt idx="150">
                  <c:v>8.4420892109513552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8560768"/>
        <c:axId val="238562304"/>
      </c:lineChart>
      <c:dateAx>
        <c:axId val="238560768"/>
        <c:scaling>
          <c:orientation val="minMax"/>
          <c:min val="29677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8562304"/>
        <c:crossesAt val="0.01"/>
        <c:auto val="0"/>
        <c:lblOffset val="100"/>
        <c:baseTimeUnit val="days"/>
        <c:majorUnit val="24"/>
        <c:majorTimeUnit val="months"/>
        <c:minorUnit val="3"/>
        <c:minorTimeUnit val="months"/>
      </c:dateAx>
      <c:valAx>
        <c:axId val="238562304"/>
        <c:scaling>
          <c:logBase val="10"/>
          <c:orientation val="minMax"/>
        </c:scaling>
        <c:delete val="0"/>
        <c:axPos val="l"/>
        <c:majorGridlines>
          <c:spPr>
            <a:ln w="12700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12700">
              <a:solidFill>
                <a:schemeClr val="bg1">
                  <a:lumMod val="85000"/>
                </a:schemeClr>
              </a:solidFill>
              <a:prstDash val="solid"/>
            </a:ln>
          </c:spPr>
        </c:minorGridlines>
        <c:title>
          <c:tx>
            <c:rich>
              <a:bodyPr rot="-540000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Bq/kg乾土</a:t>
                </a:r>
              </a:p>
            </c:rich>
          </c:tx>
          <c:layout>
            <c:manualLayout>
              <c:xMode val="edge"/>
              <c:yMode val="edge"/>
              <c:x val="1.0770967741935485E-2"/>
              <c:y val="0.378786458333333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856076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6795985663082439"/>
          <c:y val="0.14527499999999999"/>
          <c:w val="0.47593136200716846"/>
          <c:h val="0.16937361111111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Meiryo UI"/>
                <a:ea typeface="Meiryo UI"/>
              </a:rPr>
              <a:t>海底土のCs-134</a:t>
            </a:r>
          </a:p>
        </c:rich>
      </c:tx>
      <c:layout>
        <c:manualLayout>
          <c:xMode val="edge"/>
          <c:yMode val="edge"/>
          <c:x val="0.3048198924731183"/>
          <c:y val="2.4186111111111117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8167970545724121E-2"/>
          <c:y val="6.0836501901140684E-2"/>
          <c:w val="0.95022812198782591"/>
          <c:h val="0.81486401156377197"/>
        </c:manualLayout>
      </c:layout>
      <c:lineChart>
        <c:grouping val="standard"/>
        <c:varyColors val="0"/>
        <c:ser>
          <c:idx val="1"/>
          <c:order val="0"/>
          <c:tx>
            <c:strRef>
              <c:f>海底土!$C$129</c:f>
              <c:strCache>
                <c:ptCount val="1"/>
                <c:pt idx="0">
                  <c:v>放水口付近/県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海底土!$R$132:$R$292</c:f>
              <c:numCache>
                <c:formatCode>[$-411]m\.d\.ge</c:formatCode>
                <c:ptCount val="161"/>
                <c:pt idx="0">
                  <c:v>29871</c:v>
                </c:pt>
                <c:pt idx="1">
                  <c:v>29962</c:v>
                </c:pt>
                <c:pt idx="2">
                  <c:v>30049</c:v>
                </c:pt>
                <c:pt idx="3">
                  <c:v>30134</c:v>
                </c:pt>
                <c:pt idx="4">
                  <c:v>30225</c:v>
                </c:pt>
                <c:pt idx="5">
                  <c:v>30326</c:v>
                </c:pt>
                <c:pt idx="6">
                  <c:v>30420</c:v>
                </c:pt>
                <c:pt idx="7">
                  <c:v>30501</c:v>
                </c:pt>
                <c:pt idx="8">
                  <c:v>30600</c:v>
                </c:pt>
                <c:pt idx="9">
                  <c:v>30691</c:v>
                </c:pt>
                <c:pt idx="10">
                  <c:v>30774</c:v>
                </c:pt>
                <c:pt idx="11">
                  <c:v>30875</c:v>
                </c:pt>
                <c:pt idx="12">
                  <c:v>30971</c:v>
                </c:pt>
                <c:pt idx="13">
                  <c:v>31055</c:v>
                </c:pt>
                <c:pt idx="14">
                  <c:v>31147</c:v>
                </c:pt>
                <c:pt idx="15">
                  <c:v>31236</c:v>
                </c:pt>
                <c:pt idx="16">
                  <c:v>31329</c:v>
                </c:pt>
                <c:pt idx="17">
                  <c:v>31425</c:v>
                </c:pt>
                <c:pt idx="18">
                  <c:v>31506</c:v>
                </c:pt>
                <c:pt idx="19">
                  <c:v>31528</c:v>
                </c:pt>
                <c:pt idx="20">
                  <c:v>31590</c:v>
                </c:pt>
                <c:pt idx="21">
                  <c:v>31597</c:v>
                </c:pt>
                <c:pt idx="22">
                  <c:v>31705</c:v>
                </c:pt>
                <c:pt idx="23">
                  <c:v>31789</c:v>
                </c:pt>
                <c:pt idx="24">
                  <c:v>31873</c:v>
                </c:pt>
                <c:pt idx="25">
                  <c:v>31974</c:v>
                </c:pt>
                <c:pt idx="26">
                  <c:v>32062</c:v>
                </c:pt>
                <c:pt idx="27">
                  <c:v>32160</c:v>
                </c:pt>
                <c:pt idx="28">
                  <c:v>32244</c:v>
                </c:pt>
                <c:pt idx="29">
                  <c:v>32338</c:v>
                </c:pt>
                <c:pt idx="30">
                  <c:v>32433</c:v>
                </c:pt>
                <c:pt idx="31">
                  <c:v>32525</c:v>
                </c:pt>
                <c:pt idx="32">
                  <c:v>32617</c:v>
                </c:pt>
                <c:pt idx="33">
                  <c:v>32699</c:v>
                </c:pt>
                <c:pt idx="34">
                  <c:v>32800</c:v>
                </c:pt>
                <c:pt idx="35">
                  <c:v>32885</c:v>
                </c:pt>
                <c:pt idx="36">
                  <c:v>32982</c:v>
                </c:pt>
                <c:pt idx="37">
                  <c:v>33073</c:v>
                </c:pt>
                <c:pt idx="38">
                  <c:v>33163</c:v>
                </c:pt>
                <c:pt idx="39">
                  <c:v>33247</c:v>
                </c:pt>
                <c:pt idx="40">
                  <c:v>33345</c:v>
                </c:pt>
                <c:pt idx="41">
                  <c:v>33448</c:v>
                </c:pt>
                <c:pt idx="42">
                  <c:v>33535</c:v>
                </c:pt>
                <c:pt idx="43">
                  <c:v>33616</c:v>
                </c:pt>
                <c:pt idx="44">
                  <c:v>33714</c:v>
                </c:pt>
                <c:pt idx="45">
                  <c:v>33798</c:v>
                </c:pt>
                <c:pt idx="46">
                  <c:v>33905</c:v>
                </c:pt>
                <c:pt idx="47">
                  <c:v>33980</c:v>
                </c:pt>
                <c:pt idx="48">
                  <c:v>34078</c:v>
                </c:pt>
                <c:pt idx="49">
                  <c:v>34185</c:v>
                </c:pt>
                <c:pt idx="50">
                  <c:v>34255</c:v>
                </c:pt>
                <c:pt idx="51">
                  <c:v>34344</c:v>
                </c:pt>
                <c:pt idx="52">
                  <c:v>34435</c:v>
                </c:pt>
                <c:pt idx="53">
                  <c:v>34529</c:v>
                </c:pt>
                <c:pt idx="54">
                  <c:v>34626</c:v>
                </c:pt>
                <c:pt idx="55">
                  <c:v>34708</c:v>
                </c:pt>
                <c:pt idx="56">
                  <c:v>34813</c:v>
                </c:pt>
                <c:pt idx="57">
                  <c:v>34904</c:v>
                </c:pt>
                <c:pt idx="58">
                  <c:v>34988</c:v>
                </c:pt>
                <c:pt idx="59">
                  <c:v>35093</c:v>
                </c:pt>
                <c:pt idx="60">
                  <c:v>35177</c:v>
                </c:pt>
                <c:pt idx="61">
                  <c:v>35268</c:v>
                </c:pt>
                <c:pt idx="62">
                  <c:v>35345</c:v>
                </c:pt>
                <c:pt idx="63">
                  <c:v>35443</c:v>
                </c:pt>
                <c:pt idx="64">
                  <c:v>35534</c:v>
                </c:pt>
                <c:pt idx="65">
                  <c:v>35633</c:v>
                </c:pt>
                <c:pt idx="66">
                  <c:v>35716</c:v>
                </c:pt>
                <c:pt idx="67">
                  <c:v>35807</c:v>
                </c:pt>
                <c:pt idx="68">
                  <c:v>35905</c:v>
                </c:pt>
                <c:pt idx="69">
                  <c:v>35997</c:v>
                </c:pt>
                <c:pt idx="70">
                  <c:v>36080</c:v>
                </c:pt>
                <c:pt idx="71">
                  <c:v>36178</c:v>
                </c:pt>
                <c:pt idx="72">
                  <c:v>36262</c:v>
                </c:pt>
                <c:pt idx="73">
                  <c:v>36367</c:v>
                </c:pt>
                <c:pt idx="74">
                  <c:v>36451</c:v>
                </c:pt>
                <c:pt idx="75">
                  <c:v>36537</c:v>
                </c:pt>
                <c:pt idx="76">
                  <c:v>36634</c:v>
                </c:pt>
                <c:pt idx="77">
                  <c:v>36724</c:v>
                </c:pt>
                <c:pt idx="78">
                  <c:v>36815</c:v>
                </c:pt>
                <c:pt idx="79">
                  <c:v>36906</c:v>
                </c:pt>
                <c:pt idx="80">
                  <c:v>37004</c:v>
                </c:pt>
                <c:pt idx="81">
                  <c:v>37081</c:v>
                </c:pt>
                <c:pt idx="82">
                  <c:v>37179</c:v>
                </c:pt>
                <c:pt idx="83">
                  <c:v>37271</c:v>
                </c:pt>
                <c:pt idx="84">
                  <c:v>37361</c:v>
                </c:pt>
                <c:pt idx="85">
                  <c:v>37459</c:v>
                </c:pt>
                <c:pt idx="86">
                  <c:v>37544</c:v>
                </c:pt>
                <c:pt idx="87">
                  <c:v>37641</c:v>
                </c:pt>
                <c:pt idx="88">
                  <c:v>37725</c:v>
                </c:pt>
                <c:pt idx="89">
                  <c:v>37816</c:v>
                </c:pt>
                <c:pt idx="90">
                  <c:v>37908</c:v>
                </c:pt>
                <c:pt idx="91">
                  <c:v>38012</c:v>
                </c:pt>
                <c:pt idx="92">
                  <c:v>38082</c:v>
                </c:pt>
                <c:pt idx="93">
                  <c:v>38173</c:v>
                </c:pt>
                <c:pt idx="94">
                  <c:v>38272</c:v>
                </c:pt>
                <c:pt idx="95">
                  <c:v>38376</c:v>
                </c:pt>
                <c:pt idx="96">
                  <c:v>38446</c:v>
                </c:pt>
                <c:pt idx="97">
                  <c:v>38544</c:v>
                </c:pt>
                <c:pt idx="98">
                  <c:v>38642</c:v>
                </c:pt>
                <c:pt idx="99">
                  <c:v>38734</c:v>
                </c:pt>
                <c:pt idx="100">
                  <c:v>38825</c:v>
                </c:pt>
                <c:pt idx="101">
                  <c:v>38902</c:v>
                </c:pt>
                <c:pt idx="102">
                  <c:v>38995</c:v>
                </c:pt>
                <c:pt idx="103">
                  <c:v>39092</c:v>
                </c:pt>
                <c:pt idx="104">
                  <c:v>39175</c:v>
                </c:pt>
                <c:pt idx="105">
                  <c:v>39267</c:v>
                </c:pt>
                <c:pt idx="106">
                  <c:v>39370</c:v>
                </c:pt>
                <c:pt idx="107">
                  <c:v>39457</c:v>
                </c:pt>
                <c:pt idx="108">
                  <c:v>39545</c:v>
                </c:pt>
                <c:pt idx="109">
                  <c:v>39631</c:v>
                </c:pt>
                <c:pt idx="110">
                  <c:v>39735</c:v>
                </c:pt>
                <c:pt idx="111">
                  <c:v>39820</c:v>
                </c:pt>
                <c:pt idx="112">
                  <c:v>39910</c:v>
                </c:pt>
                <c:pt idx="113">
                  <c:v>40008</c:v>
                </c:pt>
                <c:pt idx="114">
                  <c:v>40092</c:v>
                </c:pt>
                <c:pt idx="115">
                  <c:v>40193</c:v>
                </c:pt>
                <c:pt idx="116">
                  <c:v>40276</c:v>
                </c:pt>
                <c:pt idx="117">
                  <c:v>40367</c:v>
                </c:pt>
                <c:pt idx="118">
                  <c:v>40458</c:v>
                </c:pt>
                <c:pt idx="119">
                  <c:v>40549</c:v>
                </c:pt>
                <c:pt idx="120">
                  <c:v>40613</c:v>
                </c:pt>
                <c:pt idx="121">
                  <c:v>40681</c:v>
                </c:pt>
                <c:pt idx="122">
                  <c:v>40737</c:v>
                </c:pt>
                <c:pt idx="123">
                  <c:v>40828</c:v>
                </c:pt>
                <c:pt idx="124">
                  <c:v>40924</c:v>
                </c:pt>
                <c:pt idx="125">
                  <c:v>41010</c:v>
                </c:pt>
                <c:pt idx="126">
                  <c:v>41100</c:v>
                </c:pt>
                <c:pt idx="127">
                  <c:v>41192</c:v>
                </c:pt>
                <c:pt idx="128">
                  <c:v>41291</c:v>
                </c:pt>
                <c:pt idx="129">
                  <c:v>41374</c:v>
                </c:pt>
                <c:pt idx="130">
                  <c:v>41472</c:v>
                </c:pt>
                <c:pt idx="131">
                  <c:v>41576</c:v>
                </c:pt>
                <c:pt idx="132">
                  <c:v>41654</c:v>
                </c:pt>
                <c:pt idx="133">
                  <c:v>41738</c:v>
                </c:pt>
                <c:pt idx="134">
                  <c:v>41828</c:v>
                </c:pt>
                <c:pt idx="135">
                  <c:v>41940</c:v>
                </c:pt>
                <c:pt idx="136">
                  <c:v>42018</c:v>
                </c:pt>
                <c:pt idx="137">
                  <c:v>42115</c:v>
                </c:pt>
                <c:pt idx="138">
                  <c:v>42199</c:v>
                </c:pt>
                <c:pt idx="139">
                  <c:v>42291</c:v>
                </c:pt>
                <c:pt idx="140">
                  <c:v>42382</c:v>
                </c:pt>
                <c:pt idx="141">
                  <c:v>42473</c:v>
                </c:pt>
                <c:pt idx="142">
                  <c:v>42564</c:v>
                </c:pt>
                <c:pt idx="143">
                  <c:v>42655</c:v>
                </c:pt>
                <c:pt idx="144">
                  <c:v>42759</c:v>
                </c:pt>
                <c:pt idx="145">
                  <c:v>42839</c:v>
                </c:pt>
                <c:pt idx="146">
                  <c:v>42928</c:v>
                </c:pt>
                <c:pt idx="147">
                  <c:v>43026</c:v>
                </c:pt>
                <c:pt idx="148">
                  <c:v>43117</c:v>
                </c:pt>
                <c:pt idx="149">
                  <c:v>43200</c:v>
                </c:pt>
                <c:pt idx="150">
                  <c:v>43292</c:v>
                </c:pt>
              </c:numCache>
            </c:numRef>
          </c:cat>
          <c:val>
            <c:numRef>
              <c:f>海底土!$E$132:$E$292</c:f>
              <c:numCache>
                <c:formatCode>.000</c:formatCode>
                <c:ptCount val="161"/>
                <c:pt idx="1">
                  <c:v>0.14578089427998792</c:v>
                </c:pt>
                <c:pt idx="2">
                  <c:v>0.12733416707435341</c:v>
                </c:pt>
                <c:pt idx="4">
                  <c:v>0.10370799034667638</c:v>
                </c:pt>
                <c:pt idx="6">
                  <c:v>9.0501726018618542E-2</c:v>
                </c:pt>
                <c:pt idx="7">
                  <c:v>7.7109759427315891E-2</c:v>
                </c:pt>
                <c:pt idx="8">
                  <c:v>7.3303707166621643E-2</c:v>
                </c:pt>
                <c:pt idx="9">
                  <c:v>6.8163168277338065E-2</c:v>
                </c:pt>
                <c:pt idx="10">
                  <c:v>6.3092117975408951E-2</c:v>
                </c:pt>
                <c:pt idx="12">
                  <c:v>5.3361742901481608E-2</c:v>
                </c:pt>
                <c:pt idx="14">
                  <c:v>4.4966192150689789E-2</c:v>
                </c:pt>
                <c:pt idx="16">
                  <c:v>3.8031286027502803E-2</c:v>
                </c:pt>
                <c:pt idx="20">
                  <c:v>0.14658812848713604</c:v>
                </c:pt>
                <c:pt idx="22">
                  <c:v>0.12547285445696663</c:v>
                </c:pt>
                <c:pt idx="24">
                  <c:v>0.10573186287456968</c:v>
                </c:pt>
                <c:pt idx="26">
                  <c:v>8.8769382030380123E-2</c:v>
                </c:pt>
                <c:pt idx="28">
                  <c:v>7.4871925272909132E-2</c:v>
                </c:pt>
                <c:pt idx="30">
                  <c:v>6.3150210870608278E-2</c:v>
                </c:pt>
                <c:pt idx="32">
                  <c:v>5.4053744319342546E-2</c:v>
                </c:pt>
                <c:pt idx="34">
                  <c:v>4.5633237952494049E-2</c:v>
                </c:pt>
                <c:pt idx="36">
                  <c:v>3.8666564030182267E-2</c:v>
                </c:pt>
                <c:pt idx="38">
                  <c:v>3.2643076615938613E-2</c:v>
                </c:pt>
                <c:pt idx="40">
                  <c:v>2.7481946631790898E-2</c:v>
                </c:pt>
                <c:pt idx="42">
                  <c:v>2.2967108000216868E-2</c:v>
                </c:pt>
                <c:pt idx="44">
                  <c:v>1.9407138874156054E-2</c:v>
                </c:pt>
                <c:pt idx="46">
                  <c:v>1.6398975407666581E-2</c:v>
                </c:pt>
                <c:pt idx="48">
                  <c:v>1.3946646850168018E-2</c:v>
                </c:pt>
                <c:pt idx="50">
                  <c:v>1.1719978498113815E-2</c:v>
                </c:pt>
                <c:pt idx="52">
                  <c:v>9.9307285514441384E-3</c:v>
                </c:pt>
                <c:pt idx="54">
                  <c:v>8.4301403235976027E-3</c:v>
                </c:pt>
                <c:pt idx="56">
                  <c:v>7.0907392125211044E-3</c:v>
                </c:pt>
                <c:pt idx="58">
                  <c:v>6.0359314763303541E-3</c:v>
                </c:pt>
                <c:pt idx="60">
                  <c:v>5.0862816657649221E-3</c:v>
                </c:pt>
                <c:pt idx="62">
                  <c:v>4.2742253674686852E-3</c:v>
                </c:pt>
                <c:pt idx="64">
                  <c:v>3.6585449516516357E-3</c:v>
                </c:pt>
                <c:pt idx="66">
                  <c:v>3.068781798457198E-3</c:v>
                </c:pt>
                <c:pt idx="68">
                  <c:v>2.6170872048121353E-3</c:v>
                </c:pt>
                <c:pt idx="70">
                  <c:v>2.2155052925515936E-3</c:v>
                </c:pt>
                <c:pt idx="72">
                  <c:v>1.8498304079538007E-3</c:v>
                </c:pt>
                <c:pt idx="74">
                  <c:v>1.5833717501047633E-3</c:v>
                </c:pt>
                <c:pt idx="76">
                  <c:v>1.3196009447935917E-3</c:v>
                </c:pt>
                <c:pt idx="78">
                  <c:v>1.1232990863364377E-3</c:v>
                </c:pt>
                <c:pt idx="80">
                  <c:v>9.3875924358975031E-4</c:v>
                </c:pt>
                <c:pt idx="82">
                  <c:v>8.0575739380099349E-4</c:v>
                </c:pt>
                <c:pt idx="84">
                  <c:v>6.7276504980498606E-4</c:v>
                </c:pt>
                <c:pt idx="86">
                  <c:v>5.7957852888653838E-4</c:v>
                </c:pt>
                <c:pt idx="88">
                  <c:v>4.8749368856973755E-4</c:v>
                </c:pt>
                <c:pt idx="90">
                  <c:v>4.0853278360850873E-4</c:v>
                </c:pt>
                <c:pt idx="92">
                  <c:v>3.484007632167351E-4</c:v>
                </c:pt>
                <c:pt idx="94">
                  <c:v>2.9062871501802918E-4</c:v>
                </c:pt>
                <c:pt idx="96">
                  <c:v>2.4762301542293006E-4</c:v>
                </c:pt>
                <c:pt idx="98">
                  <c:v>2.0924072150070933E-4</c:v>
                </c:pt>
                <c:pt idx="100">
                  <c:v>1.7713354184367439E-4</c:v>
                </c:pt>
                <c:pt idx="102">
                  <c:v>1.495396325658048E-4</c:v>
                </c:pt>
                <c:pt idx="104">
                  <c:v>1.2682658647274355E-4</c:v>
                </c:pt>
                <c:pt idx="106">
                  <c:v>1.0569879330189209E-4</c:v>
                </c:pt>
                <c:pt idx="108">
                  <c:v>8.9809736127228394E-5</c:v>
                </c:pt>
                <c:pt idx="110">
                  <c:v>7.5540547746392295E-5</c:v>
                </c:pt>
                <c:pt idx="112">
                  <c:v>6.3890314936823256E-5</c:v>
                </c:pt>
                <c:pt idx="114">
                  <c:v>5.4888934490883987E-5</c:v>
                </c:pt>
                <c:pt idx="116">
                  <c:v>4.6253106459069288E-5</c:v>
                </c:pt>
                <c:pt idx="118">
                  <c:v>3.9155746116750557E-5</c:v>
                </c:pt>
                <c:pt idx="123" formatCode="0.0">
                  <c:v>3.5</c:v>
                </c:pt>
                <c:pt idx="125" formatCode="0_);[Red]\(0\)">
                  <c:v>9.5</c:v>
                </c:pt>
                <c:pt idx="127" formatCode="0.0">
                  <c:v>2.2000000000000002</c:v>
                </c:pt>
                <c:pt idx="129" formatCode="&quot;(&quot;0.00&quot;)&quot;">
                  <c:v>0.89</c:v>
                </c:pt>
                <c:pt idx="131" formatCode="0.0">
                  <c:v>3.3</c:v>
                </c:pt>
                <c:pt idx="133" formatCode="0.000">
                  <c:v>5.1338440867402489E-2</c:v>
                </c:pt>
                <c:pt idx="135" formatCode="0.0">
                  <c:v>1.1000000000000001</c:v>
                </c:pt>
                <c:pt idx="137" formatCode="0.000">
                  <c:v>3.6656675679172537E-2</c:v>
                </c:pt>
                <c:pt idx="139" formatCode="0.000">
                  <c:v>3.1174978783098644E-2</c:v>
                </c:pt>
                <c:pt idx="141" formatCode="0.000">
                  <c:v>2.6077423837005054E-2</c:v>
                </c:pt>
                <c:pt idx="143" formatCode="0.000">
                  <c:v>2.2341656070921645E-2</c:v>
                </c:pt>
                <c:pt idx="145" formatCode="0.000">
                  <c:v>1.8896016578719369E-2</c:v>
                </c:pt>
                <c:pt idx="147" formatCode="0.000">
                  <c:v>1.5996495898691527E-2</c:v>
                </c:pt>
                <c:pt idx="149" formatCode="0.000">
                  <c:v>1.3417835806783884E-2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海底土!$I$129</c:f>
              <c:strCache>
                <c:ptCount val="1"/>
                <c:pt idx="0">
                  <c:v>鮫浦湾</c:v>
                </c:pt>
              </c:strCache>
            </c:strRef>
          </c:tx>
          <c:spPr>
            <a:ln w="12700">
              <a:solidFill>
                <a:srgbClr val="008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海底土!$R$132:$R$292</c:f>
              <c:numCache>
                <c:formatCode>[$-411]m\.d\.ge</c:formatCode>
                <c:ptCount val="161"/>
                <c:pt idx="0">
                  <c:v>29871</c:v>
                </c:pt>
                <c:pt idx="1">
                  <c:v>29962</c:v>
                </c:pt>
                <c:pt idx="2">
                  <c:v>30049</c:v>
                </c:pt>
                <c:pt idx="3">
                  <c:v>30134</c:v>
                </c:pt>
                <c:pt idx="4">
                  <c:v>30225</c:v>
                </c:pt>
                <c:pt idx="5">
                  <c:v>30326</c:v>
                </c:pt>
                <c:pt idx="6">
                  <c:v>30420</c:v>
                </c:pt>
                <c:pt idx="7">
                  <c:v>30501</c:v>
                </c:pt>
                <c:pt idx="8">
                  <c:v>30600</c:v>
                </c:pt>
                <c:pt idx="9">
                  <c:v>30691</c:v>
                </c:pt>
                <c:pt idx="10">
                  <c:v>30774</c:v>
                </c:pt>
                <c:pt idx="11">
                  <c:v>30875</c:v>
                </c:pt>
                <c:pt idx="12">
                  <c:v>30971</c:v>
                </c:pt>
                <c:pt idx="13">
                  <c:v>31055</c:v>
                </c:pt>
                <c:pt idx="14">
                  <c:v>31147</c:v>
                </c:pt>
                <c:pt idx="15">
                  <c:v>31236</c:v>
                </c:pt>
                <c:pt idx="16">
                  <c:v>31329</c:v>
                </c:pt>
                <c:pt idx="17">
                  <c:v>31425</c:v>
                </c:pt>
                <c:pt idx="18">
                  <c:v>31506</c:v>
                </c:pt>
                <c:pt idx="19">
                  <c:v>31528</c:v>
                </c:pt>
                <c:pt idx="20">
                  <c:v>31590</c:v>
                </c:pt>
                <c:pt idx="21">
                  <c:v>31597</c:v>
                </c:pt>
                <c:pt idx="22">
                  <c:v>31705</c:v>
                </c:pt>
                <c:pt idx="23">
                  <c:v>31789</c:v>
                </c:pt>
                <c:pt idx="24">
                  <c:v>31873</c:v>
                </c:pt>
                <c:pt idx="25">
                  <c:v>31974</c:v>
                </c:pt>
                <c:pt idx="26">
                  <c:v>32062</c:v>
                </c:pt>
                <c:pt idx="27">
                  <c:v>32160</c:v>
                </c:pt>
                <c:pt idx="28">
                  <c:v>32244</c:v>
                </c:pt>
                <c:pt idx="29">
                  <c:v>32338</c:v>
                </c:pt>
                <c:pt idx="30">
                  <c:v>32433</c:v>
                </c:pt>
                <c:pt idx="31">
                  <c:v>32525</c:v>
                </c:pt>
                <c:pt idx="32">
                  <c:v>32617</c:v>
                </c:pt>
                <c:pt idx="33">
                  <c:v>32699</c:v>
                </c:pt>
                <c:pt idx="34">
                  <c:v>32800</c:v>
                </c:pt>
                <c:pt idx="35">
                  <c:v>32885</c:v>
                </c:pt>
                <c:pt idx="36">
                  <c:v>32982</c:v>
                </c:pt>
                <c:pt idx="37">
                  <c:v>33073</c:v>
                </c:pt>
                <c:pt idx="38">
                  <c:v>33163</c:v>
                </c:pt>
                <c:pt idx="39">
                  <c:v>33247</c:v>
                </c:pt>
                <c:pt idx="40">
                  <c:v>33345</c:v>
                </c:pt>
                <c:pt idx="41">
                  <c:v>33448</c:v>
                </c:pt>
                <c:pt idx="42">
                  <c:v>33535</c:v>
                </c:pt>
                <c:pt idx="43">
                  <c:v>33616</c:v>
                </c:pt>
                <c:pt idx="44">
                  <c:v>33714</c:v>
                </c:pt>
                <c:pt idx="45">
                  <c:v>33798</c:v>
                </c:pt>
                <c:pt idx="46">
                  <c:v>33905</c:v>
                </c:pt>
                <c:pt idx="47">
                  <c:v>33980</c:v>
                </c:pt>
                <c:pt idx="48">
                  <c:v>34078</c:v>
                </c:pt>
                <c:pt idx="49">
                  <c:v>34185</c:v>
                </c:pt>
                <c:pt idx="50">
                  <c:v>34255</c:v>
                </c:pt>
                <c:pt idx="51">
                  <c:v>34344</c:v>
                </c:pt>
                <c:pt idx="52">
                  <c:v>34435</c:v>
                </c:pt>
                <c:pt idx="53">
                  <c:v>34529</c:v>
                </c:pt>
                <c:pt idx="54">
                  <c:v>34626</c:v>
                </c:pt>
                <c:pt idx="55">
                  <c:v>34708</c:v>
                </c:pt>
                <c:pt idx="56">
                  <c:v>34813</c:v>
                </c:pt>
                <c:pt idx="57">
                  <c:v>34904</c:v>
                </c:pt>
                <c:pt idx="58">
                  <c:v>34988</c:v>
                </c:pt>
                <c:pt idx="59">
                  <c:v>35093</c:v>
                </c:pt>
                <c:pt idx="60">
                  <c:v>35177</c:v>
                </c:pt>
                <c:pt idx="61">
                  <c:v>35268</c:v>
                </c:pt>
                <c:pt idx="62">
                  <c:v>35345</c:v>
                </c:pt>
                <c:pt idx="63">
                  <c:v>35443</c:v>
                </c:pt>
                <c:pt idx="64">
                  <c:v>35534</c:v>
                </c:pt>
                <c:pt idx="65">
                  <c:v>35633</c:v>
                </c:pt>
                <c:pt idx="66">
                  <c:v>35716</c:v>
                </c:pt>
                <c:pt idx="67">
                  <c:v>35807</c:v>
                </c:pt>
                <c:pt idx="68">
                  <c:v>35905</c:v>
                </c:pt>
                <c:pt idx="69">
                  <c:v>35997</c:v>
                </c:pt>
                <c:pt idx="70">
                  <c:v>36080</c:v>
                </c:pt>
                <c:pt idx="71">
                  <c:v>36178</c:v>
                </c:pt>
                <c:pt idx="72">
                  <c:v>36262</c:v>
                </c:pt>
                <c:pt idx="73">
                  <c:v>36367</c:v>
                </c:pt>
                <c:pt idx="74">
                  <c:v>36451</c:v>
                </c:pt>
                <c:pt idx="75">
                  <c:v>36537</c:v>
                </c:pt>
                <c:pt idx="76">
                  <c:v>36634</c:v>
                </c:pt>
                <c:pt idx="77">
                  <c:v>36724</c:v>
                </c:pt>
                <c:pt idx="78">
                  <c:v>36815</c:v>
                </c:pt>
                <c:pt idx="79">
                  <c:v>36906</c:v>
                </c:pt>
                <c:pt idx="80">
                  <c:v>37004</c:v>
                </c:pt>
                <c:pt idx="81">
                  <c:v>37081</c:v>
                </c:pt>
                <c:pt idx="82">
                  <c:v>37179</c:v>
                </c:pt>
                <c:pt idx="83">
                  <c:v>37271</c:v>
                </c:pt>
                <c:pt idx="84">
                  <c:v>37361</c:v>
                </c:pt>
                <c:pt idx="85">
                  <c:v>37459</c:v>
                </c:pt>
                <c:pt idx="86">
                  <c:v>37544</c:v>
                </c:pt>
                <c:pt idx="87">
                  <c:v>37641</c:v>
                </c:pt>
                <c:pt idx="88">
                  <c:v>37725</c:v>
                </c:pt>
                <c:pt idx="89">
                  <c:v>37816</c:v>
                </c:pt>
                <c:pt idx="90">
                  <c:v>37908</c:v>
                </c:pt>
                <c:pt idx="91">
                  <c:v>38012</c:v>
                </c:pt>
                <c:pt idx="92">
                  <c:v>38082</c:v>
                </c:pt>
                <c:pt idx="93">
                  <c:v>38173</c:v>
                </c:pt>
                <c:pt idx="94">
                  <c:v>38272</c:v>
                </c:pt>
                <c:pt idx="95">
                  <c:v>38376</c:v>
                </c:pt>
                <c:pt idx="96">
                  <c:v>38446</c:v>
                </c:pt>
                <c:pt idx="97">
                  <c:v>38544</c:v>
                </c:pt>
                <c:pt idx="98">
                  <c:v>38642</c:v>
                </c:pt>
                <c:pt idx="99">
                  <c:v>38734</c:v>
                </c:pt>
                <c:pt idx="100">
                  <c:v>38825</c:v>
                </c:pt>
                <c:pt idx="101">
                  <c:v>38902</c:v>
                </c:pt>
                <c:pt idx="102">
                  <c:v>38995</c:v>
                </c:pt>
                <c:pt idx="103">
                  <c:v>39092</c:v>
                </c:pt>
                <c:pt idx="104">
                  <c:v>39175</c:v>
                </c:pt>
                <c:pt idx="105">
                  <c:v>39267</c:v>
                </c:pt>
                <c:pt idx="106">
                  <c:v>39370</c:v>
                </c:pt>
                <c:pt idx="107">
                  <c:v>39457</c:v>
                </c:pt>
                <c:pt idx="108">
                  <c:v>39545</c:v>
                </c:pt>
                <c:pt idx="109">
                  <c:v>39631</c:v>
                </c:pt>
                <c:pt idx="110">
                  <c:v>39735</c:v>
                </c:pt>
                <c:pt idx="111">
                  <c:v>39820</c:v>
                </c:pt>
                <c:pt idx="112">
                  <c:v>39910</c:v>
                </c:pt>
                <c:pt idx="113">
                  <c:v>40008</c:v>
                </c:pt>
                <c:pt idx="114">
                  <c:v>40092</c:v>
                </c:pt>
                <c:pt idx="115">
                  <c:v>40193</c:v>
                </c:pt>
                <c:pt idx="116">
                  <c:v>40276</c:v>
                </c:pt>
                <c:pt idx="117">
                  <c:v>40367</c:v>
                </c:pt>
                <c:pt idx="118">
                  <c:v>40458</c:v>
                </c:pt>
                <c:pt idx="119">
                  <c:v>40549</c:v>
                </c:pt>
                <c:pt idx="120">
                  <c:v>40613</c:v>
                </c:pt>
                <c:pt idx="121">
                  <c:v>40681</c:v>
                </c:pt>
                <c:pt idx="122">
                  <c:v>40737</c:v>
                </c:pt>
                <c:pt idx="123">
                  <c:v>40828</c:v>
                </c:pt>
                <c:pt idx="124">
                  <c:v>40924</c:v>
                </c:pt>
                <c:pt idx="125">
                  <c:v>41010</c:v>
                </c:pt>
                <c:pt idx="126">
                  <c:v>41100</c:v>
                </c:pt>
                <c:pt idx="127">
                  <c:v>41192</c:v>
                </c:pt>
                <c:pt idx="128">
                  <c:v>41291</c:v>
                </c:pt>
                <c:pt idx="129">
                  <c:v>41374</c:v>
                </c:pt>
                <c:pt idx="130">
                  <c:v>41472</c:v>
                </c:pt>
                <c:pt idx="131">
                  <c:v>41576</c:v>
                </c:pt>
                <c:pt idx="132">
                  <c:v>41654</c:v>
                </c:pt>
                <c:pt idx="133">
                  <c:v>41738</c:v>
                </c:pt>
                <c:pt idx="134">
                  <c:v>41828</c:v>
                </c:pt>
                <c:pt idx="135">
                  <c:v>41940</c:v>
                </c:pt>
                <c:pt idx="136">
                  <c:v>42018</c:v>
                </c:pt>
                <c:pt idx="137">
                  <c:v>42115</c:v>
                </c:pt>
                <c:pt idx="138">
                  <c:v>42199</c:v>
                </c:pt>
                <c:pt idx="139">
                  <c:v>42291</c:v>
                </c:pt>
                <c:pt idx="140">
                  <c:v>42382</c:v>
                </c:pt>
                <c:pt idx="141">
                  <c:v>42473</c:v>
                </c:pt>
                <c:pt idx="142">
                  <c:v>42564</c:v>
                </c:pt>
                <c:pt idx="143">
                  <c:v>42655</c:v>
                </c:pt>
                <c:pt idx="144">
                  <c:v>42759</c:v>
                </c:pt>
                <c:pt idx="145">
                  <c:v>42839</c:v>
                </c:pt>
                <c:pt idx="146">
                  <c:v>42928</c:v>
                </c:pt>
                <c:pt idx="147">
                  <c:v>43026</c:v>
                </c:pt>
                <c:pt idx="148">
                  <c:v>43117</c:v>
                </c:pt>
                <c:pt idx="149">
                  <c:v>43200</c:v>
                </c:pt>
                <c:pt idx="150">
                  <c:v>43292</c:v>
                </c:pt>
              </c:numCache>
            </c:numRef>
          </c:cat>
          <c:val>
            <c:numRef>
              <c:f>海底土!$K$132:$K$292</c:f>
              <c:numCache>
                <c:formatCode>.000</c:formatCode>
                <c:ptCount val="161"/>
                <c:pt idx="1">
                  <c:v>0.47222664299491879</c:v>
                </c:pt>
                <c:pt idx="2">
                  <c:v>0.41171380687374276</c:v>
                </c:pt>
                <c:pt idx="4">
                  <c:v>0.33501403355517639</c:v>
                </c:pt>
                <c:pt idx="6">
                  <c:v>0.29262224746019994</c:v>
                </c:pt>
                <c:pt idx="8">
                  <c:v>0.24164069916494535</c:v>
                </c:pt>
                <c:pt idx="10">
                  <c:v>0.20418568181496677</c:v>
                </c:pt>
                <c:pt idx="12">
                  <c:v>0.17237758312739854</c:v>
                </c:pt>
                <c:pt idx="14">
                  <c:v>0.14419138266258499</c:v>
                </c:pt>
                <c:pt idx="16">
                  <c:v>0.12206577252828711</c:v>
                </c:pt>
                <c:pt idx="20">
                  <c:v>0.45810015695468503</c:v>
                </c:pt>
                <c:pt idx="22">
                  <c:v>0.40383296338501468</c:v>
                </c:pt>
                <c:pt idx="24">
                  <c:v>0.33686911058084623</c:v>
                </c:pt>
                <c:pt idx="26">
                  <c:v>0.28834482927904742</c:v>
                </c:pt>
                <c:pt idx="28">
                  <c:v>0.24454915260297322</c:v>
                </c:pt>
                <c:pt idx="30">
                  <c:v>0.20683358598076074</c:v>
                </c:pt>
                <c:pt idx="32">
                  <c:v>0.17477377329920757</c:v>
                </c:pt>
                <c:pt idx="34">
                  <c:v>0.14754746937973076</c:v>
                </c:pt>
                <c:pt idx="36">
                  <c:v>0.12502189036425601</c:v>
                </c:pt>
                <c:pt idx="38">
                  <c:v>0.10554594772486818</c:v>
                </c:pt>
                <c:pt idx="40">
                  <c:v>8.8858294109457239E-2</c:v>
                </c:pt>
                <c:pt idx="42">
                  <c:v>7.4260315867367865E-2</c:v>
                </c:pt>
                <c:pt idx="44">
                  <c:v>6.2749749026437901E-2</c:v>
                </c:pt>
                <c:pt idx="46">
                  <c:v>5.3023353818121947E-2</c:v>
                </c:pt>
                <c:pt idx="48">
                  <c:v>4.5427398892456047E-2</c:v>
                </c:pt>
                <c:pt idx="50">
                  <c:v>3.7478388967744046E-2</c:v>
                </c:pt>
                <c:pt idx="52">
                  <c:v>3.2495832622111802E-2</c:v>
                </c:pt>
                <c:pt idx="54">
                  <c:v>2.7157293745911637E-2</c:v>
                </c:pt>
                <c:pt idx="56">
                  <c:v>2.3245423765164523E-2</c:v>
                </c:pt>
                <c:pt idx="58">
                  <c:v>1.9177876233973726E-2</c:v>
                </c:pt>
                <c:pt idx="60">
                  <c:v>1.6628277610415621E-2</c:v>
                </c:pt>
                <c:pt idx="62">
                  <c:v>1.3909316376544769E-2</c:v>
                </c:pt>
                <c:pt idx="64">
                  <c:v>1.1905750126711389E-2</c:v>
                </c:pt>
                <c:pt idx="66">
                  <c:v>9.8768395205195425E-3</c:v>
                </c:pt>
                <c:pt idx="68">
                  <c:v>8.5087715555534071E-3</c:v>
                </c:pt>
                <c:pt idx="70">
                  <c:v>7.1832729067584531E-3</c:v>
                </c:pt>
                <c:pt idx="72">
                  <c:v>6.0531086923545033E-3</c:v>
                </c:pt>
                <c:pt idx="74">
                  <c:v>5.1242825686674473E-3</c:v>
                </c:pt>
                <c:pt idx="76">
                  <c:v>4.3021978862633316E-3</c:v>
                </c:pt>
                <c:pt idx="78">
                  <c:v>3.6420422556400424E-3</c:v>
                </c:pt>
                <c:pt idx="80">
                  <c:v>3.0974055323635939E-3</c:v>
                </c:pt>
                <c:pt idx="82">
                  <c:v>2.6028855988995498E-3</c:v>
                </c:pt>
                <c:pt idx="84">
                  <c:v>2.2136459953631606E-3</c:v>
                </c:pt>
                <c:pt idx="86">
                  <c:v>1.8499798187854995E-3</c:v>
                </c:pt>
                <c:pt idx="88">
                  <c:v>1.5646668812328997E-3</c:v>
                </c:pt>
                <c:pt idx="90">
                  <c:v>1.3197075289830527E-3</c:v>
                </c:pt>
                <c:pt idx="92">
                  <c:v>1.1130982466262818E-3</c:v>
                </c:pt>
                <c:pt idx="94">
                  <c:v>9.5715653397612571E-4</c:v>
                </c:pt>
                <c:pt idx="96">
                  <c:v>8.0064774986747392E-4</c:v>
                </c:pt>
                <c:pt idx="98">
                  <c:v>6.7654499951896017E-4</c:v>
                </c:pt>
                <c:pt idx="100">
                  <c:v>5.7273178529454721E-4</c:v>
                </c:pt>
                <c:pt idx="102">
                  <c:v>4.8351147862943546E-4</c:v>
                </c:pt>
                <c:pt idx="104">
                  <c:v>4.1007262959520408E-4</c:v>
                </c:pt>
                <c:pt idx="106">
                  <c:v>3.4175943167611778E-4</c:v>
                </c:pt>
                <c:pt idx="108">
                  <c:v>2.9038481347803849E-4</c:v>
                </c:pt>
                <c:pt idx="110">
                  <c:v>2.4424777104666842E-4</c:v>
                </c:pt>
                <c:pt idx="112">
                  <c:v>2.0657868496239519E-4</c:v>
                </c:pt>
                <c:pt idx="114">
                  <c:v>1.7747422152052491E-4</c:v>
                </c:pt>
                <c:pt idx="116">
                  <c:v>1.4955171088432403E-4</c:v>
                </c:pt>
                <c:pt idx="118">
                  <c:v>1.2660357911082679E-4</c:v>
                </c:pt>
                <c:pt idx="123" formatCode="0_);[Red]\(0\)">
                  <c:v>57</c:v>
                </c:pt>
                <c:pt idx="125" formatCode="0_);[Red]\(0\)">
                  <c:v>128</c:v>
                </c:pt>
                <c:pt idx="127" formatCode="0_);[Red]\(0\)">
                  <c:v>18.5</c:v>
                </c:pt>
                <c:pt idx="129" formatCode="0_);[Red]\(0\)">
                  <c:v>16.399999999999999</c:v>
                </c:pt>
                <c:pt idx="131" formatCode="0.0">
                  <c:v>6.4</c:v>
                </c:pt>
                <c:pt idx="133" formatCode="0_);[Red]\(0\)">
                  <c:v>33.799999999999997</c:v>
                </c:pt>
                <c:pt idx="135" formatCode="0.0">
                  <c:v>4.8</c:v>
                </c:pt>
                <c:pt idx="137" formatCode="0.0">
                  <c:v>2.2000000000000002</c:v>
                </c:pt>
                <c:pt idx="139" formatCode="0.0">
                  <c:v>4.5999999999999996</c:v>
                </c:pt>
                <c:pt idx="141" formatCode="0.0">
                  <c:v>2.2000000000000002</c:v>
                </c:pt>
                <c:pt idx="143">
                  <c:v>7.223802129597999E-2</c:v>
                </c:pt>
                <c:pt idx="145" formatCode="0.0">
                  <c:v>1.6</c:v>
                </c:pt>
                <c:pt idx="147" formatCode="0.0">
                  <c:v>1.1000000000000001</c:v>
                </c:pt>
                <c:pt idx="149" formatCode="0.0">
                  <c:v>0.95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海底土!$N$129</c:f>
              <c:strCache>
                <c:ptCount val="1"/>
                <c:pt idx="0">
                  <c:v>気仙沼湾p2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海底土!$R$132:$R$292</c:f>
              <c:numCache>
                <c:formatCode>[$-411]m\.d\.ge</c:formatCode>
                <c:ptCount val="161"/>
                <c:pt idx="0">
                  <c:v>29871</c:v>
                </c:pt>
                <c:pt idx="1">
                  <c:v>29962</c:v>
                </c:pt>
                <c:pt idx="2">
                  <c:v>30049</c:v>
                </c:pt>
                <c:pt idx="3">
                  <c:v>30134</c:v>
                </c:pt>
                <c:pt idx="4">
                  <c:v>30225</c:v>
                </c:pt>
                <c:pt idx="5">
                  <c:v>30326</c:v>
                </c:pt>
                <c:pt idx="6">
                  <c:v>30420</c:v>
                </c:pt>
                <c:pt idx="7">
                  <c:v>30501</c:v>
                </c:pt>
                <c:pt idx="8">
                  <c:v>30600</c:v>
                </c:pt>
                <c:pt idx="9">
                  <c:v>30691</c:v>
                </c:pt>
                <c:pt idx="10">
                  <c:v>30774</c:v>
                </c:pt>
                <c:pt idx="11">
                  <c:v>30875</c:v>
                </c:pt>
                <c:pt idx="12">
                  <c:v>30971</c:v>
                </c:pt>
                <c:pt idx="13">
                  <c:v>31055</c:v>
                </c:pt>
                <c:pt idx="14">
                  <c:v>31147</c:v>
                </c:pt>
                <c:pt idx="15">
                  <c:v>31236</c:v>
                </c:pt>
                <c:pt idx="16">
                  <c:v>31329</c:v>
                </c:pt>
                <c:pt idx="17">
                  <c:v>31425</c:v>
                </c:pt>
                <c:pt idx="18">
                  <c:v>31506</c:v>
                </c:pt>
                <c:pt idx="19">
                  <c:v>31528</c:v>
                </c:pt>
                <c:pt idx="20">
                  <c:v>31590</c:v>
                </c:pt>
                <c:pt idx="21">
                  <c:v>31597</c:v>
                </c:pt>
                <c:pt idx="22">
                  <c:v>31705</c:v>
                </c:pt>
                <c:pt idx="23">
                  <c:v>31789</c:v>
                </c:pt>
                <c:pt idx="24">
                  <c:v>31873</c:v>
                </c:pt>
                <c:pt idx="25">
                  <c:v>31974</c:v>
                </c:pt>
                <c:pt idx="26">
                  <c:v>32062</c:v>
                </c:pt>
                <c:pt idx="27">
                  <c:v>32160</c:v>
                </c:pt>
                <c:pt idx="28">
                  <c:v>32244</c:v>
                </c:pt>
                <c:pt idx="29">
                  <c:v>32338</c:v>
                </c:pt>
                <c:pt idx="30">
                  <c:v>32433</c:v>
                </c:pt>
                <c:pt idx="31">
                  <c:v>32525</c:v>
                </c:pt>
                <c:pt idx="32">
                  <c:v>32617</c:v>
                </c:pt>
                <c:pt idx="33">
                  <c:v>32699</c:v>
                </c:pt>
                <c:pt idx="34">
                  <c:v>32800</c:v>
                </c:pt>
                <c:pt idx="35">
                  <c:v>32885</c:v>
                </c:pt>
                <c:pt idx="36">
                  <c:v>32982</c:v>
                </c:pt>
                <c:pt idx="37">
                  <c:v>33073</c:v>
                </c:pt>
                <c:pt idx="38">
                  <c:v>33163</c:v>
                </c:pt>
                <c:pt idx="39">
                  <c:v>33247</c:v>
                </c:pt>
                <c:pt idx="40">
                  <c:v>33345</c:v>
                </c:pt>
                <c:pt idx="41">
                  <c:v>33448</c:v>
                </c:pt>
                <c:pt idx="42">
                  <c:v>33535</c:v>
                </c:pt>
                <c:pt idx="43">
                  <c:v>33616</c:v>
                </c:pt>
                <c:pt idx="44">
                  <c:v>33714</c:v>
                </c:pt>
                <c:pt idx="45">
                  <c:v>33798</c:v>
                </c:pt>
                <c:pt idx="46">
                  <c:v>33905</c:v>
                </c:pt>
                <c:pt idx="47">
                  <c:v>33980</c:v>
                </c:pt>
                <c:pt idx="48">
                  <c:v>34078</c:v>
                </c:pt>
                <c:pt idx="49">
                  <c:v>34185</c:v>
                </c:pt>
                <c:pt idx="50">
                  <c:v>34255</c:v>
                </c:pt>
                <c:pt idx="51">
                  <c:v>34344</c:v>
                </c:pt>
                <c:pt idx="52">
                  <c:v>34435</c:v>
                </c:pt>
                <c:pt idx="53">
                  <c:v>34529</c:v>
                </c:pt>
                <c:pt idx="54">
                  <c:v>34626</c:v>
                </c:pt>
                <c:pt idx="55">
                  <c:v>34708</c:v>
                </c:pt>
                <c:pt idx="56">
                  <c:v>34813</c:v>
                </c:pt>
                <c:pt idx="57">
                  <c:v>34904</c:v>
                </c:pt>
                <c:pt idx="58">
                  <c:v>34988</c:v>
                </c:pt>
                <c:pt idx="59">
                  <c:v>35093</c:v>
                </c:pt>
                <c:pt idx="60">
                  <c:v>35177</c:v>
                </c:pt>
                <c:pt idx="61">
                  <c:v>35268</c:v>
                </c:pt>
                <c:pt idx="62">
                  <c:v>35345</c:v>
                </c:pt>
                <c:pt idx="63">
                  <c:v>35443</c:v>
                </c:pt>
                <c:pt idx="64">
                  <c:v>35534</c:v>
                </c:pt>
                <c:pt idx="65">
                  <c:v>35633</c:v>
                </c:pt>
                <c:pt idx="66">
                  <c:v>35716</c:v>
                </c:pt>
                <c:pt idx="67">
                  <c:v>35807</c:v>
                </c:pt>
                <c:pt idx="68">
                  <c:v>35905</c:v>
                </c:pt>
                <c:pt idx="69">
                  <c:v>35997</c:v>
                </c:pt>
                <c:pt idx="70">
                  <c:v>36080</c:v>
                </c:pt>
                <c:pt idx="71">
                  <c:v>36178</c:v>
                </c:pt>
                <c:pt idx="72">
                  <c:v>36262</c:v>
                </c:pt>
                <c:pt idx="73">
                  <c:v>36367</c:v>
                </c:pt>
                <c:pt idx="74">
                  <c:v>36451</c:v>
                </c:pt>
                <c:pt idx="75">
                  <c:v>36537</c:v>
                </c:pt>
                <c:pt idx="76">
                  <c:v>36634</c:v>
                </c:pt>
                <c:pt idx="77">
                  <c:v>36724</c:v>
                </c:pt>
                <c:pt idx="78">
                  <c:v>36815</c:v>
                </c:pt>
                <c:pt idx="79">
                  <c:v>36906</c:v>
                </c:pt>
                <c:pt idx="80">
                  <c:v>37004</c:v>
                </c:pt>
                <c:pt idx="81">
                  <c:v>37081</c:v>
                </c:pt>
                <c:pt idx="82">
                  <c:v>37179</c:v>
                </c:pt>
                <c:pt idx="83">
                  <c:v>37271</c:v>
                </c:pt>
                <c:pt idx="84">
                  <c:v>37361</c:v>
                </c:pt>
                <c:pt idx="85">
                  <c:v>37459</c:v>
                </c:pt>
                <c:pt idx="86">
                  <c:v>37544</c:v>
                </c:pt>
                <c:pt idx="87">
                  <c:v>37641</c:v>
                </c:pt>
                <c:pt idx="88">
                  <c:v>37725</c:v>
                </c:pt>
                <c:pt idx="89">
                  <c:v>37816</c:v>
                </c:pt>
                <c:pt idx="90">
                  <c:v>37908</c:v>
                </c:pt>
                <c:pt idx="91">
                  <c:v>38012</c:v>
                </c:pt>
                <c:pt idx="92">
                  <c:v>38082</c:v>
                </c:pt>
                <c:pt idx="93">
                  <c:v>38173</c:v>
                </c:pt>
                <c:pt idx="94">
                  <c:v>38272</c:v>
                </c:pt>
                <c:pt idx="95">
                  <c:v>38376</c:v>
                </c:pt>
                <c:pt idx="96">
                  <c:v>38446</c:v>
                </c:pt>
                <c:pt idx="97">
                  <c:v>38544</c:v>
                </c:pt>
                <c:pt idx="98">
                  <c:v>38642</c:v>
                </c:pt>
                <c:pt idx="99">
                  <c:v>38734</c:v>
                </c:pt>
                <c:pt idx="100">
                  <c:v>38825</c:v>
                </c:pt>
                <c:pt idx="101">
                  <c:v>38902</c:v>
                </c:pt>
                <c:pt idx="102">
                  <c:v>38995</c:v>
                </c:pt>
                <c:pt idx="103">
                  <c:v>39092</c:v>
                </c:pt>
                <c:pt idx="104">
                  <c:v>39175</c:v>
                </c:pt>
                <c:pt idx="105">
                  <c:v>39267</c:v>
                </c:pt>
                <c:pt idx="106">
                  <c:v>39370</c:v>
                </c:pt>
                <c:pt idx="107">
                  <c:v>39457</c:v>
                </c:pt>
                <c:pt idx="108">
                  <c:v>39545</c:v>
                </c:pt>
                <c:pt idx="109">
                  <c:v>39631</c:v>
                </c:pt>
                <c:pt idx="110">
                  <c:v>39735</c:v>
                </c:pt>
                <c:pt idx="111">
                  <c:v>39820</c:v>
                </c:pt>
                <c:pt idx="112">
                  <c:v>39910</c:v>
                </c:pt>
                <c:pt idx="113">
                  <c:v>40008</c:v>
                </c:pt>
                <c:pt idx="114">
                  <c:v>40092</c:v>
                </c:pt>
                <c:pt idx="115">
                  <c:v>40193</c:v>
                </c:pt>
                <c:pt idx="116">
                  <c:v>40276</c:v>
                </c:pt>
                <c:pt idx="117">
                  <c:v>40367</c:v>
                </c:pt>
                <c:pt idx="118">
                  <c:v>40458</c:v>
                </c:pt>
                <c:pt idx="119">
                  <c:v>40549</c:v>
                </c:pt>
                <c:pt idx="120">
                  <c:v>40613</c:v>
                </c:pt>
                <c:pt idx="121">
                  <c:v>40681</c:v>
                </c:pt>
                <c:pt idx="122">
                  <c:v>40737</c:v>
                </c:pt>
                <c:pt idx="123">
                  <c:v>40828</c:v>
                </c:pt>
                <c:pt idx="124">
                  <c:v>40924</c:v>
                </c:pt>
                <c:pt idx="125">
                  <c:v>41010</c:v>
                </c:pt>
                <c:pt idx="126">
                  <c:v>41100</c:v>
                </c:pt>
                <c:pt idx="127">
                  <c:v>41192</c:v>
                </c:pt>
                <c:pt idx="128">
                  <c:v>41291</c:v>
                </c:pt>
                <c:pt idx="129">
                  <c:v>41374</c:v>
                </c:pt>
                <c:pt idx="130">
                  <c:v>41472</c:v>
                </c:pt>
                <c:pt idx="131">
                  <c:v>41576</c:v>
                </c:pt>
                <c:pt idx="132">
                  <c:v>41654</c:v>
                </c:pt>
                <c:pt idx="133">
                  <c:v>41738</c:v>
                </c:pt>
                <c:pt idx="134">
                  <c:v>41828</c:v>
                </c:pt>
                <c:pt idx="135">
                  <c:v>41940</c:v>
                </c:pt>
                <c:pt idx="136">
                  <c:v>42018</c:v>
                </c:pt>
                <c:pt idx="137">
                  <c:v>42115</c:v>
                </c:pt>
                <c:pt idx="138">
                  <c:v>42199</c:v>
                </c:pt>
                <c:pt idx="139">
                  <c:v>42291</c:v>
                </c:pt>
                <c:pt idx="140">
                  <c:v>42382</c:v>
                </c:pt>
                <c:pt idx="141">
                  <c:v>42473</c:v>
                </c:pt>
                <c:pt idx="142">
                  <c:v>42564</c:v>
                </c:pt>
                <c:pt idx="143">
                  <c:v>42655</c:v>
                </c:pt>
                <c:pt idx="144">
                  <c:v>42759</c:v>
                </c:pt>
                <c:pt idx="145">
                  <c:v>42839</c:v>
                </c:pt>
                <c:pt idx="146">
                  <c:v>42928</c:v>
                </c:pt>
                <c:pt idx="147">
                  <c:v>43026</c:v>
                </c:pt>
                <c:pt idx="148">
                  <c:v>43117</c:v>
                </c:pt>
                <c:pt idx="149">
                  <c:v>43200</c:v>
                </c:pt>
                <c:pt idx="150">
                  <c:v>43292</c:v>
                </c:pt>
              </c:numCache>
            </c:numRef>
          </c:cat>
          <c:val>
            <c:numRef>
              <c:f>海底土!$P$132:$P$292</c:f>
              <c:numCache>
                <c:formatCode>0_);[Red]\(0\)</c:formatCode>
                <c:ptCount val="161"/>
                <c:pt idx="7" formatCode=".000">
                  <c:v>7.3179952668514098E-2</c:v>
                </c:pt>
                <c:pt idx="10" formatCode=".000">
                  <c:v>6.1157671940322615E-2</c:v>
                </c:pt>
                <c:pt idx="12" formatCode=".000">
                  <c:v>5.2300064512994439E-2</c:v>
                </c:pt>
                <c:pt idx="16" formatCode=".000">
                  <c:v>3.7446542227113674E-2</c:v>
                </c:pt>
                <c:pt idx="22" formatCode=".000">
                  <c:v>0.12218674854544502</c:v>
                </c:pt>
                <c:pt idx="24" formatCode=".000">
                  <c:v>9.6183933929904611E-2</c:v>
                </c:pt>
                <c:pt idx="30" formatCode=".000">
                  <c:v>6.2869773486638345E-2</c:v>
                </c:pt>
                <c:pt idx="34" formatCode=".000">
                  <c:v>4.4479030663265452E-2</c:v>
                </c:pt>
                <c:pt idx="38" formatCode=".000">
                  <c:v>3.181743112893224E-2</c:v>
                </c:pt>
                <c:pt idx="42" formatCode=".000">
                  <c:v>2.2781095767708169E-2</c:v>
                </c:pt>
                <c:pt idx="46" formatCode=".000">
                  <c:v>1.6507457408317612E-2</c:v>
                </c:pt>
                <c:pt idx="50" formatCode=".000">
                  <c:v>1.1884690396282193E-2</c:v>
                </c:pt>
                <c:pt idx="54" formatCode=".000">
                  <c:v>8.439176780325585E-3</c:v>
                </c:pt>
                <c:pt idx="58" formatCode=".000">
                  <c:v>6.031289635385257E-3</c:v>
                </c:pt>
                <c:pt idx="62" formatCode=".000">
                  <c:v>4.2866901685691327E-3</c:v>
                </c:pt>
                <c:pt idx="66" formatCode=".000">
                  <c:v>3.0692452467624377E-3</c:v>
                </c:pt>
                <c:pt idx="70" formatCode=".000">
                  <c:v>2.1814411543151948E-3</c:v>
                </c:pt>
                <c:pt idx="74" formatCode=".000">
                  <c:v>1.5490153233526692E-3</c:v>
                </c:pt>
                <c:pt idx="78" formatCode=".000">
                  <c:v>1.1162541833150685E-3</c:v>
                </c:pt>
                <c:pt idx="82" formatCode=".000">
                  <c:v>8.0217918729120097E-4</c:v>
                </c:pt>
                <c:pt idx="86" formatCode=".000">
                  <c:v>5.6595996789199463E-4</c:v>
                </c:pt>
                <c:pt idx="90" formatCode=".000">
                  <c:v>4.0859448034637815E-4</c:v>
                </c:pt>
                <c:pt idx="94" formatCode=".000">
                  <c:v>2.8854032538302169E-4</c:v>
                </c:pt>
                <c:pt idx="98" formatCode=".000">
                  <c:v>2.1004414721892246E-4</c:v>
                </c:pt>
                <c:pt idx="102" formatCode=".000">
                  <c:v>1.503903886473644E-4</c:v>
                </c:pt>
                <c:pt idx="106" formatCode=".000">
                  <c:v>1.0679041973647068E-4</c:v>
                </c:pt>
                <c:pt idx="110" formatCode=".000">
                  <c:v>7.5066786270461516E-5</c:v>
                </c:pt>
                <c:pt idx="114" formatCode=".000">
                  <c:v>5.3549883091549646E-5</c:v>
                </c:pt>
                <c:pt idx="118" formatCode=".000">
                  <c:v>3.8910176225812926E-5</c:v>
                </c:pt>
                <c:pt idx="123">
                  <c:v>85</c:v>
                </c:pt>
                <c:pt idx="127" formatCode="0.0">
                  <c:v>7.6</c:v>
                </c:pt>
                <c:pt idx="131" formatCode="0.0">
                  <c:v>2.2000000000000002</c:v>
                </c:pt>
                <c:pt idx="135" formatCode="0.0">
                  <c:v>2.2999999999999998</c:v>
                </c:pt>
                <c:pt idx="139" formatCode="0.0">
                  <c:v>2.4</c:v>
                </c:pt>
                <c:pt idx="143" formatCode="0.0">
                  <c:v>1.3</c:v>
                </c:pt>
                <c:pt idx="148" formatCode=".000">
                  <c:v>1.5823190658401924E-2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海底土!$S$129</c:f>
              <c:strCache>
                <c:ptCount val="1"/>
                <c:pt idx="0">
                  <c:v>放水口付近/電力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海底土!$R$132:$R$292</c:f>
              <c:numCache>
                <c:formatCode>[$-411]m\.d\.ge</c:formatCode>
                <c:ptCount val="161"/>
                <c:pt idx="0">
                  <c:v>29871</c:v>
                </c:pt>
                <c:pt idx="1">
                  <c:v>29962</c:v>
                </c:pt>
                <c:pt idx="2">
                  <c:v>30049</c:v>
                </c:pt>
                <c:pt idx="3">
                  <c:v>30134</c:v>
                </c:pt>
                <c:pt idx="4">
                  <c:v>30225</c:v>
                </c:pt>
                <c:pt idx="5">
                  <c:v>30326</c:v>
                </c:pt>
                <c:pt idx="6">
                  <c:v>30420</c:v>
                </c:pt>
                <c:pt idx="7">
                  <c:v>30501</c:v>
                </c:pt>
                <c:pt idx="8">
                  <c:v>30600</c:v>
                </c:pt>
                <c:pt idx="9">
                  <c:v>30691</c:v>
                </c:pt>
                <c:pt idx="10">
                  <c:v>30774</c:v>
                </c:pt>
                <c:pt idx="11">
                  <c:v>30875</c:v>
                </c:pt>
                <c:pt idx="12">
                  <c:v>30971</c:v>
                </c:pt>
                <c:pt idx="13">
                  <c:v>31055</c:v>
                </c:pt>
                <c:pt idx="14">
                  <c:v>31147</c:v>
                </c:pt>
                <c:pt idx="15">
                  <c:v>31236</c:v>
                </c:pt>
                <c:pt idx="16">
                  <c:v>31329</c:v>
                </c:pt>
                <c:pt idx="17">
                  <c:v>31425</c:v>
                </c:pt>
                <c:pt idx="18">
                  <c:v>31506</c:v>
                </c:pt>
                <c:pt idx="19">
                  <c:v>31528</c:v>
                </c:pt>
                <c:pt idx="20">
                  <c:v>31590</c:v>
                </c:pt>
                <c:pt idx="21">
                  <c:v>31597</c:v>
                </c:pt>
                <c:pt idx="22">
                  <c:v>31705</c:v>
                </c:pt>
                <c:pt idx="23">
                  <c:v>31789</c:v>
                </c:pt>
                <c:pt idx="24">
                  <c:v>31873</c:v>
                </c:pt>
                <c:pt idx="25">
                  <c:v>31974</c:v>
                </c:pt>
                <c:pt idx="26">
                  <c:v>32062</c:v>
                </c:pt>
                <c:pt idx="27">
                  <c:v>32160</c:v>
                </c:pt>
                <c:pt idx="28">
                  <c:v>32244</c:v>
                </c:pt>
                <c:pt idx="29">
                  <c:v>32338</c:v>
                </c:pt>
                <c:pt idx="30">
                  <c:v>32433</c:v>
                </c:pt>
                <c:pt idx="31">
                  <c:v>32525</c:v>
                </c:pt>
                <c:pt idx="32">
                  <c:v>32617</c:v>
                </c:pt>
                <c:pt idx="33">
                  <c:v>32699</c:v>
                </c:pt>
                <c:pt idx="34">
                  <c:v>32800</c:v>
                </c:pt>
                <c:pt idx="35">
                  <c:v>32885</c:v>
                </c:pt>
                <c:pt idx="36">
                  <c:v>32982</c:v>
                </c:pt>
                <c:pt idx="37">
                  <c:v>33073</c:v>
                </c:pt>
                <c:pt idx="38">
                  <c:v>33163</c:v>
                </c:pt>
                <c:pt idx="39">
                  <c:v>33247</c:v>
                </c:pt>
                <c:pt idx="40">
                  <c:v>33345</c:v>
                </c:pt>
                <c:pt idx="41">
                  <c:v>33448</c:v>
                </c:pt>
                <c:pt idx="42">
                  <c:v>33535</c:v>
                </c:pt>
                <c:pt idx="43">
                  <c:v>33616</c:v>
                </c:pt>
                <c:pt idx="44">
                  <c:v>33714</c:v>
                </c:pt>
                <c:pt idx="45">
                  <c:v>33798</c:v>
                </c:pt>
                <c:pt idx="46">
                  <c:v>33905</c:v>
                </c:pt>
                <c:pt idx="47">
                  <c:v>33980</c:v>
                </c:pt>
                <c:pt idx="48">
                  <c:v>34078</c:v>
                </c:pt>
                <c:pt idx="49">
                  <c:v>34185</c:v>
                </c:pt>
                <c:pt idx="50">
                  <c:v>34255</c:v>
                </c:pt>
                <c:pt idx="51">
                  <c:v>34344</c:v>
                </c:pt>
                <c:pt idx="52">
                  <c:v>34435</c:v>
                </c:pt>
                <c:pt idx="53">
                  <c:v>34529</c:v>
                </c:pt>
                <c:pt idx="54">
                  <c:v>34626</c:v>
                </c:pt>
                <c:pt idx="55">
                  <c:v>34708</c:v>
                </c:pt>
                <c:pt idx="56">
                  <c:v>34813</c:v>
                </c:pt>
                <c:pt idx="57">
                  <c:v>34904</c:v>
                </c:pt>
                <c:pt idx="58">
                  <c:v>34988</c:v>
                </c:pt>
                <c:pt idx="59">
                  <c:v>35093</c:v>
                </c:pt>
                <c:pt idx="60">
                  <c:v>35177</c:v>
                </c:pt>
                <c:pt idx="61">
                  <c:v>35268</c:v>
                </c:pt>
                <c:pt idx="62">
                  <c:v>35345</c:v>
                </c:pt>
                <c:pt idx="63">
                  <c:v>35443</c:v>
                </c:pt>
                <c:pt idx="64">
                  <c:v>35534</c:v>
                </c:pt>
                <c:pt idx="65">
                  <c:v>35633</c:v>
                </c:pt>
                <c:pt idx="66">
                  <c:v>35716</c:v>
                </c:pt>
                <c:pt idx="67">
                  <c:v>35807</c:v>
                </c:pt>
                <c:pt idx="68">
                  <c:v>35905</c:v>
                </c:pt>
                <c:pt idx="69">
                  <c:v>35997</c:v>
                </c:pt>
                <c:pt idx="70">
                  <c:v>36080</c:v>
                </c:pt>
                <c:pt idx="71">
                  <c:v>36178</c:v>
                </c:pt>
                <c:pt idx="72">
                  <c:v>36262</c:v>
                </c:pt>
                <c:pt idx="73">
                  <c:v>36367</c:v>
                </c:pt>
                <c:pt idx="74">
                  <c:v>36451</c:v>
                </c:pt>
                <c:pt idx="75">
                  <c:v>36537</c:v>
                </c:pt>
                <c:pt idx="76">
                  <c:v>36634</c:v>
                </c:pt>
                <c:pt idx="77">
                  <c:v>36724</c:v>
                </c:pt>
                <c:pt idx="78">
                  <c:v>36815</c:v>
                </c:pt>
                <c:pt idx="79">
                  <c:v>36906</c:v>
                </c:pt>
                <c:pt idx="80">
                  <c:v>37004</c:v>
                </c:pt>
                <c:pt idx="81">
                  <c:v>37081</c:v>
                </c:pt>
                <c:pt idx="82">
                  <c:v>37179</c:v>
                </c:pt>
                <c:pt idx="83">
                  <c:v>37271</c:v>
                </c:pt>
                <c:pt idx="84">
                  <c:v>37361</c:v>
                </c:pt>
                <c:pt idx="85">
                  <c:v>37459</c:v>
                </c:pt>
                <c:pt idx="86">
                  <c:v>37544</c:v>
                </c:pt>
                <c:pt idx="87">
                  <c:v>37641</c:v>
                </c:pt>
                <c:pt idx="88">
                  <c:v>37725</c:v>
                </c:pt>
                <c:pt idx="89">
                  <c:v>37816</c:v>
                </c:pt>
                <c:pt idx="90">
                  <c:v>37908</c:v>
                </c:pt>
                <c:pt idx="91">
                  <c:v>38012</c:v>
                </c:pt>
                <c:pt idx="92">
                  <c:v>38082</c:v>
                </c:pt>
                <c:pt idx="93">
                  <c:v>38173</c:v>
                </c:pt>
                <c:pt idx="94">
                  <c:v>38272</c:v>
                </c:pt>
                <c:pt idx="95">
                  <c:v>38376</c:v>
                </c:pt>
                <c:pt idx="96">
                  <c:v>38446</c:v>
                </c:pt>
                <c:pt idx="97">
                  <c:v>38544</c:v>
                </c:pt>
                <c:pt idx="98">
                  <c:v>38642</c:v>
                </c:pt>
                <c:pt idx="99">
                  <c:v>38734</c:v>
                </c:pt>
                <c:pt idx="100">
                  <c:v>38825</c:v>
                </c:pt>
                <c:pt idx="101">
                  <c:v>38902</c:v>
                </c:pt>
                <c:pt idx="102">
                  <c:v>38995</c:v>
                </c:pt>
                <c:pt idx="103">
                  <c:v>39092</c:v>
                </c:pt>
                <c:pt idx="104">
                  <c:v>39175</c:v>
                </c:pt>
                <c:pt idx="105">
                  <c:v>39267</c:v>
                </c:pt>
                <c:pt idx="106">
                  <c:v>39370</c:v>
                </c:pt>
                <c:pt idx="107">
                  <c:v>39457</c:v>
                </c:pt>
                <c:pt idx="108">
                  <c:v>39545</c:v>
                </c:pt>
                <c:pt idx="109">
                  <c:v>39631</c:v>
                </c:pt>
                <c:pt idx="110">
                  <c:v>39735</c:v>
                </c:pt>
                <c:pt idx="111">
                  <c:v>39820</c:v>
                </c:pt>
                <c:pt idx="112">
                  <c:v>39910</c:v>
                </c:pt>
                <c:pt idx="113">
                  <c:v>40008</c:v>
                </c:pt>
                <c:pt idx="114">
                  <c:v>40092</c:v>
                </c:pt>
                <c:pt idx="115">
                  <c:v>40193</c:v>
                </c:pt>
                <c:pt idx="116">
                  <c:v>40276</c:v>
                </c:pt>
                <c:pt idx="117">
                  <c:v>40367</c:v>
                </c:pt>
                <c:pt idx="118">
                  <c:v>40458</c:v>
                </c:pt>
                <c:pt idx="119">
                  <c:v>40549</c:v>
                </c:pt>
                <c:pt idx="120">
                  <c:v>40613</c:v>
                </c:pt>
                <c:pt idx="121">
                  <c:v>40681</c:v>
                </c:pt>
                <c:pt idx="122">
                  <c:v>40737</c:v>
                </c:pt>
                <c:pt idx="123">
                  <c:v>40828</c:v>
                </c:pt>
                <c:pt idx="124">
                  <c:v>40924</c:v>
                </c:pt>
                <c:pt idx="125">
                  <c:v>41010</c:v>
                </c:pt>
                <c:pt idx="126">
                  <c:v>41100</c:v>
                </c:pt>
                <c:pt idx="127">
                  <c:v>41192</c:v>
                </c:pt>
                <c:pt idx="128">
                  <c:v>41291</c:v>
                </c:pt>
                <c:pt idx="129">
                  <c:v>41374</c:v>
                </c:pt>
                <c:pt idx="130">
                  <c:v>41472</c:v>
                </c:pt>
                <c:pt idx="131">
                  <c:v>41576</c:v>
                </c:pt>
                <c:pt idx="132">
                  <c:v>41654</c:v>
                </c:pt>
                <c:pt idx="133">
                  <c:v>41738</c:v>
                </c:pt>
                <c:pt idx="134">
                  <c:v>41828</c:v>
                </c:pt>
                <c:pt idx="135">
                  <c:v>41940</c:v>
                </c:pt>
                <c:pt idx="136">
                  <c:v>42018</c:v>
                </c:pt>
                <c:pt idx="137">
                  <c:v>42115</c:v>
                </c:pt>
                <c:pt idx="138">
                  <c:v>42199</c:v>
                </c:pt>
                <c:pt idx="139">
                  <c:v>42291</c:v>
                </c:pt>
                <c:pt idx="140">
                  <c:v>42382</c:v>
                </c:pt>
                <c:pt idx="141">
                  <c:v>42473</c:v>
                </c:pt>
                <c:pt idx="142">
                  <c:v>42564</c:v>
                </c:pt>
                <c:pt idx="143">
                  <c:v>42655</c:v>
                </c:pt>
                <c:pt idx="144">
                  <c:v>42759</c:v>
                </c:pt>
                <c:pt idx="145">
                  <c:v>42839</c:v>
                </c:pt>
                <c:pt idx="146">
                  <c:v>42928</c:v>
                </c:pt>
                <c:pt idx="147">
                  <c:v>43026</c:v>
                </c:pt>
                <c:pt idx="148">
                  <c:v>43117</c:v>
                </c:pt>
                <c:pt idx="149">
                  <c:v>43200</c:v>
                </c:pt>
                <c:pt idx="150">
                  <c:v>43292</c:v>
                </c:pt>
              </c:numCache>
            </c:numRef>
          </c:cat>
          <c:val>
            <c:numRef>
              <c:f>海底土!$U$132:$U$292</c:f>
              <c:numCache>
                <c:formatCode>.000</c:formatCode>
                <c:ptCount val="161"/>
                <c:pt idx="0">
                  <c:v>0.12</c:v>
                </c:pt>
                <c:pt idx="1">
                  <c:v>0.11035923865617496</c:v>
                </c:pt>
                <c:pt idx="2">
                  <c:v>0.10186733365948274</c:v>
                </c:pt>
                <c:pt idx="3">
                  <c:v>9.4202098741514112E-2</c:v>
                </c:pt>
                <c:pt idx="4">
                  <c:v>8.6633932474394285E-2</c:v>
                </c:pt>
                <c:pt idx="5">
                  <c:v>7.8943884860427305E-2</c:v>
                </c:pt>
                <c:pt idx="6">
                  <c:v>7.2401380814894833E-2</c:v>
                </c:pt>
                <c:pt idx="7">
                  <c:v>6.7200310885983564E-2</c:v>
                </c:pt>
                <c:pt idx="8">
                  <c:v>6.1348103986553403E-2</c:v>
                </c:pt>
                <c:pt idx="9">
                  <c:v>5.6419417074632376E-2</c:v>
                </c:pt>
                <c:pt idx="10">
                  <c:v>5.2270136138087543E-2</c:v>
                </c:pt>
                <c:pt idx="11">
                  <c:v>4.763038558989173E-2</c:v>
                </c:pt>
                <c:pt idx="12">
                  <c:v>4.3602667110633146E-2</c:v>
                </c:pt>
                <c:pt idx="13">
                  <c:v>4.0358813812666608E-2</c:v>
                </c:pt>
                <c:pt idx="14">
                  <c:v>3.708225573855925E-2</c:v>
                </c:pt>
                <c:pt idx="15">
                  <c:v>3.4165909885867068E-2</c:v>
                </c:pt>
                <c:pt idx="16">
                  <c:v>3.1363248856208066E-2</c:v>
                </c:pt>
                <c:pt idx="17">
                  <c:v>2.8711111246502392E-2</c:v>
                </c:pt>
                <c:pt idx="18">
                  <c:v>2.6648602277072768E-2</c:v>
                </c:pt>
                <c:pt idx="21">
                  <c:v>0.11261650874511173</c:v>
                </c:pt>
                <c:pt idx="22">
                  <c:v>0.10196112934313406</c:v>
                </c:pt>
                <c:pt idx="23">
                  <c:v>9.4375654242610685E-2</c:v>
                </c:pt>
                <c:pt idx="24">
                  <c:v>8.7354506281962521E-2</c:v>
                </c:pt>
                <c:pt idx="25">
                  <c:v>7.9600497045438298E-2</c:v>
                </c:pt>
                <c:pt idx="26">
                  <c:v>7.3407819552383291E-2</c:v>
                </c:pt>
                <c:pt idx="27">
                  <c:v>6.7076730459195932E-2</c:v>
                </c:pt>
                <c:pt idx="28">
                  <c:v>6.208650651796796E-2</c:v>
                </c:pt>
                <c:pt idx="29">
                  <c:v>5.6941064020617507E-2</c:v>
                </c:pt>
                <c:pt idx="30">
                  <c:v>5.2174012092721871E-2</c:v>
                </c:pt>
                <c:pt idx="31">
                  <c:v>4.793822901509015E-2</c:v>
                </c:pt>
                <c:pt idx="32">
                  <c:v>4.4046330901659866E-2</c:v>
                </c:pt>
                <c:pt idx="33">
                  <c:v>4.0844583516171942E-2</c:v>
                </c:pt>
                <c:pt idx="34">
                  <c:v>3.7219020378946824E-2</c:v>
                </c:pt>
                <c:pt idx="35">
                  <c:v>3.4418392107130547E-2</c:v>
                </c:pt>
                <c:pt idx="36">
                  <c:v>3.1478920984717371E-2</c:v>
                </c:pt>
                <c:pt idx="37">
                  <c:v>2.8949914613260824E-2</c:v>
                </c:pt>
                <c:pt idx="38">
                  <c:v>2.6648602277072768E-2</c:v>
                </c:pt>
                <c:pt idx="39">
                  <c:v>2.4666059416487071E-2</c:v>
                </c:pt>
                <c:pt idx="40">
                  <c:v>2.2538724471846787E-2</c:v>
                </c:pt>
                <c:pt idx="41">
                  <c:v>2.0500308844009718E-2</c:v>
                </c:pt>
                <c:pt idx="42">
                  <c:v>1.8922854366921961E-2</c:v>
                </c:pt>
                <c:pt idx="43">
                  <c:v>1.7563500612763752E-2</c:v>
                </c:pt>
                <c:pt idx="44">
                  <c:v>1.6048728918880248E-2</c:v>
                </c:pt>
                <c:pt idx="45">
                  <c:v>1.4854771629533945E-2</c:v>
                </c:pt>
                <c:pt idx="46">
                  <c:v>1.346164878263956E-2</c:v>
                </c:pt>
                <c:pt idx="47">
                  <c:v>1.2563796080904594E-2</c:v>
                </c:pt>
                <c:pt idx="48">
                  <c:v>1.148022606313443E-2</c:v>
                </c:pt>
                <c:pt idx="49">
                  <c:v>1.0403577723131184E-2</c:v>
                </c:pt>
                <c:pt idx="50">
                  <c:v>9.7544734542638969E-3</c:v>
                </c:pt>
                <c:pt idx="51">
                  <c:v>8.9873297722802264E-3</c:v>
                </c:pt>
                <c:pt idx="52">
                  <c:v>8.2652905935068372E-3</c:v>
                </c:pt>
                <c:pt idx="53">
                  <c:v>7.580301537785477E-3</c:v>
                </c:pt>
                <c:pt idx="54">
                  <c:v>6.9329128567526812E-3</c:v>
                </c:pt>
                <c:pt idx="55">
                  <c:v>6.4289563373667079E-3</c:v>
                </c:pt>
                <c:pt idx="56">
                  <c:v>5.8367642049739965E-3</c:v>
                </c:pt>
                <c:pt idx="57">
                  <c:v>5.367840448971207E-3</c:v>
                </c:pt>
                <c:pt idx="58">
                  <c:v>4.9684959111893174E-3</c:v>
                </c:pt>
                <c:pt idx="59">
                  <c:v>4.5108315510613397E-3</c:v>
                </c:pt>
                <c:pt idx="60">
                  <c:v>4.1752448364607226E-3</c:v>
                </c:pt>
                <c:pt idx="61">
                  <c:v>3.8398070112910898E-3</c:v>
                </c:pt>
                <c:pt idx="62">
                  <c:v>3.5771127060383015E-3</c:v>
                </c:pt>
                <c:pt idx="63">
                  <c:v>3.268603076186944E-3</c:v>
                </c:pt>
                <c:pt idx="64">
                  <c:v>3.0060045579768553E-3</c:v>
                </c:pt>
                <c:pt idx="65">
                  <c:v>2.7442236170559424E-3</c:v>
                </c:pt>
                <c:pt idx="66">
                  <c:v>2.5424038299992273E-3</c:v>
                </c:pt>
                <c:pt idx="67">
                  <c:v>2.3381479252938169E-3</c:v>
                </c:pt>
                <c:pt idx="68">
                  <c:v>2.1364933479156799E-3</c:v>
                </c:pt>
                <c:pt idx="69">
                  <c:v>1.9630406651415218E-3</c:v>
                </c:pt>
                <c:pt idx="70">
                  <c:v>1.8186718000970754E-3</c:v>
                </c:pt>
                <c:pt idx="71">
                  <c:v>1.6618196654349683E-3</c:v>
                </c:pt>
                <c:pt idx="72">
                  <c:v>1.5381873383420177E-3</c:v>
                </c:pt>
                <c:pt idx="73">
                  <c:v>1.396499886738431E-3</c:v>
                </c:pt>
                <c:pt idx="74">
                  <c:v>1.2926062246440379E-3</c:v>
                </c:pt>
                <c:pt idx="75">
                  <c:v>1.1942415702167098E-3</c:v>
                </c:pt>
                <c:pt idx="76">
                  <c:v>1.0922484672875891E-3</c:v>
                </c:pt>
                <c:pt idx="77">
                  <c:v>1.0054224815971157E-3</c:v>
                </c:pt>
                <c:pt idx="78">
                  <c:v>9.2464716330716565E-4</c:v>
                </c:pt>
                <c:pt idx="79">
                  <c:v>8.5036130806808851E-4</c:v>
                </c:pt>
                <c:pt idx="80">
                  <c:v>7.7702152988632874E-4</c:v>
                </c:pt>
                <c:pt idx="81">
                  <c:v>7.2386283457697364E-4</c:v>
                </c:pt>
                <c:pt idx="82">
                  <c:v>6.6143297186073186E-4</c:v>
                </c:pt>
                <c:pt idx="83">
                  <c:v>6.0773408084548305E-4</c:v>
                </c:pt>
                <c:pt idx="84">
                  <c:v>5.5942354328241295E-4</c:v>
                </c:pt>
                <c:pt idx="85">
                  <c:v>5.1117581824516195E-4</c:v>
                </c:pt>
                <c:pt idx="86">
                  <c:v>4.727112527119963E-4</c:v>
                </c:pt>
                <c:pt idx="87">
                  <c:v>4.3233978293904303E-4</c:v>
                </c:pt>
                <c:pt idx="88">
                  <c:v>4.0017553878465384E-4</c:v>
                </c:pt>
                <c:pt idx="89">
                  <c:v>3.6802556490915885E-4</c:v>
                </c:pt>
                <c:pt idx="90">
                  <c:v>3.3814715614872672E-4</c:v>
                </c:pt>
                <c:pt idx="91">
                  <c:v>3.072819925829554E-4</c:v>
                </c:pt>
                <c:pt idx="92">
                  <c:v>2.8810992904483552E-4</c:v>
                </c:pt>
                <c:pt idx="93">
                  <c:v>2.6496327015560541E-4</c:v>
                </c:pt>
                <c:pt idx="94">
                  <c:v>2.4188867634411117E-4</c:v>
                </c:pt>
                <c:pt idx="95">
                  <c:v>2.1980972809832104E-4</c:v>
                </c:pt>
                <c:pt idx="96">
                  <c:v>2.0609526979904327E-4</c:v>
                </c:pt>
                <c:pt idx="97">
                  <c:v>1.8832049426779186E-4</c:v>
                </c:pt>
                <c:pt idx="98">
                  <c:v>1.7207871192699263E-4</c:v>
                </c:pt>
                <c:pt idx="99">
                  <c:v>1.581083832755241E-4</c:v>
                </c:pt>
                <c:pt idx="100">
                  <c:v>1.4540600669537954E-4</c:v>
                </c:pt>
                <c:pt idx="101">
                  <c:v>1.3545828541769428E-4</c:v>
                </c:pt>
                <c:pt idx="102">
                  <c:v>1.243465176072419E-4</c:v>
                </c:pt>
                <c:pt idx="103">
                  <c:v>1.1372681763574316E-4</c:v>
                </c:pt>
                <c:pt idx="104">
                  <c:v>1.053629503564041E-4</c:v>
                </c:pt>
                <c:pt idx="105">
                  <c:v>9.6808986721484236E-5</c:v>
                </c:pt>
                <c:pt idx="106">
                  <c:v>8.8053524463864555E-5</c:v>
                </c:pt>
                <c:pt idx="107">
                  <c:v>8.1277995985450053E-5</c:v>
                </c:pt>
                <c:pt idx="108">
                  <c:v>7.4954814157422064E-5</c:v>
                </c:pt>
                <c:pt idx="109">
                  <c:v>6.9250908163707853E-5</c:v>
                </c:pt>
                <c:pt idx="110">
                  <c:v>6.2929871394110047E-5</c:v>
                </c:pt>
                <c:pt idx="111">
                  <c:v>5.8194572743751174E-5</c:v>
                </c:pt>
                <c:pt idx="112">
                  <c:v>5.3568518057805977E-5</c:v>
                </c:pt>
                <c:pt idx="113">
                  <c:v>4.8948478088195233E-5</c:v>
                </c:pt>
                <c:pt idx="114">
                  <c:v>4.5306919151583434E-5</c:v>
                </c:pt>
                <c:pt idx="115">
                  <c:v>4.1285257481996806E-5</c:v>
                </c:pt>
                <c:pt idx="116">
                  <c:v>3.8248995487233699E-5</c:v>
                </c:pt>
                <c:pt idx="117">
                  <c:v>3.5176083511121497E-5</c:v>
                </c:pt>
                <c:pt idx="118">
                  <c:v>3.2350048293278353E-5</c:v>
                </c:pt>
                <c:pt idx="119">
                  <c:v>2.9751055834472456E-5</c:v>
                </c:pt>
                <c:pt idx="121" formatCode="0.0">
                  <c:v>21.9</c:v>
                </c:pt>
                <c:pt idx="122" formatCode="0.0">
                  <c:v>9.9</c:v>
                </c:pt>
                <c:pt idx="123" formatCode="0.0">
                  <c:v>2.6</c:v>
                </c:pt>
                <c:pt idx="124" formatCode="0.0">
                  <c:v>7.7</c:v>
                </c:pt>
                <c:pt idx="125" formatCode="0.0">
                  <c:v>4.7</c:v>
                </c:pt>
                <c:pt idx="126" formatCode="&quot;(&quot;0.00&quot;)&quot;">
                  <c:v>0.55000000000000004</c:v>
                </c:pt>
                <c:pt idx="127">
                  <c:v>7.042970970532865E-2</c:v>
                </c:pt>
                <c:pt idx="128" formatCode="0.00">
                  <c:v>1.4</c:v>
                </c:pt>
                <c:pt idx="129" formatCode="0.00">
                  <c:v>0.56000000000000005</c:v>
                </c:pt>
                <c:pt idx="130" formatCode="0.00">
                  <c:v>1.3</c:v>
                </c:pt>
                <c:pt idx="131" formatCode="0.00">
                  <c:v>0.69</c:v>
                </c:pt>
                <c:pt idx="132" formatCode="0.00">
                  <c:v>0.59</c:v>
                </c:pt>
                <c:pt idx="133" formatCode="0.00">
                  <c:v>0.76</c:v>
                </c:pt>
                <c:pt idx="134" formatCode="0.00">
                  <c:v>0.65</c:v>
                </c:pt>
                <c:pt idx="135">
                  <c:v>3.5381930784760734E-2</c:v>
                </c:pt>
                <c:pt idx="136" formatCode="&quot;(&quot;0.00&quot;)&quot;">
                  <c:v>0.49</c:v>
                </c:pt>
                <c:pt idx="137">
                  <c:v>3.0118567798962548E-2</c:v>
                </c:pt>
                <c:pt idx="138">
                  <c:v>2.7877874236873827E-2</c:v>
                </c:pt>
                <c:pt idx="139" formatCode="&quot;(&quot;0.00&quot;)&quot;">
                  <c:v>0.45</c:v>
                </c:pt>
                <c:pt idx="140">
                  <c:v>2.3556721935829219E-2</c:v>
                </c:pt>
                <c:pt idx="141">
                  <c:v>2.1664182483944413E-2</c:v>
                </c:pt>
                <c:pt idx="142">
                  <c:v>1.9923689041971223E-2</c:v>
                </c:pt>
                <c:pt idx="143">
                  <c:v>1.8323026282452665E-2</c:v>
                </c:pt>
                <c:pt idx="144">
                  <c:v>1.6650549690696018E-2</c:v>
                </c:pt>
                <c:pt idx="145">
                  <c:v>1.5468660476454019E-2</c:v>
                </c:pt>
                <c:pt idx="146">
                  <c:v>1.425212273006495E-2</c:v>
                </c:pt>
                <c:pt idx="147">
                  <c:v>1.3022942251455401E-2</c:v>
                </c:pt>
                <c:pt idx="148">
                  <c:v>1.1976683266116254E-2</c:v>
                </c:pt>
                <c:pt idx="149">
                  <c:v>1.1095876158637729E-2</c:v>
                </c:pt>
                <c:pt idx="150">
                  <c:v>1.0195049816574391E-2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海底土!$X$129</c:f>
              <c:strCache>
                <c:ptCount val="1"/>
                <c:pt idx="0">
                  <c:v>取水口付近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海底土!$R$132:$R$292</c:f>
              <c:numCache>
                <c:formatCode>[$-411]m\.d\.ge</c:formatCode>
                <c:ptCount val="161"/>
                <c:pt idx="0">
                  <c:v>29871</c:v>
                </c:pt>
                <c:pt idx="1">
                  <c:v>29962</c:v>
                </c:pt>
                <c:pt idx="2">
                  <c:v>30049</c:v>
                </c:pt>
                <c:pt idx="3">
                  <c:v>30134</c:v>
                </c:pt>
                <c:pt idx="4">
                  <c:v>30225</c:v>
                </c:pt>
                <c:pt idx="5">
                  <c:v>30326</c:v>
                </c:pt>
                <c:pt idx="6">
                  <c:v>30420</c:v>
                </c:pt>
                <c:pt idx="7">
                  <c:v>30501</c:v>
                </c:pt>
                <c:pt idx="8">
                  <c:v>30600</c:v>
                </c:pt>
                <c:pt idx="9">
                  <c:v>30691</c:v>
                </c:pt>
                <c:pt idx="10">
                  <c:v>30774</c:v>
                </c:pt>
                <c:pt idx="11">
                  <c:v>30875</c:v>
                </c:pt>
                <c:pt idx="12">
                  <c:v>30971</c:v>
                </c:pt>
                <c:pt idx="13">
                  <c:v>31055</c:v>
                </c:pt>
                <c:pt idx="14">
                  <c:v>31147</c:v>
                </c:pt>
                <c:pt idx="15">
                  <c:v>31236</c:v>
                </c:pt>
                <c:pt idx="16">
                  <c:v>31329</c:v>
                </c:pt>
                <c:pt idx="17">
                  <c:v>31425</c:v>
                </c:pt>
                <c:pt idx="18">
                  <c:v>31506</c:v>
                </c:pt>
                <c:pt idx="19">
                  <c:v>31528</c:v>
                </c:pt>
                <c:pt idx="20">
                  <c:v>31590</c:v>
                </c:pt>
                <c:pt idx="21">
                  <c:v>31597</c:v>
                </c:pt>
                <c:pt idx="22">
                  <c:v>31705</c:v>
                </c:pt>
                <c:pt idx="23">
                  <c:v>31789</c:v>
                </c:pt>
                <c:pt idx="24">
                  <c:v>31873</c:v>
                </c:pt>
                <c:pt idx="25">
                  <c:v>31974</c:v>
                </c:pt>
                <c:pt idx="26">
                  <c:v>32062</c:v>
                </c:pt>
                <c:pt idx="27">
                  <c:v>32160</c:v>
                </c:pt>
                <c:pt idx="28">
                  <c:v>32244</c:v>
                </c:pt>
                <c:pt idx="29">
                  <c:v>32338</c:v>
                </c:pt>
                <c:pt idx="30">
                  <c:v>32433</c:v>
                </c:pt>
                <c:pt idx="31">
                  <c:v>32525</c:v>
                </c:pt>
                <c:pt idx="32">
                  <c:v>32617</c:v>
                </c:pt>
                <c:pt idx="33">
                  <c:v>32699</c:v>
                </c:pt>
                <c:pt idx="34">
                  <c:v>32800</c:v>
                </c:pt>
                <c:pt idx="35">
                  <c:v>32885</c:v>
                </c:pt>
                <c:pt idx="36">
                  <c:v>32982</c:v>
                </c:pt>
                <c:pt idx="37">
                  <c:v>33073</c:v>
                </c:pt>
                <c:pt idx="38">
                  <c:v>33163</c:v>
                </c:pt>
                <c:pt idx="39">
                  <c:v>33247</c:v>
                </c:pt>
                <c:pt idx="40">
                  <c:v>33345</c:v>
                </c:pt>
                <c:pt idx="41">
                  <c:v>33448</c:v>
                </c:pt>
                <c:pt idx="42">
                  <c:v>33535</c:v>
                </c:pt>
                <c:pt idx="43">
                  <c:v>33616</c:v>
                </c:pt>
                <c:pt idx="44">
                  <c:v>33714</c:v>
                </c:pt>
                <c:pt idx="45">
                  <c:v>33798</c:v>
                </c:pt>
                <c:pt idx="46">
                  <c:v>33905</c:v>
                </c:pt>
                <c:pt idx="47">
                  <c:v>33980</c:v>
                </c:pt>
                <c:pt idx="48">
                  <c:v>34078</c:v>
                </c:pt>
                <c:pt idx="49">
                  <c:v>34185</c:v>
                </c:pt>
                <c:pt idx="50">
                  <c:v>34255</c:v>
                </c:pt>
                <c:pt idx="51">
                  <c:v>34344</c:v>
                </c:pt>
                <c:pt idx="52">
                  <c:v>34435</c:v>
                </c:pt>
                <c:pt idx="53">
                  <c:v>34529</c:v>
                </c:pt>
                <c:pt idx="54">
                  <c:v>34626</c:v>
                </c:pt>
                <c:pt idx="55">
                  <c:v>34708</c:v>
                </c:pt>
                <c:pt idx="56">
                  <c:v>34813</c:v>
                </c:pt>
                <c:pt idx="57">
                  <c:v>34904</c:v>
                </c:pt>
                <c:pt idx="58">
                  <c:v>34988</c:v>
                </c:pt>
                <c:pt idx="59">
                  <c:v>35093</c:v>
                </c:pt>
                <c:pt idx="60">
                  <c:v>35177</c:v>
                </c:pt>
                <c:pt idx="61">
                  <c:v>35268</c:v>
                </c:pt>
                <c:pt idx="62">
                  <c:v>35345</c:v>
                </c:pt>
                <c:pt idx="63">
                  <c:v>35443</c:v>
                </c:pt>
                <c:pt idx="64">
                  <c:v>35534</c:v>
                </c:pt>
                <c:pt idx="65">
                  <c:v>35633</c:v>
                </c:pt>
                <c:pt idx="66">
                  <c:v>35716</c:v>
                </c:pt>
                <c:pt idx="67">
                  <c:v>35807</c:v>
                </c:pt>
                <c:pt idx="68">
                  <c:v>35905</c:v>
                </c:pt>
                <c:pt idx="69">
                  <c:v>35997</c:v>
                </c:pt>
                <c:pt idx="70">
                  <c:v>36080</c:v>
                </c:pt>
                <c:pt idx="71">
                  <c:v>36178</c:v>
                </c:pt>
                <c:pt idx="72">
                  <c:v>36262</c:v>
                </c:pt>
                <c:pt idx="73">
                  <c:v>36367</c:v>
                </c:pt>
                <c:pt idx="74">
                  <c:v>36451</c:v>
                </c:pt>
                <c:pt idx="75">
                  <c:v>36537</c:v>
                </c:pt>
                <c:pt idx="76">
                  <c:v>36634</c:v>
                </c:pt>
                <c:pt idx="77">
                  <c:v>36724</c:v>
                </c:pt>
                <c:pt idx="78">
                  <c:v>36815</c:v>
                </c:pt>
                <c:pt idx="79">
                  <c:v>36906</c:v>
                </c:pt>
                <c:pt idx="80">
                  <c:v>37004</c:v>
                </c:pt>
                <c:pt idx="81">
                  <c:v>37081</c:v>
                </c:pt>
                <c:pt idx="82">
                  <c:v>37179</c:v>
                </c:pt>
                <c:pt idx="83">
                  <c:v>37271</c:v>
                </c:pt>
                <c:pt idx="84">
                  <c:v>37361</c:v>
                </c:pt>
                <c:pt idx="85">
                  <c:v>37459</c:v>
                </c:pt>
                <c:pt idx="86">
                  <c:v>37544</c:v>
                </c:pt>
                <c:pt idx="87">
                  <c:v>37641</c:v>
                </c:pt>
                <c:pt idx="88">
                  <c:v>37725</c:v>
                </c:pt>
                <c:pt idx="89">
                  <c:v>37816</c:v>
                </c:pt>
                <c:pt idx="90">
                  <c:v>37908</c:v>
                </c:pt>
                <c:pt idx="91">
                  <c:v>38012</c:v>
                </c:pt>
                <c:pt idx="92">
                  <c:v>38082</c:v>
                </c:pt>
                <c:pt idx="93">
                  <c:v>38173</c:v>
                </c:pt>
                <c:pt idx="94">
                  <c:v>38272</c:v>
                </c:pt>
                <c:pt idx="95">
                  <c:v>38376</c:v>
                </c:pt>
                <c:pt idx="96">
                  <c:v>38446</c:v>
                </c:pt>
                <c:pt idx="97">
                  <c:v>38544</c:v>
                </c:pt>
                <c:pt idx="98">
                  <c:v>38642</c:v>
                </c:pt>
                <c:pt idx="99">
                  <c:v>38734</c:v>
                </c:pt>
                <c:pt idx="100">
                  <c:v>38825</c:v>
                </c:pt>
                <c:pt idx="101">
                  <c:v>38902</c:v>
                </c:pt>
                <c:pt idx="102">
                  <c:v>38995</c:v>
                </c:pt>
                <c:pt idx="103">
                  <c:v>39092</c:v>
                </c:pt>
                <c:pt idx="104">
                  <c:v>39175</c:v>
                </c:pt>
                <c:pt idx="105">
                  <c:v>39267</c:v>
                </c:pt>
                <c:pt idx="106">
                  <c:v>39370</c:v>
                </c:pt>
                <c:pt idx="107">
                  <c:v>39457</c:v>
                </c:pt>
                <c:pt idx="108">
                  <c:v>39545</c:v>
                </c:pt>
                <c:pt idx="109">
                  <c:v>39631</c:v>
                </c:pt>
                <c:pt idx="110">
                  <c:v>39735</c:v>
                </c:pt>
                <c:pt idx="111">
                  <c:v>39820</c:v>
                </c:pt>
                <c:pt idx="112">
                  <c:v>39910</c:v>
                </c:pt>
                <c:pt idx="113">
                  <c:v>40008</c:v>
                </c:pt>
                <c:pt idx="114">
                  <c:v>40092</c:v>
                </c:pt>
                <c:pt idx="115">
                  <c:v>40193</c:v>
                </c:pt>
                <c:pt idx="116">
                  <c:v>40276</c:v>
                </c:pt>
                <c:pt idx="117">
                  <c:v>40367</c:v>
                </c:pt>
                <c:pt idx="118">
                  <c:v>40458</c:v>
                </c:pt>
                <c:pt idx="119">
                  <c:v>40549</c:v>
                </c:pt>
                <c:pt idx="120">
                  <c:v>40613</c:v>
                </c:pt>
                <c:pt idx="121">
                  <c:v>40681</c:v>
                </c:pt>
                <c:pt idx="122">
                  <c:v>40737</c:v>
                </c:pt>
                <c:pt idx="123">
                  <c:v>40828</c:v>
                </c:pt>
                <c:pt idx="124">
                  <c:v>40924</c:v>
                </c:pt>
                <c:pt idx="125">
                  <c:v>41010</c:v>
                </c:pt>
                <c:pt idx="126">
                  <c:v>41100</c:v>
                </c:pt>
                <c:pt idx="127">
                  <c:v>41192</c:v>
                </c:pt>
                <c:pt idx="128">
                  <c:v>41291</c:v>
                </c:pt>
                <c:pt idx="129">
                  <c:v>41374</c:v>
                </c:pt>
                <c:pt idx="130">
                  <c:v>41472</c:v>
                </c:pt>
                <c:pt idx="131">
                  <c:v>41576</c:v>
                </c:pt>
                <c:pt idx="132">
                  <c:v>41654</c:v>
                </c:pt>
                <c:pt idx="133">
                  <c:v>41738</c:v>
                </c:pt>
                <c:pt idx="134">
                  <c:v>41828</c:v>
                </c:pt>
                <c:pt idx="135">
                  <c:v>41940</c:v>
                </c:pt>
                <c:pt idx="136">
                  <c:v>42018</c:v>
                </c:pt>
                <c:pt idx="137">
                  <c:v>42115</c:v>
                </c:pt>
                <c:pt idx="138">
                  <c:v>42199</c:v>
                </c:pt>
                <c:pt idx="139">
                  <c:v>42291</c:v>
                </c:pt>
                <c:pt idx="140">
                  <c:v>42382</c:v>
                </c:pt>
                <c:pt idx="141">
                  <c:v>42473</c:v>
                </c:pt>
                <c:pt idx="142">
                  <c:v>42564</c:v>
                </c:pt>
                <c:pt idx="143">
                  <c:v>42655</c:v>
                </c:pt>
                <c:pt idx="144">
                  <c:v>42759</c:v>
                </c:pt>
                <c:pt idx="145">
                  <c:v>42839</c:v>
                </c:pt>
                <c:pt idx="146">
                  <c:v>42928</c:v>
                </c:pt>
                <c:pt idx="147">
                  <c:v>43026</c:v>
                </c:pt>
                <c:pt idx="148">
                  <c:v>43117</c:v>
                </c:pt>
                <c:pt idx="149">
                  <c:v>43200</c:v>
                </c:pt>
                <c:pt idx="150">
                  <c:v>43292</c:v>
                </c:pt>
              </c:numCache>
            </c:numRef>
          </c:cat>
          <c:val>
            <c:numRef>
              <c:f>海底土!$Z$132:$Z$292</c:f>
              <c:numCache>
                <c:formatCode>.000</c:formatCode>
                <c:ptCount val="161"/>
                <c:pt idx="0">
                  <c:v>0.185</c:v>
                </c:pt>
                <c:pt idx="1">
                  <c:v>0.17013715959493639</c:v>
                </c:pt>
                <c:pt idx="2">
                  <c:v>0.15704547272503588</c:v>
                </c:pt>
                <c:pt idx="3">
                  <c:v>0.14522823555983425</c:v>
                </c:pt>
                <c:pt idx="4">
                  <c:v>0.13356064589802452</c:v>
                </c:pt>
                <c:pt idx="5">
                  <c:v>0.12170515582649209</c:v>
                </c:pt>
                <c:pt idx="6">
                  <c:v>0.11161879542296287</c:v>
                </c:pt>
                <c:pt idx="7">
                  <c:v>0.10360047928255799</c:v>
                </c:pt>
                <c:pt idx="8">
                  <c:v>9.4578326979269836E-2</c:v>
                </c:pt>
                <c:pt idx="9">
                  <c:v>8.6979934656724919E-2</c:v>
                </c:pt>
                <c:pt idx="10">
                  <c:v>8.0583126546218298E-2</c:v>
                </c:pt>
                <c:pt idx="11">
                  <c:v>7.343017778441642E-2</c:v>
                </c:pt>
                <c:pt idx="12">
                  <c:v>6.72207784622261E-2</c:v>
                </c:pt>
                <c:pt idx="13">
                  <c:v>6.2219837961194353E-2</c:v>
                </c:pt>
                <c:pt idx="14">
                  <c:v>5.7168477596945509E-2</c:v>
                </c:pt>
                <c:pt idx="15">
                  <c:v>5.2672444407378401E-2</c:v>
                </c:pt>
                <c:pt idx="16">
                  <c:v>4.8351675319987443E-2</c:v>
                </c:pt>
                <c:pt idx="17">
                  <c:v>4.4262963171691184E-2</c:v>
                </c:pt>
                <c:pt idx="18">
                  <c:v>4.1083261843820523E-2</c:v>
                </c:pt>
                <c:pt idx="21">
                  <c:v>0.17361711764871393</c:v>
                </c:pt>
                <c:pt idx="22">
                  <c:v>0.15719007440399835</c:v>
                </c:pt>
                <c:pt idx="23">
                  <c:v>0.14549580029069148</c:v>
                </c:pt>
                <c:pt idx="24">
                  <c:v>0.13467153051802555</c:v>
                </c:pt>
                <c:pt idx="25">
                  <c:v>0.12271743294505071</c:v>
                </c:pt>
                <c:pt idx="26">
                  <c:v>0.11317038847659092</c:v>
                </c:pt>
                <c:pt idx="27">
                  <c:v>0.10340995945792707</c:v>
                </c:pt>
                <c:pt idx="28">
                  <c:v>9.5716697548533944E-2</c:v>
                </c:pt>
                <c:pt idx="29">
                  <c:v>8.7784140365118668E-2</c:v>
                </c:pt>
                <c:pt idx="30">
                  <c:v>8.043493530961289E-2</c:v>
                </c:pt>
                <c:pt idx="31">
                  <c:v>7.390476973159732E-2</c:v>
                </c:pt>
                <c:pt idx="32">
                  <c:v>6.7904760140058959E-2</c:v>
                </c:pt>
                <c:pt idx="33">
                  <c:v>6.2968732920765089E-2</c:v>
                </c:pt>
                <c:pt idx="34">
                  <c:v>5.7379323084209691E-2</c:v>
                </c:pt>
                <c:pt idx="35">
                  <c:v>5.3061687831826264E-2</c:v>
                </c:pt>
                <c:pt idx="36">
                  <c:v>4.8530003184772616E-2</c:v>
                </c:pt>
                <c:pt idx="37">
                  <c:v>4.4631118362110443E-2</c:v>
                </c:pt>
                <c:pt idx="38">
                  <c:v>4.1083261843820523E-2</c:v>
                </c:pt>
                <c:pt idx="39">
                  <c:v>3.8026841600417569E-2</c:v>
                </c:pt>
                <c:pt idx="40">
                  <c:v>3.4747200227430462E-2</c:v>
                </c:pt>
                <c:pt idx="41">
                  <c:v>3.1604642801181651E-2</c:v>
                </c:pt>
                <c:pt idx="42">
                  <c:v>2.9172733815671356E-2</c:v>
                </c:pt>
                <c:pt idx="43">
                  <c:v>2.7077063444677453E-2</c:v>
                </c:pt>
                <c:pt idx="44">
                  <c:v>2.4741790416607051E-2</c:v>
                </c:pt>
                <c:pt idx="45">
                  <c:v>2.2901106262198163E-2</c:v>
                </c:pt>
                <c:pt idx="46">
                  <c:v>2.0753375206569325E-2</c:v>
                </c:pt>
                <c:pt idx="47">
                  <c:v>1.9369185624727916E-2</c:v>
                </c:pt>
                <c:pt idx="48">
                  <c:v>1.7698681847332247E-2</c:v>
                </c:pt>
                <c:pt idx="49">
                  <c:v>1.6038848989827242E-2</c:v>
                </c:pt>
                <c:pt idx="50">
                  <c:v>1.5038146575323508E-2</c:v>
                </c:pt>
                <c:pt idx="51">
                  <c:v>1.3855466732265351E-2</c:v>
                </c:pt>
                <c:pt idx="52">
                  <c:v>1.2742322998323043E-2</c:v>
                </c:pt>
                <c:pt idx="53">
                  <c:v>1.1686298204085944E-2</c:v>
                </c:pt>
                <c:pt idx="54">
                  <c:v>1.0688240654160384E-2</c:v>
                </c:pt>
                <c:pt idx="55">
                  <c:v>9.9113076867736755E-3</c:v>
                </c:pt>
                <c:pt idx="56">
                  <c:v>8.9983448160015789E-3</c:v>
                </c:pt>
                <c:pt idx="57">
                  <c:v>8.2754206921639446E-3</c:v>
                </c:pt>
                <c:pt idx="58">
                  <c:v>7.6597645297501972E-3</c:v>
                </c:pt>
                <c:pt idx="59">
                  <c:v>6.9541986412195661E-3</c:v>
                </c:pt>
                <c:pt idx="60">
                  <c:v>6.4368357895436146E-3</c:v>
                </c:pt>
                <c:pt idx="61">
                  <c:v>5.9197024757404303E-3</c:v>
                </c:pt>
                <c:pt idx="62">
                  <c:v>5.5147154218090485E-3</c:v>
                </c:pt>
                <c:pt idx="63">
                  <c:v>5.0390964091215395E-3</c:v>
                </c:pt>
                <c:pt idx="64">
                  <c:v>4.6342570268809854E-3</c:v>
                </c:pt>
                <c:pt idx="65">
                  <c:v>4.2306780762945782E-3</c:v>
                </c:pt>
                <c:pt idx="66">
                  <c:v>3.9195392379154752E-3</c:v>
                </c:pt>
                <c:pt idx="67">
                  <c:v>3.604644718161301E-3</c:v>
                </c:pt>
                <c:pt idx="68">
                  <c:v>3.293760578036673E-3</c:v>
                </c:pt>
                <c:pt idx="69">
                  <c:v>3.0263543587598462E-3</c:v>
                </c:pt>
                <c:pt idx="70">
                  <c:v>2.8037856918163243E-3</c:v>
                </c:pt>
                <c:pt idx="71">
                  <c:v>2.5619719842122431E-3</c:v>
                </c:pt>
                <c:pt idx="72">
                  <c:v>2.3713721466106109E-3</c:v>
                </c:pt>
                <c:pt idx="73">
                  <c:v>2.1529373253884143E-3</c:v>
                </c:pt>
                <c:pt idx="74">
                  <c:v>1.9927679296595584E-3</c:v>
                </c:pt>
                <c:pt idx="75">
                  <c:v>1.841122420750761E-3</c:v>
                </c:pt>
                <c:pt idx="76">
                  <c:v>1.6838830537350331E-3</c:v>
                </c:pt>
                <c:pt idx="77">
                  <c:v>1.5500263257955534E-3</c:v>
                </c:pt>
                <c:pt idx="78">
                  <c:v>1.425497710098547E-3</c:v>
                </c:pt>
                <c:pt idx="79">
                  <c:v>1.3109736832716365E-3</c:v>
                </c:pt>
                <c:pt idx="80">
                  <c:v>1.19790819190809E-3</c:v>
                </c:pt>
                <c:pt idx="81">
                  <c:v>1.1159552033061678E-3</c:v>
                </c:pt>
                <c:pt idx="82">
                  <c:v>1.0197091649519617E-3</c:v>
                </c:pt>
                <c:pt idx="83">
                  <c:v>9.3692337463678642E-4</c:v>
                </c:pt>
                <c:pt idx="84">
                  <c:v>8.6244462922705325E-4</c:v>
                </c:pt>
                <c:pt idx="85">
                  <c:v>7.8806271979462469E-4</c:v>
                </c:pt>
                <c:pt idx="86">
                  <c:v>7.2876318126432766E-4</c:v>
                </c:pt>
                <c:pt idx="87">
                  <c:v>6.6652383203102462E-4</c:v>
                </c:pt>
                <c:pt idx="88">
                  <c:v>6.1693728895967468E-4</c:v>
                </c:pt>
                <c:pt idx="89">
                  <c:v>5.6737274590161989E-4</c:v>
                </c:pt>
                <c:pt idx="90">
                  <c:v>5.2131019906262043E-4</c:v>
                </c:pt>
                <c:pt idx="91">
                  <c:v>4.737264052320563E-4</c:v>
                </c:pt>
                <c:pt idx="92">
                  <c:v>4.4416947394412148E-4</c:v>
                </c:pt>
                <c:pt idx="93">
                  <c:v>4.0848504148989164E-4</c:v>
                </c:pt>
                <c:pt idx="94">
                  <c:v>3.7291170936383804E-4</c:v>
                </c:pt>
                <c:pt idx="95">
                  <c:v>3.3887333081824493E-4</c:v>
                </c:pt>
                <c:pt idx="96">
                  <c:v>3.1773020760685836E-4</c:v>
                </c:pt>
                <c:pt idx="97">
                  <c:v>2.9032742866284578E-4</c:v>
                </c:pt>
                <c:pt idx="98">
                  <c:v>2.6528801422078034E-4</c:v>
                </c:pt>
                <c:pt idx="99">
                  <c:v>2.4375042421643297E-4</c:v>
                </c:pt>
                <c:pt idx="100">
                  <c:v>2.2416759365537681E-4</c:v>
                </c:pt>
                <c:pt idx="101">
                  <c:v>2.088315233522787E-4</c:v>
                </c:pt>
                <c:pt idx="102">
                  <c:v>1.9170088131116461E-4</c:v>
                </c:pt>
                <c:pt idx="103">
                  <c:v>1.7532884385510405E-4</c:v>
                </c:pt>
                <c:pt idx="104">
                  <c:v>1.6243454846612301E-4</c:v>
                </c:pt>
                <c:pt idx="105">
                  <c:v>1.492471878622882E-4</c:v>
                </c:pt>
                <c:pt idx="106">
                  <c:v>1.3574918354845788E-4</c:v>
                </c:pt>
                <c:pt idx="107">
                  <c:v>1.2530357714423548E-4</c:v>
                </c:pt>
                <c:pt idx="108">
                  <c:v>1.1555533849269236E-4</c:v>
                </c:pt>
                <c:pt idx="109">
                  <c:v>1.0676181675238293E-4</c:v>
                </c:pt>
                <c:pt idx="110">
                  <c:v>9.701688506591965E-5</c:v>
                </c:pt>
                <c:pt idx="111">
                  <c:v>8.9716632979949725E-5</c:v>
                </c:pt>
                <c:pt idx="112">
                  <c:v>8.2584798672450882E-5</c:v>
                </c:pt>
                <c:pt idx="113">
                  <c:v>7.5462237052634321E-5</c:v>
                </c:pt>
                <c:pt idx="114">
                  <c:v>6.9848167025357804E-5</c:v>
                </c:pt>
                <c:pt idx="115">
                  <c:v>6.3648105284745086E-5</c:v>
                </c:pt>
                <c:pt idx="116">
                  <c:v>5.8967201376151959E-5</c:v>
                </c:pt>
                <c:pt idx="117">
                  <c:v>5.4229795412978977E-5</c:v>
                </c:pt>
                <c:pt idx="118">
                  <c:v>4.9872991118804127E-5</c:v>
                </c:pt>
                <c:pt idx="119">
                  <c:v>4.5866211078145039E-5</c:v>
                </c:pt>
                <c:pt idx="121" formatCode="0">
                  <c:v>158</c:v>
                </c:pt>
                <c:pt idx="122" formatCode="0">
                  <c:v>127.1</c:v>
                </c:pt>
                <c:pt idx="123" formatCode="0">
                  <c:v>148</c:v>
                </c:pt>
                <c:pt idx="124" formatCode="0">
                  <c:v>164</c:v>
                </c:pt>
                <c:pt idx="125" formatCode="0">
                  <c:v>204</c:v>
                </c:pt>
                <c:pt idx="126" formatCode="0">
                  <c:v>112.9</c:v>
                </c:pt>
                <c:pt idx="127" formatCode="0.0;&quot;△ &quot;0.0">
                  <c:v>21.2</c:v>
                </c:pt>
                <c:pt idx="128" formatCode="0.0;&quot;△ &quot;0.0">
                  <c:v>19.100000000000001</c:v>
                </c:pt>
                <c:pt idx="129" formatCode="0.0;&quot;△ &quot;0.0">
                  <c:v>14.3</c:v>
                </c:pt>
                <c:pt idx="130" formatCode="0.0;&quot;△ &quot;0.0">
                  <c:v>44.9</c:v>
                </c:pt>
                <c:pt idx="131" formatCode="0.0;&quot;△ &quot;0.0">
                  <c:v>12.4</c:v>
                </c:pt>
                <c:pt idx="132" formatCode="0.0;&quot;△ &quot;0.0">
                  <c:v>15.3</c:v>
                </c:pt>
                <c:pt idx="133" formatCode="0.0;&quot;△ &quot;0.0">
                  <c:v>18.8</c:v>
                </c:pt>
                <c:pt idx="134" formatCode="0.0;&quot;△ &quot;0.0">
                  <c:v>21.8</c:v>
                </c:pt>
                <c:pt idx="135" formatCode="0.0">
                  <c:v>5.7</c:v>
                </c:pt>
                <c:pt idx="136" formatCode="0.0;&quot;△ &quot;0.0">
                  <c:v>10.5</c:v>
                </c:pt>
                <c:pt idx="137" formatCode="0.0;&quot;△ &quot;0.0">
                  <c:v>13.5</c:v>
                </c:pt>
                <c:pt idx="138" formatCode="0.0">
                  <c:v>17.600000000000001</c:v>
                </c:pt>
                <c:pt idx="139" formatCode="0.0">
                  <c:v>6.9</c:v>
                </c:pt>
                <c:pt idx="140" formatCode="0.0">
                  <c:v>6</c:v>
                </c:pt>
                <c:pt idx="141" formatCode="0.0">
                  <c:v>3.3</c:v>
                </c:pt>
                <c:pt idx="142" formatCode="0.0">
                  <c:v>2.1</c:v>
                </c:pt>
                <c:pt idx="143" formatCode="0.0">
                  <c:v>7.7</c:v>
                </c:pt>
                <c:pt idx="144" formatCode="0.0">
                  <c:v>5.3</c:v>
                </c:pt>
                <c:pt idx="145" formatCode="0.0">
                  <c:v>1.2</c:v>
                </c:pt>
                <c:pt idx="146">
                  <c:v>1</c:v>
                </c:pt>
                <c:pt idx="147" formatCode="0.0">
                  <c:v>2.2999999999999998</c:v>
                </c:pt>
                <c:pt idx="148" formatCode="0.0">
                  <c:v>2.6</c:v>
                </c:pt>
                <c:pt idx="149" formatCode="0.0">
                  <c:v>1.6</c:v>
                </c:pt>
                <c:pt idx="150" formatCode="0.0">
                  <c:v>0.63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海底土!$AD$130</c:f>
              <c:strCache>
                <c:ptCount val="1"/>
                <c:pt idx="0">
                  <c:v>Cs134崩壊</c:v>
                </c:pt>
              </c:strCache>
            </c:strRef>
          </c:tx>
          <c:spPr>
            <a:ln>
              <a:solidFill>
                <a:srgbClr val="C00000"/>
              </a:solidFill>
              <a:prstDash val="sysDash"/>
            </a:ln>
          </c:spPr>
          <c:marker>
            <c:symbol val="none"/>
          </c:marker>
          <c:cat>
            <c:numRef>
              <c:f>海底土!$R$132:$R$292</c:f>
              <c:numCache>
                <c:formatCode>[$-411]m\.d\.ge</c:formatCode>
                <c:ptCount val="161"/>
                <c:pt idx="0">
                  <c:v>29871</c:v>
                </c:pt>
                <c:pt idx="1">
                  <c:v>29962</c:v>
                </c:pt>
                <c:pt idx="2">
                  <c:v>30049</c:v>
                </c:pt>
                <c:pt idx="3">
                  <c:v>30134</c:v>
                </c:pt>
                <c:pt idx="4">
                  <c:v>30225</c:v>
                </c:pt>
                <c:pt idx="5">
                  <c:v>30326</c:v>
                </c:pt>
                <c:pt idx="6">
                  <c:v>30420</c:v>
                </c:pt>
                <c:pt idx="7">
                  <c:v>30501</c:v>
                </c:pt>
                <c:pt idx="8">
                  <c:v>30600</c:v>
                </c:pt>
                <c:pt idx="9">
                  <c:v>30691</c:v>
                </c:pt>
                <c:pt idx="10">
                  <c:v>30774</c:v>
                </c:pt>
                <c:pt idx="11">
                  <c:v>30875</c:v>
                </c:pt>
                <c:pt idx="12">
                  <c:v>30971</c:v>
                </c:pt>
                <c:pt idx="13">
                  <c:v>31055</c:v>
                </c:pt>
                <c:pt idx="14">
                  <c:v>31147</c:v>
                </c:pt>
                <c:pt idx="15">
                  <c:v>31236</c:v>
                </c:pt>
                <c:pt idx="16">
                  <c:v>31329</c:v>
                </c:pt>
                <c:pt idx="17">
                  <c:v>31425</c:v>
                </c:pt>
                <c:pt idx="18">
                  <c:v>31506</c:v>
                </c:pt>
                <c:pt idx="19">
                  <c:v>31528</c:v>
                </c:pt>
                <c:pt idx="20">
                  <c:v>31590</c:v>
                </c:pt>
                <c:pt idx="21">
                  <c:v>31597</c:v>
                </c:pt>
                <c:pt idx="22">
                  <c:v>31705</c:v>
                </c:pt>
                <c:pt idx="23">
                  <c:v>31789</c:v>
                </c:pt>
                <c:pt idx="24">
                  <c:v>31873</c:v>
                </c:pt>
                <c:pt idx="25">
                  <c:v>31974</c:v>
                </c:pt>
                <c:pt idx="26">
                  <c:v>32062</c:v>
                </c:pt>
                <c:pt idx="27">
                  <c:v>32160</c:v>
                </c:pt>
                <c:pt idx="28">
                  <c:v>32244</c:v>
                </c:pt>
                <c:pt idx="29">
                  <c:v>32338</c:v>
                </c:pt>
                <c:pt idx="30">
                  <c:v>32433</c:v>
                </c:pt>
                <c:pt idx="31">
                  <c:v>32525</c:v>
                </c:pt>
                <c:pt idx="32">
                  <c:v>32617</c:v>
                </c:pt>
                <c:pt idx="33">
                  <c:v>32699</c:v>
                </c:pt>
                <c:pt idx="34">
                  <c:v>32800</c:v>
                </c:pt>
                <c:pt idx="35">
                  <c:v>32885</c:v>
                </c:pt>
                <c:pt idx="36">
                  <c:v>32982</c:v>
                </c:pt>
                <c:pt idx="37">
                  <c:v>33073</c:v>
                </c:pt>
                <c:pt idx="38">
                  <c:v>33163</c:v>
                </c:pt>
                <c:pt idx="39">
                  <c:v>33247</c:v>
                </c:pt>
                <c:pt idx="40">
                  <c:v>33345</c:v>
                </c:pt>
                <c:pt idx="41">
                  <c:v>33448</c:v>
                </c:pt>
                <c:pt idx="42">
                  <c:v>33535</c:v>
                </c:pt>
                <c:pt idx="43">
                  <c:v>33616</c:v>
                </c:pt>
                <c:pt idx="44">
                  <c:v>33714</c:v>
                </c:pt>
                <c:pt idx="45">
                  <c:v>33798</c:v>
                </c:pt>
                <c:pt idx="46">
                  <c:v>33905</c:v>
                </c:pt>
                <c:pt idx="47">
                  <c:v>33980</c:v>
                </c:pt>
                <c:pt idx="48">
                  <c:v>34078</c:v>
                </c:pt>
                <c:pt idx="49">
                  <c:v>34185</c:v>
                </c:pt>
                <c:pt idx="50">
                  <c:v>34255</c:v>
                </c:pt>
                <c:pt idx="51">
                  <c:v>34344</c:v>
                </c:pt>
                <c:pt idx="52">
                  <c:v>34435</c:v>
                </c:pt>
                <c:pt idx="53">
                  <c:v>34529</c:v>
                </c:pt>
                <c:pt idx="54">
                  <c:v>34626</c:v>
                </c:pt>
                <c:pt idx="55">
                  <c:v>34708</c:v>
                </c:pt>
                <c:pt idx="56">
                  <c:v>34813</c:v>
                </c:pt>
                <c:pt idx="57">
                  <c:v>34904</c:v>
                </c:pt>
                <c:pt idx="58">
                  <c:v>34988</c:v>
                </c:pt>
                <c:pt idx="59">
                  <c:v>35093</c:v>
                </c:pt>
                <c:pt idx="60">
                  <c:v>35177</c:v>
                </c:pt>
                <c:pt idx="61">
                  <c:v>35268</c:v>
                </c:pt>
                <c:pt idx="62">
                  <c:v>35345</c:v>
                </c:pt>
                <c:pt idx="63">
                  <c:v>35443</c:v>
                </c:pt>
                <c:pt idx="64">
                  <c:v>35534</c:v>
                </c:pt>
                <c:pt idx="65">
                  <c:v>35633</c:v>
                </c:pt>
                <c:pt idx="66">
                  <c:v>35716</c:v>
                </c:pt>
                <c:pt idx="67">
                  <c:v>35807</c:v>
                </c:pt>
                <c:pt idx="68">
                  <c:v>35905</c:v>
                </c:pt>
                <c:pt idx="69">
                  <c:v>35997</c:v>
                </c:pt>
                <c:pt idx="70">
                  <c:v>36080</c:v>
                </c:pt>
                <c:pt idx="71">
                  <c:v>36178</c:v>
                </c:pt>
                <c:pt idx="72">
                  <c:v>36262</c:v>
                </c:pt>
                <c:pt idx="73">
                  <c:v>36367</c:v>
                </c:pt>
                <c:pt idx="74">
                  <c:v>36451</c:v>
                </c:pt>
                <c:pt idx="75">
                  <c:v>36537</c:v>
                </c:pt>
                <c:pt idx="76">
                  <c:v>36634</c:v>
                </c:pt>
                <c:pt idx="77">
                  <c:v>36724</c:v>
                </c:pt>
                <c:pt idx="78">
                  <c:v>36815</c:v>
                </c:pt>
                <c:pt idx="79">
                  <c:v>36906</c:v>
                </c:pt>
                <c:pt idx="80">
                  <c:v>37004</c:v>
                </c:pt>
                <c:pt idx="81">
                  <c:v>37081</c:v>
                </c:pt>
                <c:pt idx="82">
                  <c:v>37179</c:v>
                </c:pt>
                <c:pt idx="83">
                  <c:v>37271</c:v>
                </c:pt>
                <c:pt idx="84">
                  <c:v>37361</c:v>
                </c:pt>
                <c:pt idx="85">
                  <c:v>37459</c:v>
                </c:pt>
                <c:pt idx="86">
                  <c:v>37544</c:v>
                </c:pt>
                <c:pt idx="87">
                  <c:v>37641</c:v>
                </c:pt>
                <c:pt idx="88">
                  <c:v>37725</c:v>
                </c:pt>
                <c:pt idx="89">
                  <c:v>37816</c:v>
                </c:pt>
                <c:pt idx="90">
                  <c:v>37908</c:v>
                </c:pt>
                <c:pt idx="91">
                  <c:v>38012</c:v>
                </c:pt>
                <c:pt idx="92">
                  <c:v>38082</c:v>
                </c:pt>
                <c:pt idx="93">
                  <c:v>38173</c:v>
                </c:pt>
                <c:pt idx="94">
                  <c:v>38272</c:v>
                </c:pt>
                <c:pt idx="95">
                  <c:v>38376</c:v>
                </c:pt>
                <c:pt idx="96">
                  <c:v>38446</c:v>
                </c:pt>
                <c:pt idx="97">
                  <c:v>38544</c:v>
                </c:pt>
                <c:pt idx="98">
                  <c:v>38642</c:v>
                </c:pt>
                <c:pt idx="99">
                  <c:v>38734</c:v>
                </c:pt>
                <c:pt idx="100">
                  <c:v>38825</c:v>
                </c:pt>
                <c:pt idx="101">
                  <c:v>38902</c:v>
                </c:pt>
                <c:pt idx="102">
                  <c:v>38995</c:v>
                </c:pt>
                <c:pt idx="103">
                  <c:v>39092</c:v>
                </c:pt>
                <c:pt idx="104">
                  <c:v>39175</c:v>
                </c:pt>
                <c:pt idx="105">
                  <c:v>39267</c:v>
                </c:pt>
                <c:pt idx="106">
                  <c:v>39370</c:v>
                </c:pt>
                <c:pt idx="107">
                  <c:v>39457</c:v>
                </c:pt>
                <c:pt idx="108">
                  <c:v>39545</c:v>
                </c:pt>
                <c:pt idx="109">
                  <c:v>39631</c:v>
                </c:pt>
                <c:pt idx="110">
                  <c:v>39735</c:v>
                </c:pt>
                <c:pt idx="111">
                  <c:v>39820</c:v>
                </c:pt>
                <c:pt idx="112">
                  <c:v>39910</c:v>
                </c:pt>
                <c:pt idx="113">
                  <c:v>40008</c:v>
                </c:pt>
                <c:pt idx="114">
                  <c:v>40092</c:v>
                </c:pt>
                <c:pt idx="115">
                  <c:v>40193</c:v>
                </c:pt>
                <c:pt idx="116">
                  <c:v>40276</c:v>
                </c:pt>
                <c:pt idx="117">
                  <c:v>40367</c:v>
                </c:pt>
                <c:pt idx="118">
                  <c:v>40458</c:v>
                </c:pt>
                <c:pt idx="119">
                  <c:v>40549</c:v>
                </c:pt>
                <c:pt idx="120">
                  <c:v>40613</c:v>
                </c:pt>
                <c:pt idx="121">
                  <c:v>40681</c:v>
                </c:pt>
                <c:pt idx="122">
                  <c:v>40737</c:v>
                </c:pt>
                <c:pt idx="123">
                  <c:v>40828</c:v>
                </c:pt>
                <c:pt idx="124">
                  <c:v>40924</c:v>
                </c:pt>
                <c:pt idx="125">
                  <c:v>41010</c:v>
                </c:pt>
                <c:pt idx="126">
                  <c:v>41100</c:v>
                </c:pt>
                <c:pt idx="127">
                  <c:v>41192</c:v>
                </c:pt>
                <c:pt idx="128">
                  <c:v>41291</c:v>
                </c:pt>
                <c:pt idx="129">
                  <c:v>41374</c:v>
                </c:pt>
                <c:pt idx="130">
                  <c:v>41472</c:v>
                </c:pt>
                <c:pt idx="131">
                  <c:v>41576</c:v>
                </c:pt>
                <c:pt idx="132">
                  <c:v>41654</c:v>
                </c:pt>
                <c:pt idx="133">
                  <c:v>41738</c:v>
                </c:pt>
                <c:pt idx="134">
                  <c:v>41828</c:v>
                </c:pt>
                <c:pt idx="135">
                  <c:v>41940</c:v>
                </c:pt>
                <c:pt idx="136">
                  <c:v>42018</c:v>
                </c:pt>
                <c:pt idx="137">
                  <c:v>42115</c:v>
                </c:pt>
                <c:pt idx="138">
                  <c:v>42199</c:v>
                </c:pt>
                <c:pt idx="139">
                  <c:v>42291</c:v>
                </c:pt>
                <c:pt idx="140">
                  <c:v>42382</c:v>
                </c:pt>
                <c:pt idx="141">
                  <c:v>42473</c:v>
                </c:pt>
                <c:pt idx="142">
                  <c:v>42564</c:v>
                </c:pt>
                <c:pt idx="143">
                  <c:v>42655</c:v>
                </c:pt>
                <c:pt idx="144">
                  <c:v>42759</c:v>
                </c:pt>
                <c:pt idx="145">
                  <c:v>42839</c:v>
                </c:pt>
                <c:pt idx="146">
                  <c:v>42928</c:v>
                </c:pt>
                <c:pt idx="147">
                  <c:v>43026</c:v>
                </c:pt>
                <c:pt idx="148">
                  <c:v>43117</c:v>
                </c:pt>
                <c:pt idx="149">
                  <c:v>43200</c:v>
                </c:pt>
                <c:pt idx="150">
                  <c:v>43292</c:v>
                </c:pt>
              </c:numCache>
            </c:numRef>
          </c:cat>
          <c:val>
            <c:numRef>
              <c:f>海底土!$AD$132:$AD$292</c:f>
              <c:numCache>
                <c:formatCode>0.00</c:formatCode>
                <c:ptCount val="161"/>
                <c:pt idx="0">
                  <c:v>10</c:v>
                </c:pt>
                <c:pt idx="1">
                  <c:v>9.1966032213479139</c:v>
                </c:pt>
                <c:pt idx="2">
                  <c:v>8.4889444716235616</c:v>
                </c:pt>
                <c:pt idx="3">
                  <c:v>7.8501748951261767</c:v>
                </c:pt>
                <c:pt idx="4">
                  <c:v>7.2194943728661904</c:v>
                </c:pt>
                <c:pt idx="5">
                  <c:v>6.578657071702275</c:v>
                </c:pt>
                <c:pt idx="6">
                  <c:v>6.0334484012412357</c:v>
                </c:pt>
                <c:pt idx="7">
                  <c:v>5.6000259071652971</c:v>
                </c:pt>
                <c:pt idx="8">
                  <c:v>5.112341998879451</c:v>
                </c:pt>
                <c:pt idx="9">
                  <c:v>4.7016180895526984</c:v>
                </c:pt>
                <c:pt idx="10">
                  <c:v>4.3558446781739617</c:v>
                </c:pt>
                <c:pt idx="11">
                  <c:v>3.9691987991576445</c:v>
                </c:pt>
                <c:pt idx="12">
                  <c:v>3.6335555925527623</c:v>
                </c:pt>
                <c:pt idx="13">
                  <c:v>3.3632344843888839</c:v>
                </c:pt>
                <c:pt idx="14">
                  <c:v>3.0901879782132706</c:v>
                </c:pt>
                <c:pt idx="15">
                  <c:v>2.8471591571555894</c:v>
                </c:pt>
                <c:pt idx="16">
                  <c:v>2.6136040713506725</c:v>
                </c:pt>
                <c:pt idx="17">
                  <c:v>2.3925926038751992</c:v>
                </c:pt>
                <c:pt idx="20">
                  <c:v>9.4453640609213405</c:v>
                </c:pt>
                <c:pt idx="21">
                  <c:v>9.3847090620926448</c:v>
                </c:pt>
                <c:pt idx="22">
                  <c:v>8.4967607785945063</c:v>
                </c:pt>
                <c:pt idx="23">
                  <c:v>7.8646378535508905</c:v>
                </c:pt>
                <c:pt idx="24">
                  <c:v>7.2795421901635438</c:v>
                </c:pt>
                <c:pt idx="25">
                  <c:v>6.6333747537865246</c:v>
                </c:pt>
                <c:pt idx="26">
                  <c:v>6.1173182960319412</c:v>
                </c:pt>
                <c:pt idx="27">
                  <c:v>5.5897275382663283</c:v>
                </c:pt>
                <c:pt idx="28">
                  <c:v>5.1738755431639971</c:v>
                </c:pt>
                <c:pt idx="29">
                  <c:v>4.7450886683847928</c:v>
                </c:pt>
                <c:pt idx="30">
                  <c:v>4.3478343410601559</c:v>
                </c:pt>
                <c:pt idx="31">
                  <c:v>3.9948524179241796</c:v>
                </c:pt>
                <c:pt idx="32">
                  <c:v>3.6705275751383222</c:v>
                </c:pt>
                <c:pt idx="33">
                  <c:v>3.4037152930143288</c:v>
                </c:pt>
                <c:pt idx="34">
                  <c:v>3.1015850315789022</c:v>
                </c:pt>
                <c:pt idx="35">
                  <c:v>2.8681993422608794</c:v>
                </c:pt>
                <c:pt idx="36">
                  <c:v>2.6232434153931146</c:v>
                </c:pt>
                <c:pt idx="37">
                  <c:v>2.4124928844384024</c:v>
                </c:pt>
                <c:pt idx="38">
                  <c:v>2.2207168564227309</c:v>
                </c:pt>
                <c:pt idx="39">
                  <c:v>2.0555049513739228</c:v>
                </c:pt>
                <c:pt idx="40">
                  <c:v>1.8782270393205656</c:v>
                </c:pt>
                <c:pt idx="41">
                  <c:v>1.7083590703341434</c:v>
                </c:pt>
                <c:pt idx="42">
                  <c:v>1.5769045305768301</c:v>
                </c:pt>
                <c:pt idx="43">
                  <c:v>1.4636250510636462</c:v>
                </c:pt>
                <c:pt idx="44">
                  <c:v>1.3373940765733541</c:v>
                </c:pt>
                <c:pt idx="45">
                  <c:v>1.2378976357944955</c:v>
                </c:pt>
                <c:pt idx="46">
                  <c:v>1.1218040652199635</c:v>
                </c:pt>
                <c:pt idx="47">
                  <c:v>1.0469830067420496</c:v>
                </c:pt>
                <c:pt idx="48">
                  <c:v>0.95668550526120244</c:v>
                </c:pt>
                <c:pt idx="49">
                  <c:v>0.86696481026093197</c:v>
                </c:pt>
                <c:pt idx="50">
                  <c:v>0.8128727878553248</c:v>
                </c:pt>
                <c:pt idx="51">
                  <c:v>0.74894414769001894</c:v>
                </c:pt>
                <c:pt idx="52">
                  <c:v>0.68877421612556988</c:v>
                </c:pt>
                <c:pt idx="53">
                  <c:v>0.63169179481545645</c:v>
                </c:pt>
                <c:pt idx="54">
                  <c:v>0.57774273806272347</c:v>
                </c:pt>
                <c:pt idx="55">
                  <c:v>0.53574636144722565</c:v>
                </c:pt>
                <c:pt idx="56">
                  <c:v>0.48639701708116645</c:v>
                </c:pt>
                <c:pt idx="57">
                  <c:v>0.44732003741426724</c:v>
                </c:pt>
                <c:pt idx="58">
                  <c:v>0.41404132593244314</c:v>
                </c:pt>
                <c:pt idx="59">
                  <c:v>0.37590262925511164</c:v>
                </c:pt>
                <c:pt idx="60">
                  <c:v>0.34793706970506022</c:v>
                </c:pt>
                <c:pt idx="61">
                  <c:v>0.31998391760759082</c:v>
                </c:pt>
                <c:pt idx="62">
                  <c:v>0.29809272550319182</c:v>
                </c:pt>
                <c:pt idx="63">
                  <c:v>0.27238358968224535</c:v>
                </c:pt>
                <c:pt idx="64">
                  <c:v>0.25050037983140461</c:v>
                </c:pt>
                <c:pt idx="65">
                  <c:v>0.22868530142132856</c:v>
                </c:pt>
                <c:pt idx="66">
                  <c:v>0.21186698583326893</c:v>
                </c:pt>
                <c:pt idx="67">
                  <c:v>0.1948456604411514</c:v>
                </c:pt>
                <c:pt idx="68">
                  <c:v>0.17804111232630665</c:v>
                </c:pt>
                <c:pt idx="69">
                  <c:v>0.16358672209512681</c:v>
                </c:pt>
                <c:pt idx="70">
                  <c:v>0.15155598334142295</c:v>
                </c:pt>
                <c:pt idx="71">
                  <c:v>0.13848497211958072</c:v>
                </c:pt>
                <c:pt idx="72">
                  <c:v>0.12818227819516814</c:v>
                </c:pt>
                <c:pt idx="73">
                  <c:v>0.11637499056153591</c:v>
                </c:pt>
                <c:pt idx="74">
                  <c:v>0.10771718538700317</c:v>
                </c:pt>
                <c:pt idx="75">
                  <c:v>9.9520130851392496E-2</c:v>
                </c:pt>
                <c:pt idx="76">
                  <c:v>9.1020705607299093E-2</c:v>
                </c:pt>
                <c:pt idx="77">
                  <c:v>8.3785206799759648E-2</c:v>
                </c:pt>
                <c:pt idx="78">
                  <c:v>7.7053930275597135E-2</c:v>
                </c:pt>
                <c:pt idx="79">
                  <c:v>7.0863442339007376E-2</c:v>
                </c:pt>
                <c:pt idx="80">
                  <c:v>6.4751794157194065E-2</c:v>
                </c:pt>
                <c:pt idx="81">
                  <c:v>6.0321902881414473E-2</c:v>
                </c:pt>
                <c:pt idx="82">
                  <c:v>5.5119414321727657E-2</c:v>
                </c:pt>
                <c:pt idx="83">
                  <c:v>5.064450673712359E-2</c:v>
                </c:pt>
                <c:pt idx="84">
                  <c:v>4.6618628606867746E-2</c:v>
                </c:pt>
                <c:pt idx="85">
                  <c:v>4.2597984853763496E-2</c:v>
                </c:pt>
                <c:pt idx="86">
                  <c:v>3.9392604392666362E-2</c:v>
                </c:pt>
                <c:pt idx="87">
                  <c:v>3.6028315244920256E-2</c:v>
                </c:pt>
                <c:pt idx="88">
                  <c:v>3.3347961565387822E-2</c:v>
                </c:pt>
                <c:pt idx="89">
                  <c:v>3.0668797075763237E-2</c:v>
                </c:pt>
                <c:pt idx="90">
                  <c:v>2.8178929679060563E-2</c:v>
                </c:pt>
                <c:pt idx="91">
                  <c:v>2.5606832715246285E-2</c:v>
                </c:pt>
                <c:pt idx="92">
                  <c:v>2.4009160753736297E-2</c:v>
                </c:pt>
                <c:pt idx="93">
                  <c:v>2.2080272512967118E-2</c:v>
                </c:pt>
                <c:pt idx="94" formatCode=".000">
                  <c:v>2.0157389695342597E-2</c:v>
                </c:pt>
                <c:pt idx="95" formatCode=".000">
                  <c:v>1.8317477341526753E-2</c:v>
                </c:pt>
                <c:pt idx="96" formatCode=".000">
                  <c:v>1.7174605816586939E-2</c:v>
                </c:pt>
                <c:pt idx="97" formatCode=".000">
                  <c:v>1.5693374522315989E-2</c:v>
                </c:pt>
                <c:pt idx="98" formatCode=".000">
                  <c:v>1.433989266058272E-2</c:v>
                </c:pt>
                <c:pt idx="99" formatCode=".000">
                  <c:v>1.3175698606293675E-2</c:v>
                </c:pt>
                <c:pt idx="100" formatCode=".000">
                  <c:v>1.2117167224614964E-2</c:v>
                </c:pt>
                <c:pt idx="101" formatCode=".000">
                  <c:v>1.1288190451474524E-2</c:v>
                </c:pt>
                <c:pt idx="102" formatCode=".000">
                  <c:v>1.0362209800603494E-2</c:v>
                </c:pt>
                <c:pt idx="103" formatCode=".000">
                  <c:v>9.4772348029785961E-3</c:v>
                </c:pt>
                <c:pt idx="104" formatCode=".000">
                  <c:v>8.7802458630336748E-3</c:v>
                </c:pt>
                <c:pt idx="105" formatCode=".000">
                  <c:v>8.0674155601236867E-3</c:v>
                </c:pt>
                <c:pt idx="106" formatCode=".000">
                  <c:v>7.3377937053220469E-3</c:v>
                </c:pt>
                <c:pt idx="107" formatCode=".000">
                  <c:v>6.7731663321208375E-3</c:v>
                </c:pt>
                <c:pt idx="108" formatCode=".000">
                  <c:v>6.2462345131185058E-3</c:v>
                </c:pt>
                <c:pt idx="109" formatCode=".000">
                  <c:v>5.7709090136423211E-3</c:v>
                </c:pt>
                <c:pt idx="110" formatCode=".000">
                  <c:v>5.2441559495091704E-3</c:v>
                </c:pt>
                <c:pt idx="111" formatCode=".000">
                  <c:v>4.849547728645931E-3</c:v>
                </c:pt>
                <c:pt idx="112" formatCode=".000">
                  <c:v>4.4640431714838315E-3</c:v>
                </c:pt>
                <c:pt idx="113" formatCode=".000">
                  <c:v>4.079039840682936E-3</c:v>
                </c:pt>
                <c:pt idx="114" formatCode=".000">
                  <c:v>3.7755765959652863E-3</c:v>
                </c:pt>
                <c:pt idx="115" formatCode=".000">
                  <c:v>3.440438123499734E-3</c:v>
                </c:pt>
                <c:pt idx="116" formatCode=".000">
                  <c:v>3.1874162906028085E-3</c:v>
                </c:pt>
                <c:pt idx="117" formatCode=".000">
                  <c:v>2.9313402925934583E-3</c:v>
                </c:pt>
                <c:pt idx="118" formatCode=".000">
                  <c:v>2.695837357773196E-3</c:v>
                </c:pt>
                <c:pt idx="119" formatCode=".000">
                  <c:v>2.4792546528727049E-3</c:v>
                </c:pt>
                <c:pt idx="121">
                  <c:v>9.393350156059924</c:v>
                </c:pt>
                <c:pt idx="122">
                  <c:v>8.92149022433445</c:v>
                </c:pt>
                <c:pt idx="123">
                  <c:v>8.2047405736338117</c:v>
                </c:pt>
                <c:pt idx="124">
                  <c:v>7.5109316779745487</c:v>
                </c:pt>
                <c:pt idx="125">
                  <c:v>6.9393653456719964</c:v>
                </c:pt>
                <c:pt idx="126">
                  <c:v>6.3877351495678694</c:v>
                </c:pt>
                <c:pt idx="127">
                  <c:v>5.8691424754440549</c:v>
                </c:pt>
                <c:pt idx="128">
                  <c:v>5.3580222791876944</c:v>
                </c:pt>
                <c:pt idx="129">
                  <c:v>4.9639746116762202</c:v>
                </c:pt>
                <c:pt idx="130">
                  <c:v>4.5358544779564607</c:v>
                </c:pt>
                <c:pt idx="131">
                  <c:v>4.1218338723504031</c:v>
                </c:pt>
                <c:pt idx="132">
                  <c:v>3.8363128114606271</c:v>
                </c:pt>
                <c:pt idx="133">
                  <c:v>3.5509074271085055</c:v>
                </c:pt>
                <c:pt idx="134">
                  <c:v>3.2686355387167043</c:v>
                </c:pt>
                <c:pt idx="135">
                  <c:v>2.9484942320633944</c:v>
                </c:pt>
                <c:pt idx="136">
                  <c:v>2.7442508716472034</c:v>
                </c:pt>
                <c:pt idx="137">
                  <c:v>2.5098806499135455</c:v>
                </c:pt>
                <c:pt idx="138">
                  <c:v>2.3231561864061523</c:v>
                </c:pt>
                <c:pt idx="139">
                  <c:v>2.1345491526287499</c:v>
                </c:pt>
                <c:pt idx="140">
                  <c:v>1.9630601613191017</c:v>
                </c:pt>
                <c:pt idx="141">
                  <c:v>1.8053485403287013</c:v>
                </c:pt>
                <c:pt idx="142">
                  <c:v>1.6603074201642687</c:v>
                </c:pt>
                <c:pt idx="143">
                  <c:v>1.5269188568710554</c:v>
                </c:pt>
                <c:pt idx="144">
                  <c:v>1.3875458075580016</c:v>
                </c:pt>
                <c:pt idx="145">
                  <c:v>1.2890550397045017</c:v>
                </c:pt>
                <c:pt idx="146">
                  <c:v>1.1876768941720792</c:v>
                </c:pt>
                <c:pt idx="147">
                  <c:v>1.0852451876212834</c:v>
                </c:pt>
                <c:pt idx="148">
                  <c:v>0.99805693884302116</c:v>
                </c:pt>
                <c:pt idx="149">
                  <c:v>0.9246563465531441</c:v>
                </c:pt>
                <c:pt idx="150">
                  <c:v>0.8495874847145326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8714240"/>
        <c:axId val="238724224"/>
      </c:lineChart>
      <c:dateAx>
        <c:axId val="238714240"/>
        <c:scaling>
          <c:orientation val="minMax"/>
          <c:min val="29677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8724224"/>
        <c:crossesAt val="0.01"/>
        <c:auto val="0"/>
        <c:lblOffset val="100"/>
        <c:baseTimeUnit val="months"/>
        <c:majorUnit val="24"/>
        <c:majorTimeUnit val="months"/>
        <c:minorUnit val="3"/>
        <c:minorTimeUnit val="months"/>
      </c:dateAx>
      <c:valAx>
        <c:axId val="238724224"/>
        <c:scaling>
          <c:logBase val="10"/>
          <c:orientation val="minMax"/>
          <c:min val="0.01"/>
        </c:scaling>
        <c:delete val="0"/>
        <c:axPos val="l"/>
        <c:majorGridlines>
          <c:spPr>
            <a:ln w="12700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 w="12700">
              <a:solidFill>
                <a:schemeClr val="bg1">
                  <a:lumMod val="85000"/>
                </a:schemeClr>
              </a:solidFill>
              <a:prstDash val="solid"/>
            </a:ln>
          </c:spPr>
        </c:minorGridlines>
        <c:title>
          <c:tx>
            <c:rich>
              <a:bodyPr rot="-540000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Bq/kg乾土</a:t>
                </a:r>
              </a:p>
            </c:rich>
          </c:tx>
          <c:layout>
            <c:manualLayout>
              <c:xMode val="edge"/>
              <c:yMode val="edge"/>
              <c:x val="1.5322939068100361E-2"/>
              <c:y val="0.2420847222222222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38714240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8336362007168456"/>
          <c:y val="0.16410833333333333"/>
          <c:w val="0.34620017921146956"/>
          <c:h val="0.332533333333333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0</xdr:colOff>
      <xdr:row>5</xdr:row>
      <xdr:rowOff>53975</xdr:rowOff>
    </xdr:from>
    <xdr:to>
      <xdr:col>30</xdr:col>
      <xdr:colOff>309500</xdr:colOff>
      <xdr:row>28</xdr:row>
      <xdr:rowOff>12975</xdr:rowOff>
    </xdr:to>
    <xdr:graphicFrame macro="">
      <xdr:nvGraphicFramePr>
        <xdr:cNvPr id="30282" name="グラフ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25400</xdr:colOff>
      <xdr:row>5</xdr:row>
      <xdr:rowOff>63499</xdr:rowOff>
    </xdr:from>
    <xdr:to>
      <xdr:col>15</xdr:col>
      <xdr:colOff>30100</xdr:colOff>
      <xdr:row>28</xdr:row>
      <xdr:rowOff>22499</xdr:rowOff>
    </xdr:to>
    <xdr:graphicFrame macro="">
      <xdr:nvGraphicFramePr>
        <xdr:cNvPr id="3028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25400</xdr:colOff>
      <xdr:row>25</xdr:row>
      <xdr:rowOff>25400</xdr:rowOff>
    </xdr:from>
    <xdr:to>
      <xdr:col>15</xdr:col>
      <xdr:colOff>30100</xdr:colOff>
      <xdr:row>47</xdr:row>
      <xdr:rowOff>111400</xdr:rowOff>
    </xdr:to>
    <xdr:graphicFrame macro="">
      <xdr:nvGraphicFramePr>
        <xdr:cNvPr id="3028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25400</xdr:colOff>
      <xdr:row>45</xdr:row>
      <xdr:rowOff>60325</xdr:rowOff>
    </xdr:from>
    <xdr:to>
      <xdr:col>15</xdr:col>
      <xdr:colOff>30100</xdr:colOff>
      <xdr:row>68</xdr:row>
      <xdr:rowOff>19325</xdr:rowOff>
    </xdr:to>
    <xdr:graphicFrame macro="">
      <xdr:nvGraphicFramePr>
        <xdr:cNvPr id="30285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15</xdr:col>
      <xdr:colOff>0</xdr:colOff>
      <xdr:row>25</xdr:row>
      <xdr:rowOff>19051</xdr:rowOff>
    </xdr:from>
    <xdr:to>
      <xdr:col>30</xdr:col>
      <xdr:colOff>309500</xdr:colOff>
      <xdr:row>47</xdr:row>
      <xdr:rowOff>105051</xdr:rowOff>
    </xdr:to>
    <xdr:graphicFrame macro="">
      <xdr:nvGraphicFramePr>
        <xdr:cNvPr id="30286" name="グラフ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15</xdr:col>
      <xdr:colOff>12700</xdr:colOff>
      <xdr:row>45</xdr:row>
      <xdr:rowOff>57150</xdr:rowOff>
    </xdr:from>
    <xdr:to>
      <xdr:col>30</xdr:col>
      <xdr:colOff>322200</xdr:colOff>
      <xdr:row>68</xdr:row>
      <xdr:rowOff>16150</xdr:rowOff>
    </xdr:to>
    <xdr:graphicFrame macro="">
      <xdr:nvGraphicFramePr>
        <xdr:cNvPr id="30287" name="グラフ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1</xdr:col>
      <xdr:colOff>25400</xdr:colOff>
      <xdr:row>66</xdr:row>
      <xdr:rowOff>9525</xdr:rowOff>
    </xdr:from>
    <xdr:to>
      <xdr:col>15</xdr:col>
      <xdr:colOff>30100</xdr:colOff>
      <xdr:row>88</xdr:row>
      <xdr:rowOff>95525</xdr:rowOff>
    </xdr:to>
    <xdr:graphicFrame macro="">
      <xdr:nvGraphicFramePr>
        <xdr:cNvPr id="30288" name="グラフ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15</xdr:col>
      <xdr:colOff>15875</xdr:colOff>
      <xdr:row>66</xdr:row>
      <xdr:rowOff>22224</xdr:rowOff>
    </xdr:from>
    <xdr:to>
      <xdr:col>30</xdr:col>
      <xdr:colOff>328550</xdr:colOff>
      <xdr:row>88</xdr:row>
      <xdr:rowOff>108224</xdr:rowOff>
    </xdr:to>
    <xdr:graphicFrame macro="">
      <xdr:nvGraphicFramePr>
        <xdr:cNvPr id="30289" name="グラフ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1</xdr:col>
      <xdr:colOff>25400</xdr:colOff>
      <xdr:row>86</xdr:row>
      <xdr:rowOff>15875</xdr:rowOff>
    </xdr:from>
    <xdr:to>
      <xdr:col>15</xdr:col>
      <xdr:colOff>30100</xdr:colOff>
      <xdr:row>108</xdr:row>
      <xdr:rowOff>101875</xdr:rowOff>
    </xdr:to>
    <xdr:graphicFrame macro="">
      <xdr:nvGraphicFramePr>
        <xdr:cNvPr id="30290" name="グラフ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15</xdr:col>
      <xdr:colOff>6350</xdr:colOff>
      <xdr:row>86</xdr:row>
      <xdr:rowOff>25400</xdr:rowOff>
    </xdr:from>
    <xdr:to>
      <xdr:col>30</xdr:col>
      <xdr:colOff>319025</xdr:colOff>
      <xdr:row>108</xdr:row>
      <xdr:rowOff>111400</xdr:rowOff>
    </xdr:to>
    <xdr:graphicFrame macro="">
      <xdr:nvGraphicFramePr>
        <xdr:cNvPr id="11" name="グラフ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miyagi-ermc.jp/" TargetMode="External"/><Relationship Id="rId3" Type="http://schemas.openxmlformats.org/officeDocument/2006/relationships/hyperlink" Target="http://www.r-info-miyagi.jp/r-info/" TargetMode="External"/><Relationship Id="rId7" Type="http://schemas.openxmlformats.org/officeDocument/2006/relationships/hyperlink" Target="http://www.pref.miyagi.jp/soshiki/gentai/" TargetMode="External"/><Relationship Id="rId2" Type="http://schemas.openxmlformats.org/officeDocument/2006/relationships/hyperlink" Target="http://www.pref.miyagi.jp/soshiki/gentai/" TargetMode="External"/><Relationship Id="rId1" Type="http://schemas.openxmlformats.org/officeDocument/2006/relationships/hyperlink" Target="http://miyagi-ermc.jp/" TargetMode="External"/><Relationship Id="rId6" Type="http://schemas.openxmlformats.org/officeDocument/2006/relationships/hyperlink" Target="http://www.r-info-miyagi.jp/r-info/" TargetMode="External"/><Relationship Id="rId5" Type="http://schemas.openxmlformats.org/officeDocument/2006/relationships/hyperlink" Target="http://www.kmdmyg.info/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www://kmdmyg.info/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codeName="Sheet1"/>
  <dimension ref="A2:BJ352"/>
  <sheetViews>
    <sheetView tabSelected="1" zoomScale="75" zoomScaleNormal="75" workbookViewId="0"/>
  </sheetViews>
  <sheetFormatPr defaultColWidth="10.69921875" defaultRowHeight="9.9499999999999993" customHeight="1" x14ac:dyDescent="0.2"/>
  <cols>
    <col min="1" max="1" width="1.09765625" style="3" customWidth="1"/>
    <col min="2" max="2" width="6.796875" style="3" customWidth="1"/>
    <col min="3" max="6" width="3.5" style="3" customWidth="1"/>
    <col min="7" max="7" width="3.5" style="4" customWidth="1"/>
    <col min="8" max="8" width="6.796875" style="3" customWidth="1"/>
    <col min="9" max="12" width="3.5" style="3" customWidth="1"/>
    <col min="13" max="13" width="6.796875" style="4" customWidth="1"/>
    <col min="14" max="17" width="3.5" style="3" customWidth="1"/>
    <col min="18" max="18" width="6.796875" style="4" customWidth="1"/>
    <col min="19" max="58" width="3.5" style="3" customWidth="1"/>
    <col min="59" max="63" width="3.796875" style="3" customWidth="1"/>
    <col min="64" max="16384" width="10.69921875" style="3"/>
  </cols>
  <sheetData>
    <row r="2" spans="2:31" ht="21.75" customHeight="1" x14ac:dyDescent="0.2">
      <c r="B2" s="36" t="s">
        <v>0</v>
      </c>
      <c r="D2" s="361" t="s">
        <v>23</v>
      </c>
      <c r="F2" s="361"/>
      <c r="G2" s="3"/>
      <c r="J2" s="2"/>
      <c r="O2" s="2"/>
      <c r="Q2" s="359" t="s">
        <v>94</v>
      </c>
      <c r="R2" s="3"/>
      <c r="U2" s="375"/>
      <c r="W2" s="375"/>
      <c r="X2" s="360"/>
      <c r="Y2" s="376"/>
      <c r="Z2" s="53"/>
      <c r="AA2" s="360"/>
      <c r="AB2" s="376"/>
      <c r="AC2" s="376"/>
      <c r="AD2" s="53"/>
      <c r="AE2" s="360"/>
    </row>
    <row r="3" spans="2:31" ht="10.5" customHeight="1" x14ac:dyDescent="0.2">
      <c r="B3" s="36"/>
      <c r="C3" s="55"/>
      <c r="D3" s="355" t="s">
        <v>28</v>
      </c>
      <c r="E3" s="356"/>
      <c r="F3" s="356"/>
      <c r="G3" s="357"/>
      <c r="H3" s="355" t="s">
        <v>29</v>
      </c>
      <c r="I3" s="356"/>
      <c r="J3" s="351"/>
      <c r="K3" s="355" t="s">
        <v>30</v>
      </c>
      <c r="L3" s="356"/>
      <c r="M3" s="358"/>
      <c r="N3" s="352"/>
      <c r="O3" s="353" t="s">
        <v>31</v>
      </c>
      <c r="P3" s="354"/>
      <c r="Q3" s="380" t="s">
        <v>95</v>
      </c>
      <c r="R3" s="381"/>
      <c r="S3" s="381"/>
      <c r="T3" s="381"/>
      <c r="U3" s="381"/>
      <c r="V3" s="381"/>
      <c r="W3" s="381"/>
      <c r="X3" s="381"/>
      <c r="Y3" s="381"/>
      <c r="Z3" s="381"/>
      <c r="AA3" s="381"/>
      <c r="AB3" s="381"/>
      <c r="AC3" s="381"/>
      <c r="AD3" s="381"/>
      <c r="AE3" s="381"/>
    </row>
    <row r="4" spans="2:31" ht="10.5" customHeight="1" x14ac:dyDescent="0.2">
      <c r="B4" s="36"/>
      <c r="C4" s="55"/>
      <c r="D4" s="355"/>
      <c r="E4" s="356"/>
      <c r="F4" s="356"/>
      <c r="G4" s="357"/>
      <c r="H4" s="355"/>
      <c r="I4" s="356"/>
      <c r="J4" s="351"/>
      <c r="K4" s="355"/>
      <c r="L4" s="356"/>
      <c r="M4" s="358"/>
      <c r="N4" s="352"/>
      <c r="O4" s="353"/>
      <c r="P4" s="354"/>
      <c r="Q4" s="381"/>
      <c r="R4" s="381"/>
      <c r="S4" s="381"/>
      <c r="T4" s="381"/>
      <c r="U4" s="381"/>
      <c r="V4" s="381"/>
      <c r="W4" s="381"/>
      <c r="X4" s="381"/>
      <c r="Y4" s="381"/>
      <c r="Z4" s="381"/>
      <c r="AA4" s="381"/>
      <c r="AB4" s="381"/>
      <c r="AC4" s="381"/>
      <c r="AD4" s="381"/>
      <c r="AE4" s="381"/>
    </row>
    <row r="5" spans="2:31" ht="10.5" customHeight="1" x14ac:dyDescent="0.2">
      <c r="B5" s="36"/>
      <c r="C5" s="55"/>
      <c r="D5" s="355"/>
      <c r="E5" s="356"/>
      <c r="F5" s="356"/>
      <c r="G5" s="357"/>
      <c r="H5" s="355"/>
      <c r="I5" s="356"/>
      <c r="J5" s="351"/>
      <c r="K5" s="355"/>
      <c r="L5" s="356"/>
      <c r="M5" s="358"/>
      <c r="N5" s="352"/>
      <c r="O5" s="353"/>
      <c r="P5" s="354"/>
      <c r="Q5" s="3" t="s">
        <v>96</v>
      </c>
      <c r="R5" s="3" t="s">
        <v>97</v>
      </c>
      <c r="S5" s="2"/>
      <c r="W5" s="375"/>
      <c r="Y5" s="360"/>
      <c r="Z5" s="360"/>
      <c r="AA5" s="360"/>
      <c r="AB5" s="360"/>
      <c r="AC5" s="376"/>
      <c r="AD5" s="53"/>
      <c r="AE5" s="376"/>
    </row>
    <row r="6" spans="2:31" ht="9.9499999999999993" customHeight="1" x14ac:dyDescent="0.2">
      <c r="D6" s="20"/>
      <c r="E6" s="23"/>
      <c r="F6" s="23"/>
      <c r="G6" s="17"/>
      <c r="H6" s="20"/>
      <c r="J6" s="20"/>
      <c r="K6" s="23"/>
      <c r="L6" s="23"/>
      <c r="M6" s="17"/>
      <c r="O6" s="20"/>
      <c r="P6" s="23"/>
      <c r="Q6" s="23"/>
      <c r="R6" s="17"/>
      <c r="T6" s="20"/>
      <c r="U6" s="23"/>
      <c r="V6" s="23"/>
      <c r="W6" s="20"/>
      <c r="X6" s="20"/>
      <c r="Y6" s="20"/>
      <c r="Z6" s="23"/>
      <c r="AA6" s="23"/>
      <c r="AB6" s="15"/>
    </row>
    <row r="7" spans="2:31" ht="9.9499999999999993" customHeight="1" x14ac:dyDescent="0.2">
      <c r="D7" s="20"/>
      <c r="E7" s="23"/>
      <c r="F7" s="23"/>
      <c r="G7" s="17"/>
      <c r="H7" s="20"/>
      <c r="J7" s="20"/>
      <c r="K7" s="23"/>
      <c r="L7" s="23"/>
      <c r="M7" s="17"/>
      <c r="O7" s="20"/>
      <c r="P7" s="23"/>
      <c r="Q7" s="23"/>
      <c r="R7" s="17"/>
      <c r="T7" s="20"/>
      <c r="U7" s="23"/>
      <c r="V7" s="23"/>
      <c r="W7" s="20"/>
      <c r="X7" s="20"/>
      <c r="Y7" s="20"/>
      <c r="Z7" s="23"/>
      <c r="AA7" s="23"/>
      <c r="AB7" s="15"/>
    </row>
    <row r="8" spans="2:31" ht="9.9499999999999993" customHeight="1" x14ac:dyDescent="0.2">
      <c r="D8" s="20"/>
      <c r="E8" s="23"/>
      <c r="F8" s="23"/>
      <c r="G8" s="17"/>
      <c r="H8" s="20"/>
      <c r="J8" s="20"/>
      <c r="K8" s="23"/>
      <c r="L8" s="23"/>
      <c r="M8" s="17"/>
      <c r="O8" s="20"/>
      <c r="P8" s="23"/>
      <c r="Q8" s="23"/>
      <c r="R8" s="17"/>
      <c r="T8" s="20"/>
      <c r="U8" s="23"/>
      <c r="V8" s="23"/>
      <c r="W8" s="20"/>
      <c r="X8" s="20"/>
      <c r="Y8" s="20"/>
      <c r="Z8" s="23"/>
      <c r="AA8" s="23"/>
      <c r="AB8" s="15"/>
    </row>
    <row r="9" spans="2:31" ht="9.9499999999999993" customHeight="1" x14ac:dyDescent="0.2">
      <c r="O9" s="20"/>
      <c r="P9" s="23"/>
      <c r="Q9" s="23"/>
      <c r="R9" s="17"/>
      <c r="Y9" s="20"/>
      <c r="Z9" s="23"/>
      <c r="AA9" s="23"/>
      <c r="AB9" s="15"/>
    </row>
    <row r="10" spans="2:31" ht="9.9499999999999993" customHeight="1" x14ac:dyDescent="0.2">
      <c r="O10" s="20"/>
      <c r="P10" s="23"/>
      <c r="Q10" s="23"/>
      <c r="R10" s="17"/>
      <c r="Y10" s="20"/>
      <c r="Z10" s="23"/>
      <c r="AA10" s="23"/>
      <c r="AB10" s="15"/>
    </row>
    <row r="11" spans="2:31" ht="9.9499999999999993" customHeight="1" x14ac:dyDescent="0.2">
      <c r="O11" s="20"/>
      <c r="P11" s="23"/>
      <c r="Q11" s="23"/>
      <c r="R11" s="17"/>
      <c r="Y11" s="20"/>
      <c r="Z11" s="23"/>
      <c r="AA11" s="23"/>
      <c r="AB11" s="15"/>
    </row>
    <row r="12" spans="2:31" ht="9.9499999999999993" customHeight="1" x14ac:dyDescent="0.2">
      <c r="O12" s="20"/>
      <c r="P12" s="23"/>
      <c r="Q12" s="23"/>
      <c r="R12" s="17"/>
      <c r="Y12" s="20"/>
      <c r="Z12" s="23"/>
      <c r="AA12" s="23"/>
      <c r="AB12" s="15"/>
    </row>
    <row r="58" spans="7:7" ht="9.9499999999999993" customHeight="1" x14ac:dyDescent="0.2">
      <c r="G58" s="17"/>
    </row>
    <row r="59" spans="7:7" ht="9.9499999999999993" customHeight="1" x14ac:dyDescent="0.2">
      <c r="G59" s="17"/>
    </row>
    <row r="60" spans="7:7" ht="9.9499999999999993" customHeight="1" x14ac:dyDescent="0.2">
      <c r="G60" s="17"/>
    </row>
    <row r="61" spans="7:7" ht="9.9499999999999993" customHeight="1" x14ac:dyDescent="0.2">
      <c r="G61" s="17"/>
    </row>
    <row r="62" spans="7:7" ht="9.9499999999999993" customHeight="1" x14ac:dyDescent="0.2">
      <c r="G62" s="17"/>
    </row>
    <row r="63" spans="7:7" ht="9.9499999999999993" customHeight="1" x14ac:dyDescent="0.2">
      <c r="G63" s="17"/>
    </row>
    <row r="64" spans="7:7" ht="9.9499999999999993" customHeight="1" x14ac:dyDescent="0.2">
      <c r="G64" s="17"/>
    </row>
    <row r="65" spans="7:7" ht="9.9499999999999993" customHeight="1" x14ac:dyDescent="0.2">
      <c r="G65" s="17"/>
    </row>
    <row r="66" spans="7:7" ht="9.9499999999999993" customHeight="1" x14ac:dyDescent="0.2">
      <c r="G66" s="17"/>
    </row>
    <row r="67" spans="7:7" ht="9.9499999999999993" customHeight="1" x14ac:dyDescent="0.2">
      <c r="G67" s="17"/>
    </row>
    <row r="68" spans="7:7" ht="9.9499999999999993" customHeight="1" x14ac:dyDescent="0.2">
      <c r="G68" s="17"/>
    </row>
    <row r="69" spans="7:7" ht="9.9499999999999993" customHeight="1" x14ac:dyDescent="0.2">
      <c r="G69" s="17"/>
    </row>
    <row r="70" spans="7:7" ht="9.9499999999999993" customHeight="1" x14ac:dyDescent="0.2">
      <c r="G70" s="17"/>
    </row>
    <row r="71" spans="7:7" ht="9.9499999999999993" customHeight="1" x14ac:dyDescent="0.2">
      <c r="G71" s="17"/>
    </row>
    <row r="72" spans="7:7" ht="9.9499999999999993" customHeight="1" x14ac:dyDescent="0.2">
      <c r="G72" s="17"/>
    </row>
    <row r="73" spans="7:7" ht="9.9499999999999993" customHeight="1" x14ac:dyDescent="0.2">
      <c r="G73" s="17"/>
    </row>
    <row r="74" spans="7:7" ht="9.9499999999999993" customHeight="1" x14ac:dyDescent="0.2">
      <c r="G74" s="17"/>
    </row>
    <row r="75" spans="7:7" ht="9.9499999999999993" customHeight="1" x14ac:dyDescent="0.2">
      <c r="G75" s="17"/>
    </row>
    <row r="76" spans="7:7" ht="9.9499999999999993" customHeight="1" x14ac:dyDescent="0.2">
      <c r="G76" s="17"/>
    </row>
    <row r="77" spans="7:7" ht="9.9499999999999993" customHeight="1" x14ac:dyDescent="0.2">
      <c r="G77" s="17"/>
    </row>
    <row r="78" spans="7:7" ht="9.9499999999999993" customHeight="1" x14ac:dyDescent="0.2">
      <c r="G78" s="17"/>
    </row>
    <row r="79" spans="7:7" ht="9.9499999999999993" customHeight="1" x14ac:dyDescent="0.2">
      <c r="G79" s="17"/>
    </row>
    <row r="80" spans="7:7" ht="9.9499999999999993" customHeight="1" x14ac:dyDescent="0.2">
      <c r="G80" s="17"/>
    </row>
    <row r="81" spans="7:7" ht="9.9499999999999993" customHeight="1" x14ac:dyDescent="0.2">
      <c r="G81" s="17"/>
    </row>
    <row r="82" spans="7:7" ht="9.9499999999999993" customHeight="1" x14ac:dyDescent="0.2">
      <c r="G82" s="17"/>
    </row>
    <row r="83" spans="7:7" ht="9.9499999999999993" customHeight="1" x14ac:dyDescent="0.2">
      <c r="G83" s="17"/>
    </row>
    <row r="84" spans="7:7" ht="9.9499999999999993" customHeight="1" x14ac:dyDescent="0.2">
      <c r="G84" s="17"/>
    </row>
    <row r="85" spans="7:7" ht="9.9499999999999993" customHeight="1" x14ac:dyDescent="0.2">
      <c r="G85" s="17"/>
    </row>
    <row r="86" spans="7:7" ht="9.9499999999999993" customHeight="1" x14ac:dyDescent="0.2">
      <c r="G86" s="17"/>
    </row>
    <row r="87" spans="7:7" ht="9.9499999999999993" customHeight="1" x14ac:dyDescent="0.2">
      <c r="G87" s="17"/>
    </row>
    <row r="88" spans="7:7" ht="9.9499999999999993" customHeight="1" x14ac:dyDescent="0.2">
      <c r="G88" s="17"/>
    </row>
    <row r="89" spans="7:7" ht="9.9499999999999993" customHeight="1" x14ac:dyDescent="0.2">
      <c r="G89" s="17"/>
    </row>
    <row r="90" spans="7:7" ht="9.9499999999999993" customHeight="1" x14ac:dyDescent="0.2">
      <c r="G90" s="17"/>
    </row>
    <row r="91" spans="7:7" ht="9.9499999999999993" customHeight="1" x14ac:dyDescent="0.2">
      <c r="G91" s="17"/>
    </row>
    <row r="92" spans="7:7" ht="9.9499999999999993" customHeight="1" x14ac:dyDescent="0.2">
      <c r="G92" s="17"/>
    </row>
    <row r="93" spans="7:7" ht="9.9499999999999993" customHeight="1" x14ac:dyDescent="0.2">
      <c r="G93" s="17"/>
    </row>
    <row r="94" spans="7:7" ht="9.9499999999999993" customHeight="1" x14ac:dyDescent="0.2">
      <c r="G94" s="17"/>
    </row>
    <row r="95" spans="7:7" ht="9.9499999999999993" customHeight="1" x14ac:dyDescent="0.2">
      <c r="G95" s="17"/>
    </row>
    <row r="96" spans="7:7" ht="9.9499999999999993" customHeight="1" x14ac:dyDescent="0.2">
      <c r="G96" s="17"/>
    </row>
    <row r="97" spans="7:22" ht="9.9499999999999993" customHeight="1" x14ac:dyDescent="0.2">
      <c r="G97" s="17"/>
    </row>
    <row r="98" spans="7:22" ht="9.9499999999999993" customHeight="1" x14ac:dyDescent="0.2">
      <c r="G98" s="17"/>
    </row>
    <row r="99" spans="7:22" ht="9.9499999999999993" customHeight="1" x14ac:dyDescent="0.2">
      <c r="G99" s="17"/>
    </row>
    <row r="100" spans="7:22" ht="9.9499999999999993" customHeight="1" x14ac:dyDescent="0.2">
      <c r="G100" s="17"/>
    </row>
    <row r="101" spans="7:22" ht="9.9499999999999993" customHeight="1" x14ac:dyDescent="0.2">
      <c r="G101" s="17"/>
    </row>
    <row r="102" spans="7:22" ht="9.9499999999999993" customHeight="1" x14ac:dyDescent="0.2">
      <c r="G102" s="17"/>
    </row>
    <row r="103" spans="7:22" ht="9.9499999999999993" customHeight="1" x14ac:dyDescent="0.2">
      <c r="G103" s="17"/>
    </row>
    <row r="104" spans="7:22" ht="9.9499999999999993" customHeight="1" x14ac:dyDescent="0.2">
      <c r="G104" s="17"/>
    </row>
    <row r="105" spans="7:22" ht="9.9499999999999993" customHeight="1" x14ac:dyDescent="0.2">
      <c r="G105" s="17"/>
    </row>
    <row r="106" spans="7:22" ht="9.9499999999999993" customHeight="1" x14ac:dyDescent="0.2">
      <c r="G106" s="17"/>
    </row>
    <row r="107" spans="7:22" ht="9.9499999999999993" customHeight="1" x14ac:dyDescent="0.2">
      <c r="G107" s="17"/>
    </row>
    <row r="108" spans="7:22" ht="9.9499999999999993" customHeight="1" x14ac:dyDescent="0.2">
      <c r="G108" s="17"/>
    </row>
    <row r="109" spans="7:22" ht="9.9499999999999993" customHeight="1" x14ac:dyDescent="0.2">
      <c r="G109" s="17"/>
    </row>
    <row r="110" spans="7:22" ht="9.9499999999999993" customHeight="1" x14ac:dyDescent="0.2">
      <c r="G110" s="17"/>
    </row>
    <row r="111" spans="7:22" ht="9.9499999999999993" customHeight="1" x14ac:dyDescent="0.2">
      <c r="G111" s="17"/>
      <c r="S111" s="11" t="s">
        <v>98</v>
      </c>
    </row>
    <row r="112" spans="7:22" ht="9.9499999999999993" customHeight="1" x14ac:dyDescent="0.2">
      <c r="G112" s="17"/>
      <c r="S112" s="377" t="s">
        <v>99</v>
      </c>
      <c r="T112" s="11"/>
      <c r="U112" s="360"/>
      <c r="V112" s="376"/>
    </row>
    <row r="113" spans="2:35" ht="9.9499999999999993" customHeight="1" x14ac:dyDescent="0.2">
      <c r="G113" s="17"/>
      <c r="S113" s="11" t="s">
        <v>100</v>
      </c>
      <c r="T113" s="11"/>
      <c r="U113" s="360"/>
      <c r="V113" s="376"/>
    </row>
    <row r="114" spans="2:35" ht="9.9499999999999993" customHeight="1" x14ac:dyDescent="0.2">
      <c r="G114" s="17"/>
      <c r="S114" s="377" t="s">
        <v>101</v>
      </c>
      <c r="T114" s="11"/>
      <c r="U114" s="360"/>
      <c r="V114" s="376"/>
    </row>
    <row r="115" spans="2:35" ht="9.9499999999999993" customHeight="1" x14ac:dyDescent="0.2">
      <c r="G115" s="17"/>
      <c r="S115" s="11" t="s">
        <v>102</v>
      </c>
      <c r="T115" s="11"/>
      <c r="U115" s="360"/>
      <c r="V115" s="376"/>
    </row>
    <row r="116" spans="2:35" ht="9.9499999999999993" customHeight="1" x14ac:dyDescent="0.2">
      <c r="G116" s="17"/>
      <c r="S116" s="11" t="s">
        <v>103</v>
      </c>
      <c r="T116" s="11"/>
      <c r="U116" s="360"/>
      <c r="V116" s="376"/>
    </row>
    <row r="117" spans="2:35" ht="9.9499999999999993" customHeight="1" x14ac:dyDescent="0.2">
      <c r="G117" s="17"/>
      <c r="S117" s="377" t="s">
        <v>104</v>
      </c>
      <c r="T117" s="11"/>
      <c r="U117" s="360"/>
      <c r="V117" s="376"/>
    </row>
    <row r="118" spans="2:35" ht="9.9499999999999993" customHeight="1" x14ac:dyDescent="0.2">
      <c r="G118" s="17"/>
      <c r="S118" s="11" t="s">
        <v>105</v>
      </c>
      <c r="T118" s="11"/>
      <c r="U118" s="360"/>
      <c r="V118" s="376"/>
    </row>
    <row r="119" spans="2:35" ht="9.9499999999999993" customHeight="1" x14ac:dyDescent="0.2">
      <c r="G119" s="17"/>
      <c r="S119" s="11" t="s">
        <v>106</v>
      </c>
      <c r="T119" s="11"/>
      <c r="U119" s="360"/>
      <c r="V119" s="376"/>
    </row>
    <row r="120" spans="2:35" ht="9.9499999999999993" customHeight="1" x14ac:dyDescent="0.2">
      <c r="G120" s="17"/>
      <c r="S120" s="11" t="s">
        <v>107</v>
      </c>
      <c r="T120" s="11"/>
      <c r="U120" s="360"/>
      <c r="V120" s="376"/>
    </row>
    <row r="121" spans="2:35" ht="9.9499999999999993" customHeight="1" x14ac:dyDescent="0.2">
      <c r="G121" s="17"/>
      <c r="S121" s="11" t="s">
        <v>108</v>
      </c>
      <c r="T121" s="11"/>
      <c r="U121" s="360"/>
      <c r="V121" s="376"/>
    </row>
    <row r="122" spans="2:35" ht="9.9499999999999993" customHeight="1" x14ac:dyDescent="0.2">
      <c r="G122" s="17"/>
      <c r="S122" s="11" t="s">
        <v>109</v>
      </c>
      <c r="T122" s="11"/>
      <c r="U122" s="360"/>
      <c r="V122" s="376"/>
    </row>
    <row r="123" spans="2:35" ht="9.9499999999999993" customHeight="1" x14ac:dyDescent="0.2">
      <c r="G123" s="17"/>
      <c r="S123" s="377" t="s">
        <v>110</v>
      </c>
      <c r="T123" s="11"/>
      <c r="U123" s="360"/>
      <c r="V123" s="376"/>
    </row>
    <row r="124" spans="2:35" ht="9.9499999999999993" customHeight="1" x14ac:dyDescent="0.2">
      <c r="G124" s="17"/>
    </row>
    <row r="126" spans="2:35" ht="19.5" customHeight="1" x14ac:dyDescent="0.2">
      <c r="B126" s="36" t="s">
        <v>0</v>
      </c>
      <c r="C126" s="200"/>
      <c r="G126" s="3"/>
      <c r="H126" s="34" t="s">
        <v>23</v>
      </c>
      <c r="J126" s="2"/>
      <c r="M126" s="3"/>
      <c r="R126" s="3"/>
      <c r="AB126" s="53"/>
      <c r="AC126" s="382">
        <v>29871</v>
      </c>
      <c r="AD126" s="383"/>
      <c r="AE126" s="384" t="s">
        <v>113</v>
      </c>
    </row>
    <row r="127" spans="2:35" ht="12.75" customHeight="1" x14ac:dyDescent="0.2">
      <c r="B127" s="257">
        <f>R132</f>
        <v>29871</v>
      </c>
      <c r="C127" s="2" t="s">
        <v>1</v>
      </c>
      <c r="F127" s="4"/>
      <c r="G127" s="3"/>
      <c r="I127" s="2" t="s">
        <v>1</v>
      </c>
      <c r="L127" s="4"/>
      <c r="M127" s="3"/>
      <c r="N127" s="2" t="s">
        <v>1</v>
      </c>
      <c r="Q127" s="4"/>
      <c r="R127" s="2"/>
      <c r="S127" s="2" t="s">
        <v>2</v>
      </c>
      <c r="W127" s="2"/>
      <c r="X127" s="2" t="s">
        <v>2</v>
      </c>
      <c r="AC127" s="385">
        <v>31528</v>
      </c>
      <c r="AD127" s="386"/>
      <c r="AE127" s="4" t="s">
        <v>111</v>
      </c>
    </row>
    <row r="128" spans="2:35" s="5" customFormat="1" ht="9.9499999999999993" customHeight="1" x14ac:dyDescent="0.2">
      <c r="B128" s="37" t="s">
        <v>3</v>
      </c>
      <c r="C128" s="39" t="s">
        <v>4</v>
      </c>
      <c r="D128" s="40"/>
      <c r="E128" s="40"/>
      <c r="F128" s="40"/>
      <c r="G128" s="38"/>
      <c r="H128" s="37" t="s">
        <v>3</v>
      </c>
      <c r="I128" s="39" t="s">
        <v>4</v>
      </c>
      <c r="J128" s="40"/>
      <c r="K128" s="40"/>
      <c r="L128" s="41"/>
      <c r="M128" s="37" t="s">
        <v>3</v>
      </c>
      <c r="N128" s="39" t="s">
        <v>4</v>
      </c>
      <c r="O128" s="40"/>
      <c r="P128" s="40"/>
      <c r="Q128" s="41"/>
      <c r="R128" s="37" t="s">
        <v>3</v>
      </c>
      <c r="S128" s="39" t="s">
        <v>4</v>
      </c>
      <c r="T128" s="40"/>
      <c r="U128" s="40"/>
      <c r="V128" s="40"/>
      <c r="W128" s="38"/>
      <c r="X128" s="39" t="s">
        <v>4</v>
      </c>
      <c r="Y128" s="40"/>
      <c r="Z128" s="40"/>
      <c r="AA128" s="38"/>
      <c r="AC128" s="385">
        <v>40613</v>
      </c>
      <c r="AD128" s="386"/>
      <c r="AE128" s="3" t="s">
        <v>112</v>
      </c>
      <c r="AI128" s="35" t="s">
        <v>24</v>
      </c>
    </row>
    <row r="129" spans="2:62" s="5" customFormat="1" ht="9.9499999999999993" customHeight="1" x14ac:dyDescent="0.2">
      <c r="B129" s="42" t="s">
        <v>5</v>
      </c>
      <c r="C129" s="44" t="s">
        <v>92</v>
      </c>
      <c r="D129" s="45"/>
      <c r="E129" s="45"/>
      <c r="F129" s="46"/>
      <c r="G129" s="43"/>
      <c r="H129" s="42" t="s">
        <v>5</v>
      </c>
      <c r="I129" s="44" t="s">
        <v>7</v>
      </c>
      <c r="J129" s="45"/>
      <c r="K129" s="45"/>
      <c r="L129" s="46"/>
      <c r="M129" s="42" t="s">
        <v>5</v>
      </c>
      <c r="N129" s="84" t="s">
        <v>8</v>
      </c>
      <c r="O129" s="85"/>
      <c r="P129" s="85"/>
      <c r="Q129" s="46"/>
      <c r="R129" s="42" t="s">
        <v>5</v>
      </c>
      <c r="S129" s="84" t="s">
        <v>93</v>
      </c>
      <c r="T129" s="85"/>
      <c r="U129" s="85"/>
      <c r="V129" s="39"/>
      <c r="W129" s="43"/>
      <c r="X129" s="44" t="s">
        <v>9</v>
      </c>
      <c r="Y129" s="45"/>
      <c r="Z129" s="45"/>
      <c r="AA129" s="43"/>
      <c r="AI129" s="236" t="s">
        <v>6</v>
      </c>
      <c r="AJ129" s="237"/>
      <c r="AK129" s="238"/>
      <c r="AL129" s="239" t="s">
        <v>7</v>
      </c>
      <c r="AM129" s="237"/>
      <c r="AN129" s="238"/>
      <c r="AO129" s="239" t="s">
        <v>8</v>
      </c>
      <c r="AP129" s="239"/>
      <c r="AQ129" s="238"/>
      <c r="AR129" s="39" t="s">
        <v>6</v>
      </c>
      <c r="AS129" s="237"/>
      <c r="AT129" s="238"/>
      <c r="AU129" s="39" t="s">
        <v>9</v>
      </c>
      <c r="AV129" s="239"/>
      <c r="AW129" s="238"/>
    </row>
    <row r="130" spans="2:62" s="6" customFormat="1" ht="9.9499999999999993" customHeight="1" x14ac:dyDescent="0.2">
      <c r="B130" s="24" t="s">
        <v>10</v>
      </c>
      <c r="C130" s="316" t="s">
        <v>11</v>
      </c>
      <c r="D130" s="317" t="s">
        <v>12</v>
      </c>
      <c r="E130" s="318" t="s">
        <v>25</v>
      </c>
      <c r="F130" s="319" t="s">
        <v>13</v>
      </c>
      <c r="G130" s="320" t="s">
        <v>14</v>
      </c>
      <c r="H130" s="321" t="s">
        <v>10</v>
      </c>
      <c r="I130" s="316" t="s">
        <v>11</v>
      </c>
      <c r="J130" s="317" t="s">
        <v>12</v>
      </c>
      <c r="K130" s="318" t="s">
        <v>25</v>
      </c>
      <c r="L130" s="322" t="s">
        <v>13</v>
      </c>
      <c r="M130" s="321" t="s">
        <v>10</v>
      </c>
      <c r="N130" s="316" t="s">
        <v>11</v>
      </c>
      <c r="O130" s="317" t="s">
        <v>12</v>
      </c>
      <c r="P130" s="318" t="s">
        <v>25</v>
      </c>
      <c r="Q130" s="322" t="s">
        <v>13</v>
      </c>
      <c r="R130" s="321" t="s">
        <v>10</v>
      </c>
      <c r="S130" s="316" t="s">
        <v>11</v>
      </c>
      <c r="T130" s="317" t="s">
        <v>12</v>
      </c>
      <c r="U130" s="318" t="s">
        <v>25</v>
      </c>
      <c r="V130" s="317" t="s">
        <v>13</v>
      </c>
      <c r="W130" s="320" t="s">
        <v>14</v>
      </c>
      <c r="X130" s="316" t="s">
        <v>11</v>
      </c>
      <c r="Y130" s="317" t="s">
        <v>12</v>
      </c>
      <c r="Z130" s="318" t="s">
        <v>25</v>
      </c>
      <c r="AA130" s="320" t="s">
        <v>13</v>
      </c>
      <c r="AC130" s="378" t="s">
        <v>59</v>
      </c>
      <c r="AD130" s="378" t="s">
        <v>60</v>
      </c>
      <c r="AE130" s="378" t="s">
        <v>63</v>
      </c>
      <c r="AF130" s="378" t="s">
        <v>61</v>
      </c>
      <c r="AG130" s="378" t="s">
        <v>62</v>
      </c>
      <c r="AH130" s="7"/>
      <c r="AI130" s="240" t="s">
        <v>11</v>
      </c>
      <c r="AJ130" s="241" t="s">
        <v>12</v>
      </c>
      <c r="AK130" s="9" t="s">
        <v>13</v>
      </c>
      <c r="AL130" s="240" t="s">
        <v>11</v>
      </c>
      <c r="AM130" s="241" t="s">
        <v>12</v>
      </c>
      <c r="AN130" s="9" t="s">
        <v>13</v>
      </c>
      <c r="AO130" s="240" t="s">
        <v>11</v>
      </c>
      <c r="AP130" s="241" t="s">
        <v>12</v>
      </c>
      <c r="AQ130" s="9" t="s">
        <v>13</v>
      </c>
      <c r="AR130" s="240" t="s">
        <v>11</v>
      </c>
      <c r="AS130" s="241" t="s">
        <v>12</v>
      </c>
      <c r="AT130" s="9" t="s">
        <v>13</v>
      </c>
      <c r="AU130" s="240" t="s">
        <v>11</v>
      </c>
      <c r="AV130" s="241" t="s">
        <v>12</v>
      </c>
      <c r="AW130" s="9" t="s">
        <v>13</v>
      </c>
      <c r="AY130" s="7"/>
      <c r="AZ130" s="7"/>
      <c r="BA130" s="7"/>
      <c r="BC130" s="7"/>
      <c r="BD130" s="7"/>
      <c r="BE130" s="7"/>
      <c r="BF130" s="7"/>
      <c r="BG130" s="7"/>
      <c r="BH130" s="7"/>
      <c r="BI130" s="7"/>
      <c r="BJ130" s="7"/>
    </row>
    <row r="131" spans="2:62" s="8" customFormat="1" ht="9.9499999999999993" customHeight="1" x14ac:dyDescent="0.2">
      <c r="B131" s="24" t="s">
        <v>15</v>
      </c>
      <c r="C131" s="67" t="s">
        <v>16</v>
      </c>
      <c r="D131" s="68" t="s">
        <v>16</v>
      </c>
      <c r="E131" s="69" t="s">
        <v>16</v>
      </c>
      <c r="F131" s="69" t="s">
        <v>16</v>
      </c>
      <c r="G131" s="47" t="s">
        <v>16</v>
      </c>
      <c r="H131" s="49" t="s">
        <v>15</v>
      </c>
      <c r="I131" s="67" t="s">
        <v>16</v>
      </c>
      <c r="J131" s="68" t="s">
        <v>16</v>
      </c>
      <c r="K131" s="69" t="s">
        <v>16</v>
      </c>
      <c r="L131" s="48" t="s">
        <v>16</v>
      </c>
      <c r="M131" s="49" t="s">
        <v>15</v>
      </c>
      <c r="N131" s="67" t="s">
        <v>16</v>
      </c>
      <c r="O131" s="68" t="s">
        <v>16</v>
      </c>
      <c r="P131" s="69" t="s">
        <v>16</v>
      </c>
      <c r="Q131" s="48" t="s">
        <v>16</v>
      </c>
      <c r="R131" s="49" t="s">
        <v>15</v>
      </c>
      <c r="S131" s="67" t="s">
        <v>16</v>
      </c>
      <c r="T131" s="68" t="s">
        <v>16</v>
      </c>
      <c r="U131" s="69" t="s">
        <v>16</v>
      </c>
      <c r="V131" s="342" t="s">
        <v>16</v>
      </c>
      <c r="W131" s="47" t="s">
        <v>16</v>
      </c>
      <c r="X131" s="67" t="s">
        <v>16</v>
      </c>
      <c r="Y131" s="68" t="s">
        <v>16</v>
      </c>
      <c r="Z131" s="69" t="s">
        <v>16</v>
      </c>
      <c r="AA131" s="47" t="s">
        <v>16</v>
      </c>
      <c r="AC131" s="379"/>
      <c r="AD131" s="379"/>
      <c r="AE131" s="379"/>
      <c r="AF131" s="379"/>
      <c r="AG131" s="379"/>
      <c r="AH131" s="3"/>
      <c r="AI131" s="58" t="s">
        <v>17</v>
      </c>
      <c r="AJ131" s="59" t="s">
        <v>17</v>
      </c>
      <c r="AK131" s="9" t="s">
        <v>17</v>
      </c>
      <c r="AL131" s="58" t="s">
        <v>17</v>
      </c>
      <c r="AM131" s="59" t="s">
        <v>17</v>
      </c>
      <c r="AN131" s="9" t="s">
        <v>17</v>
      </c>
      <c r="AO131" s="58" t="s">
        <v>17</v>
      </c>
      <c r="AP131" s="63" t="s">
        <v>18</v>
      </c>
      <c r="AQ131" s="9" t="s">
        <v>17</v>
      </c>
      <c r="AR131" s="58" t="s">
        <v>17</v>
      </c>
      <c r="AS131" s="59" t="s">
        <v>17</v>
      </c>
      <c r="AT131" s="9" t="s">
        <v>17</v>
      </c>
      <c r="AU131" s="58" t="s">
        <v>17</v>
      </c>
      <c r="AV131" s="63" t="s">
        <v>18</v>
      </c>
      <c r="AW131" s="9" t="s">
        <v>17</v>
      </c>
      <c r="AY131" s="3"/>
      <c r="AZ131" s="3"/>
      <c r="BA131" s="3"/>
      <c r="BC131" s="3"/>
      <c r="BD131" s="3"/>
      <c r="BE131" s="3"/>
      <c r="BF131" s="3"/>
      <c r="BG131" s="3"/>
      <c r="BH131" s="3"/>
      <c r="BI131" s="3"/>
      <c r="BJ131" s="3"/>
    </row>
    <row r="132" spans="2:62" ht="9.9499999999999993" customHeight="1" x14ac:dyDescent="0.2">
      <c r="B132" s="121"/>
      <c r="C132" s="122"/>
      <c r="D132" s="123"/>
      <c r="E132" s="123"/>
      <c r="F132" s="124"/>
      <c r="G132" s="125"/>
      <c r="H132" s="121"/>
      <c r="I132" s="122"/>
      <c r="J132" s="126"/>
      <c r="K132" s="126"/>
      <c r="L132" s="127"/>
      <c r="M132" s="121"/>
      <c r="N132" s="128"/>
      <c r="O132" s="129"/>
      <c r="P132" s="129"/>
      <c r="Q132" s="130"/>
      <c r="R132" s="121">
        <v>29871</v>
      </c>
      <c r="S132" s="215">
        <f t="shared" ref="S132:S145" si="0">ND代替値</f>
        <v>1.3</v>
      </c>
      <c r="T132" s="131">
        <f t="shared" ref="T132:T159" si="1">AS132/27</f>
        <v>451.85185185185185</v>
      </c>
      <c r="U132" s="330">
        <f t="shared" ref="U132:U150" si="2">ND代替値*2.71828^(-(0.69315/2.062)*(R132-調査開始日)/365.25)</f>
        <v>0.12</v>
      </c>
      <c r="V132" s="341">
        <f t="shared" ref="V132:V137" si="3">ND代替値*2.71828^(-(0.69315/30.02)*(R132-調査開始日)/365.25)</f>
        <v>0.12</v>
      </c>
      <c r="W132" s="344">
        <f>ND代替値*2.71828^(-(0.69315/28.79)*(R132-調査開始日)/365.25)</f>
        <v>3.9E-2</v>
      </c>
      <c r="X132" s="215">
        <f t="shared" ref="X132:X137" si="4">ND代替値</f>
        <v>1.5</v>
      </c>
      <c r="Y132" s="132">
        <f t="shared" ref="Y132:Y159" si="5">AV132/27</f>
        <v>459.25925925925924</v>
      </c>
      <c r="Z132" s="324">
        <f t="shared" ref="Z132:Z150" si="6">ND代替値*2.71828^(-(0.69315/2.062)*(R132-調査開始日)/365.25)</f>
        <v>0.185</v>
      </c>
      <c r="AA132" s="327">
        <f>ND代替値*2.71828^(-(0.69315/30.02)*(R132-調査開始日)/365.25)</f>
        <v>0.185</v>
      </c>
      <c r="AC132" s="52">
        <f t="shared" ref="AC132:AC149" si="7">10*2.71828^(-(0.69315/30.02)*(R132-調査開始日)/365.25)</f>
        <v>10</v>
      </c>
      <c r="AD132" s="52">
        <f t="shared" ref="AD132:AD149" si="8">10*2.71828^(-(0.69315/2.062)*(R132-調査開始日)/365.25)</f>
        <v>10</v>
      </c>
      <c r="AE132" s="337">
        <f>0.1*2.71828^(-(0.69315/28.79)*(R132-調査開始日)/365.25)</f>
        <v>0.1</v>
      </c>
      <c r="AF132" s="50">
        <f t="shared" ref="AF132:AF149" si="9">40*2.71828^(-(0.69315/0.1459)*(R132-調査開始日)/365.25)</f>
        <v>40</v>
      </c>
      <c r="AG132" s="50">
        <f t="shared" ref="AG132:AG149" si="10">200*2.71828^(-(0.69315/(1280000000))*(R132-調査開始日)/365.25)</f>
        <v>200</v>
      </c>
      <c r="AI132" s="178"/>
      <c r="AJ132" s="179"/>
      <c r="AK132" s="180"/>
      <c r="AL132" s="178"/>
      <c r="AM132" s="179"/>
      <c r="AN132" s="180"/>
      <c r="AO132" s="181"/>
      <c r="AP132" s="182"/>
      <c r="AQ132" s="183"/>
      <c r="AR132" s="184"/>
      <c r="AS132" s="179">
        <v>12200</v>
      </c>
      <c r="AT132" s="185"/>
      <c r="AU132" s="184"/>
      <c r="AV132" s="182">
        <v>12400</v>
      </c>
      <c r="AW132" s="185"/>
    </row>
    <row r="133" spans="2:62" ht="9.9499999999999993" customHeight="1" x14ac:dyDescent="0.2">
      <c r="B133" s="133">
        <v>29902</v>
      </c>
      <c r="C133" s="134">
        <f>AI133/27</f>
        <v>3.6296296296296298</v>
      </c>
      <c r="D133" s="135">
        <f>AJ133/27</f>
        <v>433.33333333333331</v>
      </c>
      <c r="E133" s="324">
        <f>ND代替値*2.71828^(-(0.69315/2.062)*(B133-調査開始日)/365.25)</f>
        <v>0.14578089427998792</v>
      </c>
      <c r="F133" s="136">
        <f>AK133/27</f>
        <v>0.81481481481481477</v>
      </c>
      <c r="G133" s="349"/>
      <c r="H133" s="133">
        <v>29900</v>
      </c>
      <c r="I133" s="134">
        <f>AL133/27</f>
        <v>7.0370370370370372</v>
      </c>
      <c r="J133" s="138">
        <f>AM133/27</f>
        <v>562.96296296296293</v>
      </c>
      <c r="K133" s="324">
        <f>ND代替値*2.71828^(-(0.69315/2.062)*(H133-調査開始日)/365.25)</f>
        <v>0.47222664299491879</v>
      </c>
      <c r="L133" s="139">
        <f>AN133/27</f>
        <v>1.962962962962963</v>
      </c>
      <c r="M133" s="133"/>
      <c r="N133" s="140"/>
      <c r="O133" s="141"/>
      <c r="P133" s="141"/>
      <c r="Q133" s="142"/>
      <c r="R133" s="133">
        <v>29962</v>
      </c>
      <c r="S133" s="216">
        <f t="shared" si="0"/>
        <v>1.3</v>
      </c>
      <c r="T133" s="143">
        <f t="shared" si="1"/>
        <v>474.07407407407408</v>
      </c>
      <c r="U133" s="324">
        <f t="shared" si="2"/>
        <v>0.11035923865617496</v>
      </c>
      <c r="V133" s="327">
        <f t="shared" si="3"/>
        <v>0.11931166462472936</v>
      </c>
      <c r="W133" s="345"/>
      <c r="X133" s="216">
        <f t="shared" si="4"/>
        <v>1.5</v>
      </c>
      <c r="Y133" s="144">
        <f t="shared" si="5"/>
        <v>474.07407407407408</v>
      </c>
      <c r="Z133" s="324">
        <f t="shared" si="6"/>
        <v>0.17013715959493639</v>
      </c>
      <c r="AA133" s="329">
        <f>ND代替値*2.71828^(-(0.69315/30.02)*(R133-調査開始日)/365.25)</f>
        <v>0.18393881629645775</v>
      </c>
      <c r="AC133" s="52">
        <f t="shared" si="7"/>
        <v>9.9426387187274461</v>
      </c>
      <c r="AD133" s="52">
        <f t="shared" si="8"/>
        <v>9.1966032213479139</v>
      </c>
      <c r="AE133" s="337">
        <f t="shared" ref="AE133:AE149" si="11">0.1*2.71828^(-(0.69315/29)*(R133-調査開始日)/365.25)</f>
        <v>9.940627185029409E-2</v>
      </c>
      <c r="AF133" s="50">
        <f t="shared" si="9"/>
        <v>12.246385016903671</v>
      </c>
      <c r="AG133" s="50">
        <f t="shared" si="10"/>
        <v>199.99999997301651</v>
      </c>
      <c r="AI133" s="186">
        <v>98</v>
      </c>
      <c r="AJ133" s="187">
        <v>11700</v>
      </c>
      <c r="AK133" s="188">
        <v>22</v>
      </c>
      <c r="AL133" s="186">
        <v>190</v>
      </c>
      <c r="AM133" s="187">
        <v>15200</v>
      </c>
      <c r="AN133" s="188">
        <v>53</v>
      </c>
      <c r="AO133" s="189"/>
      <c r="AP133" s="190"/>
      <c r="AQ133" s="191"/>
      <c r="AR133" s="192"/>
      <c r="AS133" s="187">
        <v>12800</v>
      </c>
      <c r="AT133" s="193"/>
      <c r="AU133" s="192"/>
      <c r="AV133" s="190">
        <v>12800</v>
      </c>
      <c r="AW133" s="193"/>
    </row>
    <row r="134" spans="2:62" ht="9.9499999999999993" customHeight="1" x14ac:dyDescent="0.2">
      <c r="B134" s="133">
        <v>30049</v>
      </c>
      <c r="C134" s="220">
        <f>AI134/27</f>
        <v>2.4074074074074074</v>
      </c>
      <c r="D134" s="135">
        <f>AJ134/27</f>
        <v>437.03703703703701</v>
      </c>
      <c r="E134" s="324">
        <f>ND代替値*2.71828^(-(0.69315/2.062)*(B134-調査開始日)/365.25)</f>
        <v>0.12733416707435341</v>
      </c>
      <c r="F134" s="136">
        <f>AK134/27</f>
        <v>0.70370370370370372</v>
      </c>
      <c r="G134" s="349"/>
      <c r="H134" s="133">
        <v>30049</v>
      </c>
      <c r="I134" s="134">
        <f>AL134/27</f>
        <v>6.2962962962962967</v>
      </c>
      <c r="J134" s="138">
        <f>AM134/27</f>
        <v>474.07407407407408</v>
      </c>
      <c r="K134" s="324">
        <f>ND代替値*2.71828^(-(0.69315/2.062)*(H134-調査開始日)/365.25)</f>
        <v>0.41171380687374276</v>
      </c>
      <c r="L134" s="139">
        <f>AN134/27</f>
        <v>2.2962962962962963</v>
      </c>
      <c r="M134" s="133"/>
      <c r="N134" s="140"/>
      <c r="O134" s="141"/>
      <c r="P134" s="141"/>
      <c r="Q134" s="142"/>
      <c r="R134" s="133">
        <v>30049</v>
      </c>
      <c r="S134" s="216">
        <f t="shared" si="0"/>
        <v>1.3</v>
      </c>
      <c r="T134" s="143">
        <f t="shared" si="1"/>
        <v>481.48148148148147</v>
      </c>
      <c r="U134" s="324">
        <f t="shared" si="2"/>
        <v>0.10186733365948274</v>
      </c>
      <c r="V134" s="327">
        <f t="shared" si="3"/>
        <v>0.1186572779217869</v>
      </c>
      <c r="W134" s="345"/>
      <c r="X134" s="216">
        <f t="shared" si="4"/>
        <v>1.5</v>
      </c>
      <c r="Y134" s="144">
        <f t="shared" si="5"/>
        <v>437.03703703703701</v>
      </c>
      <c r="Z134" s="324">
        <f t="shared" si="6"/>
        <v>0.15704547272503588</v>
      </c>
      <c r="AA134" s="329">
        <f>ND代替値*2.71828^(-(0.69315/30.02)*(R134-調査開始日)/365.25)</f>
        <v>0.1829299701294215</v>
      </c>
      <c r="AC134" s="52">
        <f t="shared" si="7"/>
        <v>9.8881064934822422</v>
      </c>
      <c r="AD134" s="52">
        <f t="shared" si="8"/>
        <v>8.4889444716235616</v>
      </c>
      <c r="AE134" s="337">
        <f t="shared" si="11"/>
        <v>9.8841938038858837E-2</v>
      </c>
      <c r="AF134" s="54">
        <f t="shared" si="9"/>
        <v>3.9495855289598247</v>
      </c>
      <c r="AG134" s="50">
        <f t="shared" si="10"/>
        <v>199.99999994721912</v>
      </c>
      <c r="AI134" s="194">
        <v>65</v>
      </c>
      <c r="AJ134" s="187">
        <v>11800</v>
      </c>
      <c r="AK134" s="188">
        <v>19</v>
      </c>
      <c r="AL134" s="186">
        <v>170</v>
      </c>
      <c r="AM134" s="187">
        <v>12800</v>
      </c>
      <c r="AN134" s="188">
        <v>62</v>
      </c>
      <c r="AO134" s="189"/>
      <c r="AP134" s="190"/>
      <c r="AQ134" s="191"/>
      <c r="AR134" s="192"/>
      <c r="AS134" s="187">
        <v>13000</v>
      </c>
      <c r="AT134" s="193"/>
      <c r="AU134" s="192"/>
      <c r="AV134" s="190">
        <v>11800</v>
      </c>
      <c r="AW134" s="193"/>
    </row>
    <row r="135" spans="2:62" ht="9.9499999999999993" customHeight="1" x14ac:dyDescent="0.2">
      <c r="B135" s="133"/>
      <c r="C135" s="145"/>
      <c r="D135" s="135"/>
      <c r="E135" s="135"/>
      <c r="F135" s="136"/>
      <c r="G135" s="137"/>
      <c r="H135" s="133"/>
      <c r="I135" s="134"/>
      <c r="J135" s="138"/>
      <c r="K135" s="135"/>
      <c r="L135" s="139"/>
      <c r="M135" s="133"/>
      <c r="N135" s="140"/>
      <c r="O135" s="141"/>
      <c r="P135" s="141"/>
      <c r="Q135" s="142"/>
      <c r="R135" s="133">
        <v>30134</v>
      </c>
      <c r="S135" s="216">
        <f t="shared" si="0"/>
        <v>1.3</v>
      </c>
      <c r="T135" s="143">
        <f t="shared" si="1"/>
        <v>359.25925925925924</v>
      </c>
      <c r="U135" s="324">
        <f t="shared" si="2"/>
        <v>9.4202098741514112E-2</v>
      </c>
      <c r="V135" s="327">
        <f t="shared" si="3"/>
        <v>0.11802140102724759</v>
      </c>
      <c r="W135" s="343">
        <f>ND代替値*2.71828^(-(0.69315/28.79)*(R135-調査開始日)/365.25)</f>
        <v>3.8329719848881783E-2</v>
      </c>
      <c r="X135" s="216">
        <f t="shared" si="4"/>
        <v>1.5</v>
      </c>
      <c r="Y135" s="144">
        <f t="shared" si="5"/>
        <v>444.44444444444446</v>
      </c>
      <c r="Z135" s="324">
        <f t="shared" si="6"/>
        <v>0.14522823555983425</v>
      </c>
      <c r="AA135" s="329">
        <f>ND代替値*2.71828^(-(0.69315/30.02)*(R135-調査開始日)/365.25)</f>
        <v>0.18194965991700671</v>
      </c>
      <c r="AC135" s="52">
        <f t="shared" si="7"/>
        <v>9.8351167522706326</v>
      </c>
      <c r="AD135" s="52">
        <f t="shared" si="8"/>
        <v>7.8501748951261767</v>
      </c>
      <c r="AE135" s="337">
        <f t="shared" si="11"/>
        <v>9.829367167382308E-2</v>
      </c>
      <c r="AF135" s="54">
        <f t="shared" si="9"/>
        <v>1.3073533519871963</v>
      </c>
      <c r="AG135" s="50">
        <f t="shared" si="10"/>
        <v>199.99999992201475</v>
      </c>
      <c r="AI135" s="195"/>
      <c r="AJ135" s="187"/>
      <c r="AK135" s="188"/>
      <c r="AL135" s="186"/>
      <c r="AM135" s="187"/>
      <c r="AN135" s="188"/>
      <c r="AO135" s="189"/>
      <c r="AP135" s="190"/>
      <c r="AQ135" s="191"/>
      <c r="AR135" s="192"/>
      <c r="AS135" s="187">
        <v>9700</v>
      </c>
      <c r="AT135" s="193"/>
      <c r="AU135" s="192"/>
      <c r="AV135" s="190">
        <v>12000</v>
      </c>
      <c r="AW135" s="193"/>
    </row>
    <row r="136" spans="2:62" ht="9.9499999999999993" customHeight="1" x14ac:dyDescent="0.2">
      <c r="B136" s="133">
        <v>30272</v>
      </c>
      <c r="C136" s="134">
        <f>AI136/27</f>
        <v>17.407407407407408</v>
      </c>
      <c r="D136" s="135">
        <f>AJ136/27</f>
        <v>355.55555555555554</v>
      </c>
      <c r="E136" s="324">
        <f>ND代替値*2.71828^(-(0.69315/2.062)*(B136-調査開始日)/365.25)</f>
        <v>0.10370799034667638</v>
      </c>
      <c r="F136" s="136">
        <f>AK136/27</f>
        <v>1.7037037037037037</v>
      </c>
      <c r="G136" s="340">
        <f>ND代替値*2.71828^(-(0.69315/28.79)*(B136-調査開始日)/365.25)</f>
        <v>3.7982634728542269E-2</v>
      </c>
      <c r="H136" s="133">
        <v>30273</v>
      </c>
      <c r="I136" s="134">
        <f>AL136/27</f>
        <v>9.6296296296296298</v>
      </c>
      <c r="J136" s="138">
        <f>AM136/27</f>
        <v>448.14814814814815</v>
      </c>
      <c r="K136" s="324">
        <f>ND代替値*2.71828^(-(0.69315/2.062)*(H136-調査開始日)/365.25)</f>
        <v>0.33501403355517639</v>
      </c>
      <c r="L136" s="139">
        <f>AN136/27</f>
        <v>1.7037037037037037</v>
      </c>
      <c r="M136" s="133"/>
      <c r="N136" s="140"/>
      <c r="O136" s="141"/>
      <c r="P136" s="141"/>
      <c r="Q136" s="142"/>
      <c r="R136" s="133">
        <v>30225</v>
      </c>
      <c r="S136" s="216">
        <f t="shared" si="0"/>
        <v>1.3</v>
      </c>
      <c r="T136" s="143">
        <f t="shared" si="1"/>
        <v>300</v>
      </c>
      <c r="U136" s="324">
        <f t="shared" si="2"/>
        <v>8.6633932474394285E-2</v>
      </c>
      <c r="V136" s="327">
        <f t="shared" si="3"/>
        <v>0.11734441514919712</v>
      </c>
      <c r="W136" s="345"/>
      <c r="X136" s="216">
        <f t="shared" si="4"/>
        <v>1.5</v>
      </c>
      <c r="Y136" s="144">
        <f t="shared" si="5"/>
        <v>400</v>
      </c>
      <c r="Z136" s="324">
        <f t="shared" si="6"/>
        <v>0.13356064589802452</v>
      </c>
      <c r="AA136" s="329">
        <f>ND代替値*2.71828^(-(0.69315/30.02)*(R136-調査開始日)/365.25)</f>
        <v>0.18090597335501224</v>
      </c>
      <c r="AC136" s="52">
        <f t="shared" si="7"/>
        <v>9.7787012624330938</v>
      </c>
      <c r="AD136" s="52">
        <f t="shared" si="8"/>
        <v>7.2194943728661904</v>
      </c>
      <c r="AE136" s="337">
        <f t="shared" si="11"/>
        <v>9.7710074475716072E-2</v>
      </c>
      <c r="AF136" s="54">
        <f t="shared" si="9"/>
        <v>0.40025881253936979</v>
      </c>
      <c r="AG136" s="50">
        <f t="shared" si="10"/>
        <v>199.99999989503127</v>
      </c>
      <c r="AI136" s="186">
        <v>470</v>
      </c>
      <c r="AJ136" s="187">
        <v>9600</v>
      </c>
      <c r="AK136" s="188">
        <v>46</v>
      </c>
      <c r="AL136" s="186">
        <v>260</v>
      </c>
      <c r="AM136" s="187">
        <v>12100</v>
      </c>
      <c r="AN136" s="188">
        <v>46</v>
      </c>
      <c r="AO136" s="189"/>
      <c r="AP136" s="190"/>
      <c r="AQ136" s="191"/>
      <c r="AR136" s="192"/>
      <c r="AS136" s="187">
        <v>8100</v>
      </c>
      <c r="AT136" s="193"/>
      <c r="AU136" s="192"/>
      <c r="AV136" s="190">
        <v>10800</v>
      </c>
      <c r="AW136" s="193"/>
    </row>
    <row r="137" spans="2:62" ht="9.9499999999999993" customHeight="1" x14ac:dyDescent="0.2">
      <c r="B137" s="133"/>
      <c r="C137" s="134"/>
      <c r="D137" s="135"/>
      <c r="E137" s="135"/>
      <c r="F137" s="136"/>
      <c r="G137" s="137"/>
      <c r="H137" s="133"/>
      <c r="I137" s="134"/>
      <c r="J137" s="138"/>
      <c r="K137" s="135"/>
      <c r="L137" s="139"/>
      <c r="M137" s="133"/>
      <c r="N137" s="140"/>
      <c r="O137" s="141"/>
      <c r="P137" s="141"/>
      <c r="Q137" s="142"/>
      <c r="R137" s="133">
        <v>30326</v>
      </c>
      <c r="S137" s="216">
        <f t="shared" si="0"/>
        <v>1.3</v>
      </c>
      <c r="T137" s="143">
        <f t="shared" si="1"/>
        <v>333.33333333333331</v>
      </c>
      <c r="U137" s="324">
        <f t="shared" si="2"/>
        <v>7.8943884860427305E-2</v>
      </c>
      <c r="V137" s="327">
        <f t="shared" si="3"/>
        <v>0.11659758108741293</v>
      </c>
      <c r="W137" s="345"/>
      <c r="X137" s="216">
        <f t="shared" si="4"/>
        <v>1.5</v>
      </c>
      <c r="Y137" s="144">
        <f t="shared" si="5"/>
        <v>337.03703703703701</v>
      </c>
      <c r="Z137" s="324">
        <f t="shared" si="6"/>
        <v>0.12170515582649209</v>
      </c>
      <c r="AA137" s="227">
        <f t="shared" ref="AA137:AA147" si="12">AW137/27</f>
        <v>1.2592592592592593</v>
      </c>
      <c r="AC137" s="52">
        <f t="shared" si="7"/>
        <v>9.7164650906177439</v>
      </c>
      <c r="AD137" s="52">
        <f t="shared" si="8"/>
        <v>6.578657071702275</v>
      </c>
      <c r="AE137" s="337">
        <f t="shared" si="11"/>
        <v>9.7066401886675424E-2</v>
      </c>
      <c r="AF137" s="54">
        <f t="shared" si="9"/>
        <v>0.10759685583340464</v>
      </c>
      <c r="AG137" s="50">
        <f t="shared" si="10"/>
        <v>199.99999986508254</v>
      </c>
      <c r="AI137" s="186"/>
      <c r="AJ137" s="187"/>
      <c r="AK137" s="188"/>
      <c r="AL137" s="186"/>
      <c r="AM137" s="187"/>
      <c r="AN137" s="188"/>
      <c r="AO137" s="189"/>
      <c r="AP137" s="190"/>
      <c r="AQ137" s="191"/>
      <c r="AR137" s="192"/>
      <c r="AS137" s="187">
        <v>9000</v>
      </c>
      <c r="AT137" s="193"/>
      <c r="AU137" s="192"/>
      <c r="AV137" s="190">
        <v>9100</v>
      </c>
      <c r="AW137" s="196">
        <v>34</v>
      </c>
    </row>
    <row r="138" spans="2:62" ht="9.9499999999999993" customHeight="1" x14ac:dyDescent="0.2">
      <c r="B138" s="133">
        <v>30420</v>
      </c>
      <c r="C138" s="209">
        <f>ND代替値</f>
        <v>1.2037037037037037</v>
      </c>
      <c r="D138" s="135">
        <f>AJ138/27</f>
        <v>362.96296296296299</v>
      </c>
      <c r="E138" s="324">
        <f>ND代替値*2.71828^(-(0.69315/2.062)*(B138-調査開始日)/365.25)</f>
        <v>9.0501726018618542E-2</v>
      </c>
      <c r="F138" s="136">
        <f>AK138/27</f>
        <v>0.92592592592592593</v>
      </c>
      <c r="G138" s="349"/>
      <c r="H138" s="133">
        <v>30420</v>
      </c>
      <c r="I138" s="209">
        <f>ND代替値</f>
        <v>2.1</v>
      </c>
      <c r="J138" s="138">
        <f>AM138/27</f>
        <v>540.74074074074076</v>
      </c>
      <c r="K138" s="324">
        <f>ND代替値*2.71828^(-(0.69315/2.062)*(H138-調査開始日)/365.25)</f>
        <v>0.29262224746019994</v>
      </c>
      <c r="L138" s="139">
        <f>AN138/27</f>
        <v>2.5185185185185186</v>
      </c>
      <c r="M138" s="133"/>
      <c r="N138" s="140"/>
      <c r="O138" s="141"/>
      <c r="P138" s="141"/>
      <c r="Q138" s="142"/>
      <c r="R138" s="133">
        <v>30420</v>
      </c>
      <c r="S138" s="216">
        <f t="shared" si="0"/>
        <v>1.3</v>
      </c>
      <c r="T138" s="143">
        <f t="shared" si="1"/>
        <v>359.25925925925924</v>
      </c>
      <c r="U138" s="324">
        <f t="shared" si="2"/>
        <v>7.2401380814894833E-2</v>
      </c>
      <c r="V138" s="225">
        <f>AT138/27</f>
        <v>1.2222222222222223</v>
      </c>
      <c r="W138" s="345"/>
      <c r="X138" s="235">
        <f>AU138/27</f>
        <v>8.518518518518519</v>
      </c>
      <c r="Y138" s="144">
        <f t="shared" si="5"/>
        <v>403.7037037037037</v>
      </c>
      <c r="Z138" s="324">
        <f t="shared" si="6"/>
        <v>0.11161879542296287</v>
      </c>
      <c r="AA138" s="227">
        <f t="shared" si="12"/>
        <v>1.1481481481481481</v>
      </c>
      <c r="AC138" s="52">
        <f t="shared" si="7"/>
        <v>9.6588982416454776</v>
      </c>
      <c r="AD138" s="52">
        <f t="shared" si="8"/>
        <v>6.0334484012412357</v>
      </c>
      <c r="AE138" s="337">
        <f t="shared" si="11"/>
        <v>9.6471150458983121E-2</v>
      </c>
      <c r="AF138" s="54">
        <f t="shared" si="9"/>
        <v>3.1681134598360736E-2</v>
      </c>
      <c r="AG138" s="50">
        <f t="shared" si="10"/>
        <v>199.99999983720951</v>
      </c>
      <c r="AI138" s="192"/>
      <c r="AJ138" s="187">
        <v>9800</v>
      </c>
      <c r="AK138" s="188">
        <v>25</v>
      </c>
      <c r="AL138" s="192"/>
      <c r="AM138" s="187">
        <v>14600</v>
      </c>
      <c r="AN138" s="188">
        <v>68</v>
      </c>
      <c r="AO138" s="189"/>
      <c r="AP138" s="190"/>
      <c r="AQ138" s="191"/>
      <c r="AR138" s="192"/>
      <c r="AS138" s="187">
        <v>9700</v>
      </c>
      <c r="AT138" s="196">
        <v>33</v>
      </c>
      <c r="AU138" s="197">
        <v>230</v>
      </c>
      <c r="AV138" s="190">
        <v>10900</v>
      </c>
      <c r="AW138" s="196">
        <v>31</v>
      </c>
    </row>
    <row r="139" spans="2:62" ht="9.9499999999999993" customHeight="1" x14ac:dyDescent="0.2">
      <c r="B139" s="133">
        <v>30594</v>
      </c>
      <c r="C139" s="220">
        <f>AI139/27</f>
        <v>5.1851851851851851</v>
      </c>
      <c r="D139" s="135">
        <f>AJ139/27</f>
        <v>396.2962962962963</v>
      </c>
      <c r="E139" s="324">
        <f>ND代替値*2.71828^(-(0.69315/2.062)*(B139-調査開始日)/365.25)</f>
        <v>7.7109759427315891E-2</v>
      </c>
      <c r="F139" s="136">
        <f>AK139/27</f>
        <v>0.88888888888888884</v>
      </c>
      <c r="G139" s="137"/>
      <c r="H139" s="133"/>
      <c r="I139" s="134"/>
      <c r="J139" s="138"/>
      <c r="K139" s="138"/>
      <c r="L139" s="139"/>
      <c r="M139" s="133">
        <v>30614</v>
      </c>
      <c r="N139" s="134">
        <f>AO139/27</f>
        <v>12.222222222222221</v>
      </c>
      <c r="O139" s="138">
        <f>AP139/27</f>
        <v>581.48148148148152</v>
      </c>
      <c r="P139" s="324">
        <f>ND代替値*2.71828^(-(0.69315/2.062)*(M139-調査開始日)/365.25)</f>
        <v>7.3179952668514098E-2</v>
      </c>
      <c r="Q139" s="139">
        <f>AQ139/27</f>
        <v>7.666666666666667</v>
      </c>
      <c r="R139" s="133">
        <v>30501</v>
      </c>
      <c r="S139" s="216">
        <f t="shared" si="0"/>
        <v>1.3</v>
      </c>
      <c r="T139" s="143">
        <f t="shared" si="1"/>
        <v>422.22222222222223</v>
      </c>
      <c r="U139" s="324">
        <f t="shared" si="2"/>
        <v>6.7200310885983564E-2</v>
      </c>
      <c r="V139" s="214">
        <f>AT139/27</f>
        <v>1.4074074074074074</v>
      </c>
      <c r="W139" s="345"/>
      <c r="X139" s="216">
        <f t="shared" ref="X139:X146" si="13">ND代替値</f>
        <v>1.5</v>
      </c>
      <c r="Y139" s="144">
        <f t="shared" si="5"/>
        <v>403.7037037037037</v>
      </c>
      <c r="Z139" s="324">
        <f t="shared" si="6"/>
        <v>0.10360047928255799</v>
      </c>
      <c r="AA139" s="227">
        <f t="shared" si="12"/>
        <v>1.2222222222222223</v>
      </c>
      <c r="AC139" s="52">
        <f t="shared" si="7"/>
        <v>9.6095664137235914</v>
      </c>
      <c r="AD139" s="52">
        <f t="shared" si="8"/>
        <v>5.6000259071652971</v>
      </c>
      <c r="AE139" s="337">
        <f t="shared" si="11"/>
        <v>9.5961149854657257E-2</v>
      </c>
      <c r="AF139" s="54">
        <f t="shared" si="9"/>
        <v>1.1046835432823376E-2</v>
      </c>
      <c r="AG139" s="50">
        <f t="shared" si="10"/>
        <v>199.99999981319121</v>
      </c>
      <c r="AI139" s="194">
        <v>140</v>
      </c>
      <c r="AJ139" s="187">
        <v>10700</v>
      </c>
      <c r="AK139" s="188">
        <v>24</v>
      </c>
      <c r="AL139" s="189"/>
      <c r="AM139" s="190"/>
      <c r="AN139" s="191"/>
      <c r="AO139" s="186">
        <v>330</v>
      </c>
      <c r="AP139" s="187">
        <v>15700</v>
      </c>
      <c r="AQ139" s="188">
        <v>207</v>
      </c>
      <c r="AR139" s="192"/>
      <c r="AS139" s="190">
        <v>11400</v>
      </c>
      <c r="AT139" s="198">
        <v>38</v>
      </c>
      <c r="AU139" s="192"/>
      <c r="AV139" s="187">
        <v>10900</v>
      </c>
      <c r="AW139" s="196">
        <v>33</v>
      </c>
    </row>
    <row r="140" spans="2:62" ht="9.9499999999999993" customHeight="1" x14ac:dyDescent="0.2">
      <c r="B140" s="133">
        <v>30649</v>
      </c>
      <c r="C140" s="134">
        <f>AI140/27</f>
        <v>11.481481481481481</v>
      </c>
      <c r="D140" s="135">
        <f>AJ140/27</f>
        <v>403.7037037037037</v>
      </c>
      <c r="E140" s="324">
        <f>ND代替値*2.71828^(-(0.69315/2.062)*(B140-調査開始日)/365.25)</f>
        <v>7.3303707166621643E-2</v>
      </c>
      <c r="F140" s="136">
        <f>AK140/27</f>
        <v>2.4814814814814814</v>
      </c>
      <c r="G140" s="340">
        <f>ND代替値*2.71828^(-(0.69315/28.79)*(B140-調査開始日)/365.25)</f>
        <v>3.7050376071735246E-2</v>
      </c>
      <c r="H140" s="133">
        <v>30628</v>
      </c>
      <c r="I140" s="134">
        <f>AL140/27</f>
        <v>11.481481481481481</v>
      </c>
      <c r="J140" s="138">
        <f>AM140/27</f>
        <v>500</v>
      </c>
      <c r="K140" s="324">
        <f>ND代替値*2.71828^(-(0.69315/2.062)*(H140-調査開始日)/365.25)</f>
        <v>0.24164069916494535</v>
      </c>
      <c r="L140" s="139">
        <f>AN140/27</f>
        <v>1.7407407407407407</v>
      </c>
      <c r="M140" s="133"/>
      <c r="N140" s="134"/>
      <c r="O140" s="138"/>
      <c r="P140" s="138"/>
      <c r="Q140" s="139"/>
      <c r="R140" s="133">
        <v>30600</v>
      </c>
      <c r="S140" s="216">
        <f t="shared" si="0"/>
        <v>1.3</v>
      </c>
      <c r="T140" s="143">
        <f t="shared" si="1"/>
        <v>407.40740740740739</v>
      </c>
      <c r="U140" s="324">
        <f t="shared" si="2"/>
        <v>6.1348103986553403E-2</v>
      </c>
      <c r="V140" s="327">
        <f t="shared" ref="V140:V146" si="14">ND代替値*2.71828^(-(0.69315/30.02)*(R140-調査開始日)/365.25)</f>
        <v>0.11459536790323066</v>
      </c>
      <c r="W140" s="345"/>
      <c r="X140" s="216">
        <f t="shared" si="13"/>
        <v>1.5</v>
      </c>
      <c r="Y140" s="144">
        <f t="shared" si="5"/>
        <v>422.22222222222223</v>
      </c>
      <c r="Z140" s="324">
        <f t="shared" si="6"/>
        <v>9.4578326979269836E-2</v>
      </c>
      <c r="AA140" s="227">
        <f t="shared" si="12"/>
        <v>1.2962962962962963</v>
      </c>
      <c r="AC140" s="52">
        <f t="shared" si="7"/>
        <v>9.5496139919358889</v>
      </c>
      <c r="AD140" s="52">
        <f t="shared" si="8"/>
        <v>5.112341998879451</v>
      </c>
      <c r="AE140" s="337">
        <f t="shared" si="11"/>
        <v>9.5341475784621779E-2</v>
      </c>
      <c r="AF140" s="54">
        <f t="shared" si="9"/>
        <v>3.0478557612203501E-3</v>
      </c>
      <c r="AG140" s="50">
        <f t="shared" si="10"/>
        <v>199.99999978383553</v>
      </c>
      <c r="AI140" s="186">
        <v>310</v>
      </c>
      <c r="AJ140" s="187">
        <v>10900</v>
      </c>
      <c r="AK140" s="188">
        <v>67</v>
      </c>
      <c r="AL140" s="186">
        <v>310</v>
      </c>
      <c r="AM140" s="187">
        <v>13500</v>
      </c>
      <c r="AN140" s="188">
        <v>47</v>
      </c>
      <c r="AO140" s="189"/>
      <c r="AP140" s="190"/>
      <c r="AQ140" s="191"/>
      <c r="AR140" s="192"/>
      <c r="AS140" s="187">
        <v>11000</v>
      </c>
      <c r="AT140" s="193"/>
      <c r="AU140" s="192"/>
      <c r="AV140" s="190">
        <v>11400</v>
      </c>
      <c r="AW140" s="196">
        <v>35</v>
      </c>
    </row>
    <row r="141" spans="2:62" ht="9.9499999999999993" customHeight="1" x14ac:dyDescent="0.2">
      <c r="B141" s="133">
        <v>30728</v>
      </c>
      <c r="C141" s="134">
        <f>AI141/27</f>
        <v>3.2222222222222223</v>
      </c>
      <c r="D141" s="135">
        <f>AJ141/27</f>
        <v>348.14814814814815</v>
      </c>
      <c r="E141" s="324">
        <f>ND代替値*2.71828^(-(0.69315/2.062)*(B141-調査開始日)/365.25)</f>
        <v>6.8163168277338065E-2</v>
      </c>
      <c r="F141" s="136">
        <f>AK141/27</f>
        <v>0.55555555555555558</v>
      </c>
      <c r="G141" s="137"/>
      <c r="H141" s="133"/>
      <c r="I141" s="134"/>
      <c r="J141" s="138"/>
      <c r="K141" s="138"/>
      <c r="L141" s="139"/>
      <c r="M141" s="133"/>
      <c r="N141" s="134"/>
      <c r="O141" s="138"/>
      <c r="P141" s="138"/>
      <c r="Q141" s="139"/>
      <c r="R141" s="133">
        <v>30691</v>
      </c>
      <c r="S141" s="216">
        <f t="shared" si="0"/>
        <v>1.3</v>
      </c>
      <c r="T141" s="143">
        <f t="shared" si="1"/>
        <v>381.48148148148147</v>
      </c>
      <c r="U141" s="324">
        <f t="shared" si="2"/>
        <v>5.6419417074632376E-2</v>
      </c>
      <c r="V141" s="327">
        <f t="shared" si="14"/>
        <v>0.11393803419014778</v>
      </c>
      <c r="W141" s="345"/>
      <c r="X141" s="216">
        <f t="shared" si="13"/>
        <v>1.5</v>
      </c>
      <c r="Y141" s="144">
        <f t="shared" si="5"/>
        <v>351.85185185185185</v>
      </c>
      <c r="Z141" s="324">
        <f t="shared" si="6"/>
        <v>8.6979934656724919E-2</v>
      </c>
      <c r="AA141" s="329">
        <f>ND代替値*2.71828^(-(0.69315/30.02)*(R141-調査開始日)/365.25)</f>
        <v>0.17565446937647783</v>
      </c>
      <c r="AC141" s="52">
        <f t="shared" si="7"/>
        <v>9.4948361825123158</v>
      </c>
      <c r="AD141" s="52">
        <f t="shared" si="8"/>
        <v>4.7016180895526984</v>
      </c>
      <c r="AE141" s="337">
        <f t="shared" si="11"/>
        <v>9.4775406604543422E-2</v>
      </c>
      <c r="AF141" s="54">
        <f t="shared" si="9"/>
        <v>9.3313037819730985E-4</v>
      </c>
      <c r="AG141" s="50">
        <f t="shared" si="10"/>
        <v>199.99999975685205</v>
      </c>
      <c r="AI141" s="186">
        <v>87</v>
      </c>
      <c r="AJ141" s="187">
        <v>9400</v>
      </c>
      <c r="AK141" s="188">
        <v>15</v>
      </c>
      <c r="AL141" s="189"/>
      <c r="AM141" s="190"/>
      <c r="AN141" s="191"/>
      <c r="AO141" s="189"/>
      <c r="AP141" s="190"/>
      <c r="AQ141" s="191"/>
      <c r="AR141" s="192"/>
      <c r="AS141" s="190">
        <v>10300</v>
      </c>
      <c r="AT141" s="193"/>
      <c r="AU141" s="192"/>
      <c r="AV141" s="190">
        <v>9500</v>
      </c>
      <c r="AW141" s="193"/>
    </row>
    <row r="142" spans="2:62" ht="9.9499999999999993" customHeight="1" x14ac:dyDescent="0.2">
      <c r="B142" s="133">
        <v>30812</v>
      </c>
      <c r="C142" s="134">
        <f>AI142/27</f>
        <v>4.4444444444444446</v>
      </c>
      <c r="D142" s="135">
        <f>AJ142/27</f>
        <v>425.92592592592592</v>
      </c>
      <c r="E142" s="324">
        <f>ND代替値*2.71828^(-(0.69315/2.062)*(B142-調査開始日)/365.25)</f>
        <v>6.3092117975408951E-2</v>
      </c>
      <c r="F142" s="136">
        <f>AK142/27</f>
        <v>0.77777777777777779</v>
      </c>
      <c r="G142" s="340">
        <f>ND代替値*2.71828^(-(0.69315/28.79)*(B142-調査開始日)/365.25)</f>
        <v>3.6654422522252511E-2</v>
      </c>
      <c r="H142" s="133">
        <v>30811</v>
      </c>
      <c r="I142" s="134">
        <f>AL142/27</f>
        <v>14.074074074074074</v>
      </c>
      <c r="J142" s="138">
        <f>AM142/27</f>
        <v>418.51851851851853</v>
      </c>
      <c r="K142" s="324">
        <f>ND代替値*2.71828^(-(0.69315/2.062)*(H142-調査開始日)/365.25)</f>
        <v>0.20418568181496677</v>
      </c>
      <c r="L142" s="139">
        <f>AN142/27</f>
        <v>1.3703703703703705</v>
      </c>
      <c r="M142" s="133">
        <v>30809</v>
      </c>
      <c r="N142" s="134">
        <f>AO142/27</f>
        <v>13.703703703703704</v>
      </c>
      <c r="O142" s="138">
        <f>AP142/27</f>
        <v>388.88888888888891</v>
      </c>
      <c r="P142" s="324">
        <f>ND代替値*2.71828^(-(0.69315/2.062)*(M142-調査開始日)/365.25)</f>
        <v>6.1157671940322615E-2</v>
      </c>
      <c r="Q142" s="139">
        <f>AQ142/27</f>
        <v>2</v>
      </c>
      <c r="R142" s="133">
        <v>30774</v>
      </c>
      <c r="S142" s="216">
        <f t="shared" si="0"/>
        <v>1.3</v>
      </c>
      <c r="T142" s="143">
        <f t="shared" si="1"/>
        <v>433.33333333333331</v>
      </c>
      <c r="U142" s="324">
        <f t="shared" si="2"/>
        <v>5.2270136138087543E-2</v>
      </c>
      <c r="V142" s="327">
        <f t="shared" si="14"/>
        <v>0.11334177651514969</v>
      </c>
      <c r="W142" s="345"/>
      <c r="X142" s="216">
        <f t="shared" si="13"/>
        <v>1.5</v>
      </c>
      <c r="Y142" s="144">
        <f t="shared" si="5"/>
        <v>422.22222222222223</v>
      </c>
      <c r="Z142" s="324">
        <f t="shared" si="6"/>
        <v>8.0583126546218298E-2</v>
      </c>
      <c r="AA142" s="329">
        <f>ND代替値*2.71828^(-(0.69315/30.02)*(R142-調査開始日)/365.25)</f>
        <v>0.17473523879418912</v>
      </c>
      <c r="AC142" s="52">
        <f t="shared" si="7"/>
        <v>9.4451480429291408</v>
      </c>
      <c r="AD142" s="52">
        <f t="shared" si="8"/>
        <v>4.3558446781739617</v>
      </c>
      <c r="AE142" s="337">
        <f t="shared" si="11"/>
        <v>9.4262032961052511E-2</v>
      </c>
      <c r="AF142" s="333">
        <f t="shared" si="9"/>
        <v>3.1701633285599498E-4</v>
      </c>
      <c r="AG142" s="50">
        <f t="shared" si="10"/>
        <v>199.99999973224075</v>
      </c>
      <c r="AI142" s="186">
        <v>120</v>
      </c>
      <c r="AJ142" s="187">
        <v>11500</v>
      </c>
      <c r="AK142" s="188">
        <v>21</v>
      </c>
      <c r="AL142" s="186">
        <v>380</v>
      </c>
      <c r="AM142" s="187">
        <v>11300</v>
      </c>
      <c r="AN142" s="188">
        <v>37</v>
      </c>
      <c r="AO142" s="186">
        <v>370</v>
      </c>
      <c r="AP142" s="187">
        <v>10500</v>
      </c>
      <c r="AQ142" s="188">
        <v>54</v>
      </c>
      <c r="AR142" s="192"/>
      <c r="AS142" s="187">
        <v>11700</v>
      </c>
      <c r="AT142" s="193"/>
      <c r="AU142" s="192"/>
      <c r="AV142" s="187">
        <v>11400</v>
      </c>
      <c r="AW142" s="193"/>
    </row>
    <row r="143" spans="2:62" ht="9.9499999999999993" customHeight="1" x14ac:dyDescent="0.2">
      <c r="B143" s="133"/>
      <c r="C143" s="134"/>
      <c r="D143" s="135"/>
      <c r="E143" s="135"/>
      <c r="F143" s="136"/>
      <c r="G143" s="137"/>
      <c r="H143" s="133"/>
      <c r="I143" s="134"/>
      <c r="J143" s="138"/>
      <c r="K143" s="135"/>
      <c r="L143" s="139"/>
      <c r="M143" s="133"/>
      <c r="N143" s="134"/>
      <c r="O143" s="138"/>
      <c r="P143" s="138"/>
      <c r="Q143" s="139"/>
      <c r="R143" s="133">
        <v>30875</v>
      </c>
      <c r="S143" s="216">
        <f t="shared" si="0"/>
        <v>1.3</v>
      </c>
      <c r="T143" s="143">
        <f t="shared" si="1"/>
        <v>362.96296296296299</v>
      </c>
      <c r="U143" s="324">
        <f t="shared" si="2"/>
        <v>4.763038558989173E-2</v>
      </c>
      <c r="V143" s="327">
        <f t="shared" si="14"/>
        <v>0.11262041709453288</v>
      </c>
      <c r="W143" s="345"/>
      <c r="X143" s="216">
        <f t="shared" si="13"/>
        <v>1.5</v>
      </c>
      <c r="Y143" s="144">
        <f t="shared" si="5"/>
        <v>388.88888888888891</v>
      </c>
      <c r="Z143" s="324">
        <f t="shared" si="6"/>
        <v>7.343017778441642E-2</v>
      </c>
      <c r="AA143" s="329">
        <f>ND代替値*2.71828^(-(0.69315/30.02)*(R143-調査開始日)/365.25)</f>
        <v>0.1736231430207382</v>
      </c>
      <c r="AC143" s="52">
        <f t="shared" si="7"/>
        <v>9.3850347578777402</v>
      </c>
      <c r="AD143" s="52">
        <f t="shared" si="8"/>
        <v>3.9691987991576445</v>
      </c>
      <c r="AE143" s="337">
        <f t="shared" si="11"/>
        <v>9.3641074609215849E-2</v>
      </c>
      <c r="AF143" s="333">
        <f t="shared" si="9"/>
        <v>8.5219761800462541E-5</v>
      </c>
      <c r="AG143" s="50">
        <f t="shared" si="10"/>
        <v>199.99999970229206</v>
      </c>
      <c r="AI143" s="186"/>
      <c r="AJ143" s="187"/>
      <c r="AK143" s="188"/>
      <c r="AL143" s="186"/>
      <c r="AM143" s="187"/>
      <c r="AN143" s="188"/>
      <c r="AO143" s="186"/>
      <c r="AP143" s="187"/>
      <c r="AQ143" s="188"/>
      <c r="AR143" s="192"/>
      <c r="AS143" s="187">
        <v>9800</v>
      </c>
      <c r="AT143" s="193"/>
      <c r="AU143" s="192"/>
      <c r="AV143" s="187">
        <v>10500</v>
      </c>
      <c r="AW143" s="193"/>
    </row>
    <row r="144" spans="2:62" ht="10.5" customHeight="1" x14ac:dyDescent="0.2">
      <c r="B144" s="133">
        <v>30994</v>
      </c>
      <c r="C144" s="134">
        <f>AI144/27</f>
        <v>15.925925925925926</v>
      </c>
      <c r="D144" s="135">
        <f>AJ144/27</f>
        <v>351.85185185185185</v>
      </c>
      <c r="E144" s="324">
        <f>ND代替値*2.71828^(-(0.69315/2.062)*(B144-調査開始日)/365.25)</f>
        <v>5.3361742901481608E-2</v>
      </c>
      <c r="F144" s="136">
        <f>AK144/27</f>
        <v>1.2222222222222223</v>
      </c>
      <c r="G144" s="349"/>
      <c r="H144" s="133">
        <v>30995</v>
      </c>
      <c r="I144" s="134">
        <f>AL144/27</f>
        <v>11.481481481481481</v>
      </c>
      <c r="J144" s="138">
        <f>AM144/27</f>
        <v>500</v>
      </c>
      <c r="K144" s="324">
        <f>ND代替値*2.71828^(-(0.69315/2.062)*(H144-調査開始日)/365.25)</f>
        <v>0.17237758312739854</v>
      </c>
      <c r="L144" s="139">
        <f>AN144/27</f>
        <v>1.7037037037037037</v>
      </c>
      <c r="M144" s="133">
        <v>30979</v>
      </c>
      <c r="N144" s="134">
        <f>AO144/27</f>
        <v>7.4074074074074074</v>
      </c>
      <c r="O144" s="138">
        <f>AP144/27</f>
        <v>370.37037037037038</v>
      </c>
      <c r="P144" s="324">
        <f>ND代替値*2.71828^(-(0.69315/2.062)*(M144-調査開始日)/365.25)</f>
        <v>5.2300064512994439E-2</v>
      </c>
      <c r="Q144" s="139">
        <f>AQ144/27</f>
        <v>1.4814814814814814</v>
      </c>
      <c r="R144" s="133">
        <v>30971</v>
      </c>
      <c r="S144" s="216">
        <f t="shared" si="0"/>
        <v>1.3</v>
      </c>
      <c r="T144" s="143">
        <f t="shared" si="1"/>
        <v>362.96296296296299</v>
      </c>
      <c r="U144" s="324">
        <f t="shared" si="2"/>
        <v>4.3602667110633146E-2</v>
      </c>
      <c r="V144" s="327">
        <f t="shared" si="14"/>
        <v>0.1119390247537102</v>
      </c>
      <c r="W144" s="345"/>
      <c r="X144" s="216">
        <f t="shared" si="13"/>
        <v>1.5</v>
      </c>
      <c r="Y144" s="144">
        <f t="shared" si="5"/>
        <v>403.7037037037037</v>
      </c>
      <c r="Z144" s="324">
        <f t="shared" si="6"/>
        <v>6.72207784622261E-2</v>
      </c>
      <c r="AA144" s="329">
        <f>ND代替値*2.71828^(-(0.69315/30.02)*(R144-調査開始日)/365.25)</f>
        <v>0.1725726631619699</v>
      </c>
      <c r="AC144" s="52">
        <f t="shared" si="7"/>
        <v>9.3282520628091845</v>
      </c>
      <c r="AD144" s="52">
        <f t="shared" si="8"/>
        <v>3.6335555925527623</v>
      </c>
      <c r="AE144" s="337">
        <f t="shared" si="11"/>
        <v>9.3054649047692159E-2</v>
      </c>
      <c r="AF144" s="333">
        <f t="shared" si="9"/>
        <v>2.4448015595459508E-5</v>
      </c>
      <c r="AG144" s="50">
        <f t="shared" si="10"/>
        <v>199.99999967382593</v>
      </c>
      <c r="AI144" s="186">
        <v>430</v>
      </c>
      <c r="AJ144" s="187">
        <v>9500</v>
      </c>
      <c r="AK144" s="188">
        <v>33</v>
      </c>
      <c r="AL144" s="186">
        <v>310</v>
      </c>
      <c r="AM144" s="187">
        <v>13500</v>
      </c>
      <c r="AN144" s="188">
        <v>46</v>
      </c>
      <c r="AO144" s="186">
        <v>200</v>
      </c>
      <c r="AP144" s="187">
        <v>10000</v>
      </c>
      <c r="AQ144" s="188">
        <v>40</v>
      </c>
      <c r="AR144" s="192"/>
      <c r="AS144" s="187">
        <v>9800</v>
      </c>
      <c r="AT144" s="193"/>
      <c r="AU144" s="192"/>
      <c r="AV144" s="187">
        <v>10900</v>
      </c>
      <c r="AW144" s="193"/>
    </row>
    <row r="145" spans="1:50" ht="9.9499999999999993" customHeight="1" x14ac:dyDescent="0.2">
      <c r="B145" s="133"/>
      <c r="C145" s="134"/>
      <c r="D145" s="135"/>
      <c r="E145" s="135"/>
      <c r="F145" s="136"/>
      <c r="G145" s="137"/>
      <c r="H145" s="133"/>
      <c r="I145" s="134"/>
      <c r="J145" s="138"/>
      <c r="K145" s="135"/>
      <c r="L145" s="139"/>
      <c r="M145" s="133"/>
      <c r="N145" s="134"/>
      <c r="O145" s="138"/>
      <c r="P145" s="138"/>
      <c r="Q145" s="139"/>
      <c r="R145" s="133">
        <v>31055</v>
      </c>
      <c r="S145" s="216">
        <f t="shared" si="0"/>
        <v>1.3</v>
      </c>
      <c r="T145" s="143">
        <f t="shared" si="1"/>
        <v>392.59259259259261</v>
      </c>
      <c r="U145" s="324">
        <f t="shared" si="2"/>
        <v>4.0358813812666608E-2</v>
      </c>
      <c r="V145" s="327">
        <f t="shared" si="14"/>
        <v>0.1113461891778238</v>
      </c>
      <c r="W145" s="343">
        <f>ND代替値*2.71828^(-(0.69315/28.79)*(R145-調査開始日)/365.25)</f>
        <v>3.6071978576461272E-2</v>
      </c>
      <c r="X145" s="216">
        <f t="shared" si="13"/>
        <v>1.5</v>
      </c>
      <c r="Y145" s="144">
        <f t="shared" si="5"/>
        <v>374.07407407407408</v>
      </c>
      <c r="Z145" s="324">
        <f t="shared" si="6"/>
        <v>6.2219837961194353E-2</v>
      </c>
      <c r="AA145" s="329">
        <f>ND代替値*2.71828^(-(0.69315/30.02)*(R145-調査開始日)/365.25)</f>
        <v>0.1716587083158117</v>
      </c>
      <c r="AC145" s="52">
        <f t="shared" si="7"/>
        <v>9.2788490981519836</v>
      </c>
      <c r="AD145" s="52">
        <f t="shared" si="8"/>
        <v>3.3632344843888839</v>
      </c>
      <c r="AE145" s="337">
        <f t="shared" si="11"/>
        <v>9.2544540049788293E-2</v>
      </c>
      <c r="AF145" s="333">
        <f t="shared" si="9"/>
        <v>8.198492423525936E-6</v>
      </c>
      <c r="AG145" s="50">
        <f t="shared" si="10"/>
        <v>199.99999964891808</v>
      </c>
      <c r="AI145" s="186"/>
      <c r="AJ145" s="187"/>
      <c r="AK145" s="188"/>
      <c r="AL145" s="186"/>
      <c r="AM145" s="187"/>
      <c r="AN145" s="188"/>
      <c r="AO145" s="186"/>
      <c r="AP145" s="187"/>
      <c r="AQ145" s="188"/>
      <c r="AR145" s="192"/>
      <c r="AS145" s="187">
        <v>10600</v>
      </c>
      <c r="AT145" s="193"/>
      <c r="AU145" s="192"/>
      <c r="AV145" s="187">
        <v>10100</v>
      </c>
      <c r="AW145" s="193"/>
    </row>
    <row r="146" spans="1:50" ht="9.9499999999999993" customHeight="1" x14ac:dyDescent="0.2">
      <c r="B146" s="133">
        <v>31180</v>
      </c>
      <c r="C146" s="209">
        <f>ND代替値</f>
        <v>1.2037037037037037</v>
      </c>
      <c r="D146" s="135">
        <f>AJ146/27</f>
        <v>355.55555555555554</v>
      </c>
      <c r="E146" s="324">
        <f>ND代替値*2.71828^(-(0.69315/2.062)*(B146-調査開始日)/365.25)</f>
        <v>4.4966192150689789E-2</v>
      </c>
      <c r="F146" s="136">
        <f>AK146/27</f>
        <v>0.7407407407407407</v>
      </c>
      <c r="G146" s="340">
        <f>ND代替値*2.71828^(-(0.69315/28.79)*(B146-調査開始日)/365.25)</f>
        <v>3.5775981753356209E-2</v>
      </c>
      <c r="H146" s="133">
        <v>31189</v>
      </c>
      <c r="I146" s="134">
        <f>AL146/27</f>
        <v>7.7777777777777777</v>
      </c>
      <c r="J146" s="138">
        <f>AM146/27</f>
        <v>533.33333333333337</v>
      </c>
      <c r="K146" s="324">
        <f>ND代替値*2.71828^(-(0.69315/2.062)*(H146-調査開始日)/365.25)</f>
        <v>0.14419138266258499</v>
      </c>
      <c r="L146" s="139">
        <f>AN146/27</f>
        <v>1.7037037037037037</v>
      </c>
      <c r="M146" s="133"/>
      <c r="N146" s="134"/>
      <c r="O146" s="138"/>
      <c r="P146" s="138"/>
      <c r="Q146" s="139"/>
      <c r="R146" s="133">
        <v>31147</v>
      </c>
      <c r="S146" s="221">
        <f>AR146/27</f>
        <v>7.7777777777777777</v>
      </c>
      <c r="T146" s="143">
        <f t="shared" si="1"/>
        <v>396.2962962962963</v>
      </c>
      <c r="U146" s="324">
        <f t="shared" si="2"/>
        <v>3.708225573855925E-2</v>
      </c>
      <c r="V146" s="327">
        <f t="shared" si="14"/>
        <v>0.11070049492247624</v>
      </c>
      <c r="W146" s="345"/>
      <c r="X146" s="216">
        <f t="shared" si="13"/>
        <v>1.5</v>
      </c>
      <c r="Y146" s="144">
        <f t="shared" si="5"/>
        <v>407.40740740740739</v>
      </c>
      <c r="Z146" s="324">
        <f t="shared" si="6"/>
        <v>5.7168477596945509E-2</v>
      </c>
      <c r="AA146" s="147">
        <f t="shared" si="12"/>
        <v>0.81481481481481477</v>
      </c>
      <c r="AC146" s="52">
        <f t="shared" si="7"/>
        <v>9.2250412435396871</v>
      </c>
      <c r="AD146" s="52">
        <f t="shared" si="8"/>
        <v>3.0901879782132706</v>
      </c>
      <c r="AE146" s="337">
        <f t="shared" si="11"/>
        <v>9.1989057167080585E-2</v>
      </c>
      <c r="AF146" s="333">
        <f t="shared" si="9"/>
        <v>2.4776102756685363E-6</v>
      </c>
      <c r="AG146" s="50">
        <f t="shared" si="10"/>
        <v>199.99999962163807</v>
      </c>
      <c r="AI146" s="192"/>
      <c r="AJ146" s="187">
        <v>9600</v>
      </c>
      <c r="AK146" s="188">
        <v>20</v>
      </c>
      <c r="AL146" s="186">
        <v>210</v>
      </c>
      <c r="AM146" s="187">
        <v>14400</v>
      </c>
      <c r="AN146" s="188">
        <v>46</v>
      </c>
      <c r="AO146" s="189"/>
      <c r="AP146" s="190"/>
      <c r="AQ146" s="191"/>
      <c r="AR146" s="197">
        <v>210</v>
      </c>
      <c r="AS146" s="187">
        <v>10700</v>
      </c>
      <c r="AT146" s="193"/>
      <c r="AU146" s="192"/>
      <c r="AV146" s="190">
        <v>11000</v>
      </c>
      <c r="AW146" s="198">
        <v>22</v>
      </c>
    </row>
    <row r="147" spans="1:50" ht="9.9499999999999993" customHeight="1" x14ac:dyDescent="0.2">
      <c r="B147" s="133"/>
      <c r="C147" s="145"/>
      <c r="D147" s="135"/>
      <c r="E147" s="135"/>
      <c r="F147" s="136"/>
      <c r="G147" s="137"/>
      <c r="H147" s="133"/>
      <c r="I147" s="134"/>
      <c r="J147" s="138"/>
      <c r="K147" s="135"/>
      <c r="L147" s="139"/>
      <c r="M147" s="133"/>
      <c r="N147" s="134"/>
      <c r="O147" s="138"/>
      <c r="P147" s="138"/>
      <c r="Q147" s="139"/>
      <c r="R147" s="133">
        <v>31236</v>
      </c>
      <c r="S147" s="216">
        <f>ND代替値</f>
        <v>1.3</v>
      </c>
      <c r="T147" s="143">
        <f t="shared" si="1"/>
        <v>440.74074074074076</v>
      </c>
      <c r="U147" s="324">
        <f t="shared" si="2"/>
        <v>3.4165909885867068E-2</v>
      </c>
      <c r="V147" s="225">
        <f>AT147/27</f>
        <v>0.77777777777777779</v>
      </c>
      <c r="W147" s="345"/>
      <c r="X147" s="234">
        <f>AU147/27</f>
        <v>8.518518518518519</v>
      </c>
      <c r="Y147" s="144">
        <f t="shared" si="5"/>
        <v>448.14814814814815</v>
      </c>
      <c r="Z147" s="324">
        <f t="shared" si="6"/>
        <v>5.2672444407378401E-2</v>
      </c>
      <c r="AA147" s="227">
        <f t="shared" si="12"/>
        <v>0.85185185185185186</v>
      </c>
      <c r="AC147" s="52">
        <f t="shared" si="7"/>
        <v>9.1732849457932701</v>
      </c>
      <c r="AD147" s="52">
        <f t="shared" si="8"/>
        <v>2.8471591571555894</v>
      </c>
      <c r="AE147" s="337">
        <f t="shared" si="11"/>
        <v>9.145486094282379E-2</v>
      </c>
      <c r="AF147" s="333">
        <f t="shared" si="9"/>
        <v>7.7853610748273175E-7</v>
      </c>
      <c r="AG147" s="50">
        <f t="shared" si="10"/>
        <v>199.99999959524763</v>
      </c>
      <c r="AI147" s="195"/>
      <c r="AJ147" s="187"/>
      <c r="AK147" s="188"/>
      <c r="AL147" s="186"/>
      <c r="AM147" s="187"/>
      <c r="AN147" s="188"/>
      <c r="AO147" s="189"/>
      <c r="AP147" s="190"/>
      <c r="AQ147" s="191"/>
      <c r="AR147" s="192"/>
      <c r="AS147" s="187">
        <v>11900</v>
      </c>
      <c r="AT147" s="196">
        <v>21</v>
      </c>
      <c r="AU147" s="197">
        <v>230</v>
      </c>
      <c r="AV147" s="190">
        <v>12100</v>
      </c>
      <c r="AW147" s="196">
        <v>23</v>
      </c>
    </row>
    <row r="148" spans="1:50" ht="9.9499999999999993" customHeight="1" x14ac:dyDescent="0.2">
      <c r="B148" s="133">
        <v>31362</v>
      </c>
      <c r="C148" s="209">
        <f>ND代替値</f>
        <v>1.2037037037037037</v>
      </c>
      <c r="D148" s="135">
        <f>AJ148/27</f>
        <v>400</v>
      </c>
      <c r="E148" s="324">
        <f>ND代替値*2.71828^(-(0.69315/2.062)*(B148-調査開始日)/365.25)</f>
        <v>3.8031286027502803E-2</v>
      </c>
      <c r="F148" s="136">
        <f>AK148/27</f>
        <v>0.62962962962962965</v>
      </c>
      <c r="G148" s="349"/>
      <c r="H148" s="133">
        <v>31370</v>
      </c>
      <c r="I148" s="134">
        <f>AL148/27</f>
        <v>17.407407407407408</v>
      </c>
      <c r="J148" s="138">
        <f>AM148/27</f>
        <v>581.48148148148152</v>
      </c>
      <c r="K148" s="324">
        <f>ND代替値*2.71828^(-(0.69315/2.062)*(H148-調査開始日)/365.25)</f>
        <v>0.12206577252828711</v>
      </c>
      <c r="L148" s="139">
        <f>AN148/27</f>
        <v>2.6296296296296298</v>
      </c>
      <c r="M148" s="133">
        <v>31342</v>
      </c>
      <c r="N148" s="209">
        <f>ND代替値</f>
        <v>3.75</v>
      </c>
      <c r="O148" s="138">
        <f>AP148/27</f>
        <v>244.44444444444446</v>
      </c>
      <c r="P148" s="324">
        <f>ND代替値*2.71828^(-(0.69315/2.062)*(M148-調査開始日)/365.25)</f>
        <v>3.7446542227113674E-2</v>
      </c>
      <c r="Q148" s="139">
        <f>AQ148/27</f>
        <v>0.32222222222222219</v>
      </c>
      <c r="R148" s="133">
        <v>31329</v>
      </c>
      <c r="S148" s="221">
        <f>AR148/27</f>
        <v>8.1481481481481488</v>
      </c>
      <c r="T148" s="143">
        <f t="shared" si="1"/>
        <v>366.66666666666669</v>
      </c>
      <c r="U148" s="324">
        <f t="shared" si="2"/>
        <v>3.1363248856208066E-2</v>
      </c>
      <c r="V148" s="225">
        <f>AT148/27</f>
        <v>0.7407407407407407</v>
      </c>
      <c r="W148" s="343">
        <f>ND代替値*2.71828^(-(0.69315/28.79)*(R148-調査開始日)/365.25)</f>
        <v>3.5426325023513477E-2</v>
      </c>
      <c r="X148" s="148">
        <f>AU148/27</f>
        <v>7.7777777777777777</v>
      </c>
      <c r="Y148" s="144">
        <f t="shared" si="5"/>
        <v>370.37037037037038</v>
      </c>
      <c r="Z148" s="324">
        <f t="shared" si="6"/>
        <v>4.8351675319987443E-2</v>
      </c>
      <c r="AA148" s="147">
        <f>AW148/27</f>
        <v>0.81481481481481477</v>
      </c>
      <c r="AC148" s="52">
        <f t="shared" si="7"/>
        <v>9.11951273949777</v>
      </c>
      <c r="AD148" s="52">
        <f t="shared" si="8"/>
        <v>2.6136040713506725</v>
      </c>
      <c r="AE148" s="337">
        <f t="shared" si="11"/>
        <v>9.0899970047896239E-2</v>
      </c>
      <c r="AF148" s="333">
        <f t="shared" si="9"/>
        <v>2.3223561853010202E-7</v>
      </c>
      <c r="AG148" s="50">
        <f t="shared" si="10"/>
        <v>199.99999956767113</v>
      </c>
      <c r="AI148" s="192"/>
      <c r="AJ148" s="187">
        <v>10800</v>
      </c>
      <c r="AK148" s="188">
        <v>17</v>
      </c>
      <c r="AL148" s="186">
        <v>470</v>
      </c>
      <c r="AM148" s="187">
        <v>15700</v>
      </c>
      <c r="AN148" s="188">
        <v>71</v>
      </c>
      <c r="AO148" s="192"/>
      <c r="AP148" s="187">
        <v>6600</v>
      </c>
      <c r="AQ148" s="188">
        <v>8.6999999999999993</v>
      </c>
      <c r="AR148" s="197">
        <v>220</v>
      </c>
      <c r="AS148" s="187">
        <v>9900</v>
      </c>
      <c r="AT148" s="196">
        <v>20</v>
      </c>
      <c r="AU148" s="199">
        <v>210</v>
      </c>
      <c r="AV148" s="187">
        <v>10000</v>
      </c>
      <c r="AW148" s="198">
        <v>22</v>
      </c>
    </row>
    <row r="149" spans="1:50" ht="9.9499999999999993" customHeight="1" x14ac:dyDescent="0.2">
      <c r="B149" s="133"/>
      <c r="C149" s="145"/>
      <c r="D149" s="135"/>
      <c r="E149" s="135"/>
      <c r="F149" s="136"/>
      <c r="G149" s="137"/>
      <c r="H149" s="133"/>
      <c r="I149" s="134"/>
      <c r="J149" s="138"/>
      <c r="K149" s="135"/>
      <c r="L149" s="139"/>
      <c r="M149" s="133"/>
      <c r="N149" s="145"/>
      <c r="O149" s="138"/>
      <c r="P149" s="138"/>
      <c r="Q149" s="139"/>
      <c r="R149" s="133">
        <v>31425</v>
      </c>
      <c r="S149" s="216">
        <f>ND代替値</f>
        <v>1.3</v>
      </c>
      <c r="T149" s="143">
        <f t="shared" si="1"/>
        <v>351.85185185185185</v>
      </c>
      <c r="U149" s="324">
        <f t="shared" si="2"/>
        <v>2.8711111246502392E-2</v>
      </c>
      <c r="V149" s="225">
        <f t="shared" ref="V149:V159" si="15">AT149/27</f>
        <v>0.55555555555555558</v>
      </c>
      <c r="W149" s="345"/>
      <c r="X149" s="234">
        <f>AU149/27</f>
        <v>6.7407407407407405</v>
      </c>
      <c r="Y149" s="144">
        <f t="shared" si="5"/>
        <v>433.33333333333331</v>
      </c>
      <c r="Z149" s="324">
        <f t="shared" si="6"/>
        <v>4.4262963171691184E-2</v>
      </c>
      <c r="AA149" s="147">
        <f t="shared" ref="AA149:AA158" si="16">AW149/27</f>
        <v>0.92592592592592593</v>
      </c>
      <c r="AC149" s="52">
        <f t="shared" si="7"/>
        <v>9.0643365441591168</v>
      </c>
      <c r="AD149" s="52">
        <f t="shared" si="8"/>
        <v>2.3925926038751992</v>
      </c>
      <c r="AE149" s="337">
        <f t="shared" si="11"/>
        <v>9.0330710604854994E-2</v>
      </c>
      <c r="AF149" s="333">
        <f t="shared" si="9"/>
        <v>6.6624218417074627E-8</v>
      </c>
      <c r="AG149" s="50">
        <f t="shared" si="10"/>
        <v>199.99999953920499</v>
      </c>
      <c r="AI149" s="195"/>
      <c r="AJ149" s="187"/>
      <c r="AK149" s="188"/>
      <c r="AL149" s="186"/>
      <c r="AM149" s="187"/>
      <c r="AN149" s="188"/>
      <c r="AO149" s="195"/>
      <c r="AP149" s="187"/>
      <c r="AQ149" s="188"/>
      <c r="AR149" s="192"/>
      <c r="AS149" s="187">
        <v>9500</v>
      </c>
      <c r="AT149" s="196">
        <v>15</v>
      </c>
      <c r="AU149" s="197">
        <v>182</v>
      </c>
      <c r="AV149" s="187">
        <v>11700</v>
      </c>
      <c r="AW149" s="198">
        <v>25</v>
      </c>
    </row>
    <row r="150" spans="1:50" ht="9.9499999999999993" customHeight="1" thickBot="1" x14ac:dyDescent="0.25">
      <c r="A150" s="275"/>
      <c r="B150" s="276"/>
      <c r="C150" s="277"/>
      <c r="D150" s="278"/>
      <c r="E150" s="278"/>
      <c r="F150" s="279"/>
      <c r="G150" s="280"/>
      <c r="H150" s="276"/>
      <c r="I150" s="281"/>
      <c r="J150" s="282"/>
      <c r="K150" s="278"/>
      <c r="L150" s="283"/>
      <c r="M150" s="276"/>
      <c r="N150" s="277"/>
      <c r="O150" s="282"/>
      <c r="P150" s="282"/>
      <c r="Q150" s="283"/>
      <c r="R150" s="276">
        <v>31506</v>
      </c>
      <c r="S150" s="286">
        <f>ND代替値</f>
        <v>1.3</v>
      </c>
      <c r="T150" s="284">
        <f>AS152/27</f>
        <v>433.33333333333331</v>
      </c>
      <c r="U150" s="328">
        <f t="shared" si="2"/>
        <v>2.6648602277072768E-2</v>
      </c>
      <c r="V150" s="285">
        <f>AT152/27</f>
        <v>0.62962962962962965</v>
      </c>
      <c r="W150" s="346"/>
      <c r="X150" s="286">
        <f>ND代替値</f>
        <v>1.5</v>
      </c>
      <c r="Y150" s="287">
        <f>AV152/27</f>
        <v>400</v>
      </c>
      <c r="Z150" s="328">
        <f t="shared" si="6"/>
        <v>4.1083261843820523E-2</v>
      </c>
      <c r="AA150" s="288">
        <f>AW152/27</f>
        <v>0.62962962962962965</v>
      </c>
      <c r="AB150" s="275"/>
      <c r="AC150" s="289"/>
      <c r="AD150" s="289"/>
      <c r="AE150" s="338"/>
      <c r="AF150" s="334"/>
      <c r="AG150" s="334"/>
      <c r="AH150" s="275"/>
      <c r="AI150" s="290"/>
      <c r="AJ150" s="291"/>
      <c r="AK150" s="292"/>
      <c r="AL150" s="293"/>
      <c r="AM150" s="291"/>
      <c r="AN150" s="292"/>
      <c r="AO150" s="290"/>
      <c r="AP150" s="291"/>
      <c r="AQ150" s="292"/>
      <c r="AR150" s="294"/>
      <c r="AS150" s="291"/>
      <c r="AT150" s="295"/>
      <c r="AU150" s="296"/>
      <c r="AV150" s="291"/>
      <c r="AW150" s="297"/>
      <c r="AX150" s="275"/>
    </row>
    <row r="151" spans="1:50" ht="9.9499999999999993" customHeight="1" x14ac:dyDescent="0.2">
      <c r="B151" s="323">
        <v>31528</v>
      </c>
      <c r="C151" s="258"/>
      <c r="D151" s="259"/>
      <c r="E151" s="259"/>
      <c r="F151" s="260"/>
      <c r="G151" s="261"/>
      <c r="H151" s="323">
        <v>31528</v>
      </c>
      <c r="I151" s="262"/>
      <c r="J151" s="263"/>
      <c r="K151" s="259"/>
      <c r="L151" s="264"/>
      <c r="M151" s="323">
        <v>31528</v>
      </c>
      <c r="N151" s="258"/>
      <c r="O151" s="263"/>
      <c r="P151" s="263"/>
      <c r="Q151" s="264"/>
      <c r="R151" s="323">
        <v>31528</v>
      </c>
      <c r="S151" s="258"/>
      <c r="T151" s="263"/>
      <c r="U151" s="263"/>
      <c r="V151" s="263"/>
      <c r="W151" s="347"/>
      <c r="X151" s="258"/>
      <c r="Y151" s="263"/>
      <c r="Z151" s="263"/>
      <c r="AA151" s="265"/>
      <c r="AC151" s="266"/>
      <c r="AD151" s="266"/>
      <c r="AE151" s="339"/>
      <c r="AF151" s="335"/>
      <c r="AG151" s="335"/>
      <c r="AI151" s="267"/>
      <c r="AJ151" s="268"/>
      <c r="AK151" s="269"/>
      <c r="AL151" s="270"/>
      <c r="AM151" s="268"/>
      <c r="AN151" s="269"/>
      <c r="AO151" s="267"/>
      <c r="AP151" s="268"/>
      <c r="AQ151" s="269"/>
      <c r="AR151" s="271"/>
      <c r="AS151" s="268"/>
      <c r="AT151" s="272"/>
      <c r="AU151" s="273"/>
      <c r="AV151" s="268"/>
      <c r="AW151" s="274"/>
    </row>
    <row r="152" spans="1:50" ht="9.9499999999999993" customHeight="1" x14ac:dyDescent="0.2">
      <c r="B152" s="133">
        <v>31553</v>
      </c>
      <c r="C152" s="134">
        <f>AI152/27</f>
        <v>6.666666666666667</v>
      </c>
      <c r="D152" s="135">
        <f>AJ152/27</f>
        <v>348.14814814814815</v>
      </c>
      <c r="E152" s="324">
        <f>ND代替値*2.71828^(-(0.69315/2.062)*(B152-事故日Cb)/365.25)</f>
        <v>0.14658812848713604</v>
      </c>
      <c r="F152" s="136">
        <f>AK152/27</f>
        <v>0.88888888888888884</v>
      </c>
      <c r="G152" s="349"/>
      <c r="H152" s="133">
        <v>31590</v>
      </c>
      <c r="I152" s="134">
        <f>AL152/27</f>
        <v>6.666666666666667</v>
      </c>
      <c r="J152" s="138">
        <f>AM152/27</f>
        <v>518.51851851851848</v>
      </c>
      <c r="K152" s="324">
        <f>ND代替値*2.71828^(-(0.69315/2.062)*(H152-事故日Cb)/365.25)</f>
        <v>0.45810015695468503</v>
      </c>
      <c r="L152" s="139">
        <f>AN152/27</f>
        <v>1.962962962962963</v>
      </c>
      <c r="M152" s="133">
        <v>31590</v>
      </c>
      <c r="N152" s="134"/>
      <c r="O152" s="138"/>
      <c r="P152" s="138"/>
      <c r="Q152" s="139"/>
      <c r="R152" s="133">
        <v>31590</v>
      </c>
      <c r="S152" s="145"/>
      <c r="T152" s="138"/>
      <c r="U152" s="138"/>
      <c r="V152" s="138"/>
      <c r="W152" s="345"/>
      <c r="X152" s="145"/>
      <c r="Y152" s="138"/>
      <c r="Z152" s="138"/>
      <c r="AA152" s="147"/>
      <c r="AC152" s="52">
        <f t="shared" ref="AC152:AC183" si="17">10*2.71828^(-(0.69315/30.02)*(R152-事故日Cb)/365.25)</f>
        <v>9.9608828768612661</v>
      </c>
      <c r="AD152" s="52">
        <f t="shared" ref="AD152:AD183" si="18">10*2.71828^(-(0.69315/2.062)*(R152-事故日Cb)/365.25)</f>
        <v>9.4453640609213405</v>
      </c>
      <c r="AE152" s="337">
        <f t="shared" ref="AE152:AE183" si="19">0.1*2.71828^(-(0.69315/29)*(R152-調査開始日)/365.25)</f>
        <v>8.9360612738895714E-2</v>
      </c>
      <c r="AF152" s="333">
        <f t="shared" ref="AF152:AF183" si="20">40*2.71828^(-(0.69315/0.1459)*(R152-調査開始日)/365.25)</f>
        <v>7.7903984475015616E-9</v>
      </c>
      <c r="AG152" s="50">
        <f t="shared" ref="AG152:AG183" si="21">200*2.71828^(-(0.69315/(1280000000))*(R152-調査開始日)/365.25)</f>
        <v>199.9999994902789</v>
      </c>
      <c r="AI152" s="186">
        <v>180</v>
      </c>
      <c r="AJ152" s="187">
        <v>9400</v>
      </c>
      <c r="AK152" s="188">
        <v>24</v>
      </c>
      <c r="AL152" s="186">
        <v>180</v>
      </c>
      <c r="AM152" s="187">
        <v>14000</v>
      </c>
      <c r="AN152" s="188">
        <v>53</v>
      </c>
      <c r="AO152" s="189"/>
      <c r="AP152" s="190"/>
      <c r="AQ152" s="191"/>
      <c r="AR152" s="192"/>
      <c r="AS152" s="187">
        <v>11700</v>
      </c>
      <c r="AT152" s="196">
        <v>17</v>
      </c>
      <c r="AU152" s="192"/>
      <c r="AV152" s="190">
        <v>10800</v>
      </c>
      <c r="AW152" s="196">
        <v>17</v>
      </c>
    </row>
    <row r="153" spans="1:50" ht="9.9499999999999993" customHeight="1" x14ac:dyDescent="0.2">
      <c r="B153" s="133"/>
      <c r="C153" s="134"/>
      <c r="D153" s="135"/>
      <c r="E153" s="135"/>
      <c r="F153" s="136"/>
      <c r="G153" s="350"/>
      <c r="H153" s="133"/>
      <c r="I153" s="134"/>
      <c r="J153" s="138"/>
      <c r="K153" s="135"/>
      <c r="L153" s="139"/>
      <c r="M153" s="133"/>
      <c r="N153" s="134"/>
      <c r="O153" s="138"/>
      <c r="P153" s="138"/>
      <c r="Q153" s="139"/>
      <c r="R153" s="133">
        <v>31597</v>
      </c>
      <c r="S153" s="216">
        <f>ND代替値</f>
        <v>1.3</v>
      </c>
      <c r="T153" s="143">
        <f t="shared" si="1"/>
        <v>337.03703703703701</v>
      </c>
      <c r="U153" s="324">
        <f t="shared" ref="U153:U184" si="22">ND代替値*2.71828^(-(0.69315/2.062)*(R153-事故日Cb)/365.25)</f>
        <v>0.11261650874511173</v>
      </c>
      <c r="V153" s="327">
        <f>ND代替値*2.71828^(-(0.69315/30.02)*(R153-事故日Cb)/365.25)</f>
        <v>0.1194777126216679</v>
      </c>
      <c r="W153" s="345"/>
      <c r="X153" s="148">
        <f>AU153/27</f>
        <v>10.37037037037037</v>
      </c>
      <c r="Y153" s="144">
        <f t="shared" si="5"/>
        <v>392.59259259259261</v>
      </c>
      <c r="Z153" s="324">
        <f t="shared" ref="Z153:Z184" si="23">ND代替値*2.71828^(-(0.69315/2.062)*(R153-事故日Cb)/365.25)</f>
        <v>0.17361711764871393</v>
      </c>
      <c r="AA153" s="227">
        <f t="shared" si="16"/>
        <v>0.59259259259259256</v>
      </c>
      <c r="AC153" s="52">
        <f t="shared" si="17"/>
        <v>9.9564760518056588</v>
      </c>
      <c r="AD153" s="52">
        <f t="shared" si="18"/>
        <v>9.3847090620926448</v>
      </c>
      <c r="AE153" s="337">
        <f t="shared" si="19"/>
        <v>8.9319688234847316E-2</v>
      </c>
      <c r="AF153" s="333">
        <f t="shared" si="20"/>
        <v>7.1124168602296533E-9</v>
      </c>
      <c r="AG153" s="50">
        <f t="shared" si="21"/>
        <v>199.99999948820326</v>
      </c>
      <c r="AI153" s="186"/>
      <c r="AJ153" s="187"/>
      <c r="AK153" s="188"/>
      <c r="AL153" s="186"/>
      <c r="AM153" s="187"/>
      <c r="AN153" s="188"/>
      <c r="AO153" s="189"/>
      <c r="AP153" s="190"/>
      <c r="AQ153" s="191"/>
      <c r="AR153" s="192"/>
      <c r="AS153" s="187">
        <v>9100</v>
      </c>
      <c r="AT153" s="193"/>
      <c r="AU153" s="197">
        <v>280</v>
      </c>
      <c r="AV153" s="190">
        <v>10600</v>
      </c>
      <c r="AW153" s="196">
        <v>16</v>
      </c>
    </row>
    <row r="154" spans="1:50" ht="9.9499999999999993" customHeight="1" x14ac:dyDescent="0.2">
      <c r="B154" s="133">
        <v>31722</v>
      </c>
      <c r="C154" s="209">
        <f>ND代替値</f>
        <v>1.2037037037037037</v>
      </c>
      <c r="D154" s="135">
        <f>AJ154/27</f>
        <v>492.59259259259261</v>
      </c>
      <c r="E154" s="324">
        <f>ND代替値*2.71828^(-(0.69315/2.062)*(B154-事故日Cb)/365.25)</f>
        <v>0.12547285445696663</v>
      </c>
      <c r="F154" s="136">
        <f>AK154/27</f>
        <v>0.62962962962962965</v>
      </c>
      <c r="G154" s="349"/>
      <c r="H154" s="133">
        <v>31727</v>
      </c>
      <c r="I154" s="134">
        <f>AL154/27</f>
        <v>9.2592592592592595</v>
      </c>
      <c r="J154" s="138">
        <f>AM154/27</f>
        <v>518.51851851851848</v>
      </c>
      <c r="K154" s="324">
        <f>ND代替値*2.71828^(-(0.69315/2.062)*(H154-事故日Cb)/365.25)</f>
        <v>0.40383296338501468</v>
      </c>
      <c r="L154" s="139">
        <f>AN154/27</f>
        <v>2.1851851851851851</v>
      </c>
      <c r="M154" s="133">
        <v>31714</v>
      </c>
      <c r="N154" s="209">
        <f>ND代替値</f>
        <v>3.75</v>
      </c>
      <c r="O154" s="138">
        <f>AP154/27</f>
        <v>322.22222222222223</v>
      </c>
      <c r="P154" s="324">
        <f>ND代替値*2.71828^(-(0.69315/2.062)*(M154-事故日Cb)/365.25)</f>
        <v>0.12218674854544502</v>
      </c>
      <c r="Q154" s="139">
        <f>AQ154/27</f>
        <v>1.8148148148148149</v>
      </c>
      <c r="R154" s="133">
        <v>31705</v>
      </c>
      <c r="S154" s="221">
        <f>AR154/27</f>
        <v>8.8888888888888893</v>
      </c>
      <c r="T154" s="143">
        <f t="shared" si="1"/>
        <v>422.22222222222223</v>
      </c>
      <c r="U154" s="324">
        <f t="shared" si="22"/>
        <v>0.10196112934313406</v>
      </c>
      <c r="V154" s="225">
        <f t="shared" si="15"/>
        <v>0.62962962962962965</v>
      </c>
      <c r="W154" s="343">
        <f>ND代替値*2.71828^(-(0.69315/28.79)*(R154-調査開始日)/365.25)</f>
        <v>3.4559087242037836E-2</v>
      </c>
      <c r="X154" s="234">
        <f>AU154/27</f>
        <v>6.2962962962962967</v>
      </c>
      <c r="Y154" s="144">
        <f t="shared" si="5"/>
        <v>388.88888888888891</v>
      </c>
      <c r="Z154" s="324">
        <f t="shared" si="23"/>
        <v>0.15719007440399835</v>
      </c>
      <c r="AA154" s="227">
        <f t="shared" si="16"/>
        <v>1.3703703703703705</v>
      </c>
      <c r="AC154" s="52">
        <f t="shared" si="17"/>
        <v>9.8887315983563298</v>
      </c>
      <c r="AD154" s="52">
        <f t="shared" si="18"/>
        <v>8.4967607785945063</v>
      </c>
      <c r="AE154" s="337">
        <f t="shared" si="19"/>
        <v>8.8690651664906348E-2</v>
      </c>
      <c r="AF154" s="333">
        <f t="shared" si="20"/>
        <v>1.7455545001574576E-9</v>
      </c>
      <c r="AG154" s="50">
        <f t="shared" si="21"/>
        <v>199.99999945617887</v>
      </c>
      <c r="AI154" s="192"/>
      <c r="AJ154" s="187">
        <v>13300</v>
      </c>
      <c r="AK154" s="188">
        <v>17</v>
      </c>
      <c r="AL154" s="186">
        <v>250</v>
      </c>
      <c r="AM154" s="187">
        <v>14000</v>
      </c>
      <c r="AN154" s="188">
        <v>59</v>
      </c>
      <c r="AO154" s="192"/>
      <c r="AP154" s="187">
        <v>8700</v>
      </c>
      <c r="AQ154" s="188">
        <v>49</v>
      </c>
      <c r="AR154" s="197">
        <v>240</v>
      </c>
      <c r="AS154" s="187">
        <v>11400</v>
      </c>
      <c r="AT154" s="196">
        <v>17</v>
      </c>
      <c r="AU154" s="197">
        <v>170</v>
      </c>
      <c r="AV154" s="187">
        <v>10500</v>
      </c>
      <c r="AW154" s="196">
        <v>37</v>
      </c>
    </row>
    <row r="155" spans="1:50" ht="9.9499999999999993" customHeight="1" x14ac:dyDescent="0.2">
      <c r="B155" s="133"/>
      <c r="C155" s="145"/>
      <c r="D155" s="135"/>
      <c r="E155" s="135"/>
      <c r="F155" s="136"/>
      <c r="G155" s="350"/>
      <c r="H155" s="133"/>
      <c r="I155" s="134"/>
      <c r="J155" s="138"/>
      <c r="K155" s="135"/>
      <c r="L155" s="139"/>
      <c r="M155" s="133"/>
      <c r="N155" s="145"/>
      <c r="O155" s="138"/>
      <c r="P155" s="138"/>
      <c r="Q155" s="139"/>
      <c r="R155" s="133">
        <v>31789</v>
      </c>
      <c r="S155" s="221">
        <f>AR155/27</f>
        <v>6.2962962962962967</v>
      </c>
      <c r="T155" s="143">
        <f t="shared" si="1"/>
        <v>377.77777777777777</v>
      </c>
      <c r="U155" s="324">
        <f t="shared" si="22"/>
        <v>9.4375654242610685E-2</v>
      </c>
      <c r="V155" s="225">
        <f t="shared" si="15"/>
        <v>1.2592592592592593</v>
      </c>
      <c r="W155" s="345"/>
      <c r="X155" s="234">
        <f>AU155/27</f>
        <v>5.5555555555555554</v>
      </c>
      <c r="Y155" s="144">
        <f t="shared" si="5"/>
        <v>370.37037037037038</v>
      </c>
      <c r="Z155" s="324">
        <f t="shared" si="23"/>
        <v>0.14549580029069148</v>
      </c>
      <c r="AA155" s="147">
        <f t="shared" si="16"/>
        <v>1.4074074074074074</v>
      </c>
      <c r="AC155" s="52">
        <f t="shared" si="17"/>
        <v>9.8363603015293641</v>
      </c>
      <c r="AD155" s="52">
        <f t="shared" si="18"/>
        <v>7.8646378535508905</v>
      </c>
      <c r="AE155" s="337">
        <f t="shared" si="19"/>
        <v>8.8204465322716849E-2</v>
      </c>
      <c r="AF155" s="333">
        <f t="shared" si="20"/>
        <v>5.8536101993694601E-10</v>
      </c>
      <c r="AG155" s="50">
        <f t="shared" si="21"/>
        <v>199.99999943127102</v>
      </c>
      <c r="AI155" s="195"/>
      <c r="AJ155" s="187"/>
      <c r="AK155" s="188"/>
      <c r="AL155" s="186"/>
      <c r="AM155" s="187"/>
      <c r="AN155" s="188"/>
      <c r="AO155" s="195"/>
      <c r="AP155" s="187"/>
      <c r="AQ155" s="188"/>
      <c r="AR155" s="197">
        <v>170</v>
      </c>
      <c r="AS155" s="187">
        <v>10200</v>
      </c>
      <c r="AT155" s="196">
        <v>34</v>
      </c>
      <c r="AU155" s="197">
        <v>150</v>
      </c>
      <c r="AV155" s="187">
        <v>10000</v>
      </c>
      <c r="AW155" s="198">
        <v>38</v>
      </c>
    </row>
    <row r="156" spans="1:50" ht="9.9499999999999993" customHeight="1" x14ac:dyDescent="0.2">
      <c r="B156" s="133">
        <v>31908</v>
      </c>
      <c r="C156" s="134">
        <f>AI156/27</f>
        <v>5.5555555555555554</v>
      </c>
      <c r="D156" s="135">
        <f>AJ156/27</f>
        <v>370.37037037037038</v>
      </c>
      <c r="E156" s="324">
        <f>ND代替値*2.71828^(-(0.69315/2.062)*(B156-事故日Cb)/365.25)</f>
        <v>0.10573186287456968</v>
      </c>
      <c r="F156" s="136">
        <f>AK156/27</f>
        <v>1.1481481481481481</v>
      </c>
      <c r="G156" s="349"/>
      <c r="H156" s="133">
        <v>31924</v>
      </c>
      <c r="I156" s="134">
        <f>AL156/27</f>
        <v>5.5555555555555554</v>
      </c>
      <c r="J156" s="138">
        <f>AM156/27</f>
        <v>551.85185185185185</v>
      </c>
      <c r="K156" s="324">
        <f>ND代替値*2.71828^(-(0.69315/2.062)*(H156-事故日Cb)/365.25)</f>
        <v>0.33686911058084623</v>
      </c>
      <c r="L156" s="139">
        <f>AN156/27</f>
        <v>2.8518518518518516</v>
      </c>
      <c r="M156" s="133">
        <v>31974</v>
      </c>
      <c r="N156" s="209">
        <f>ND代替値</f>
        <v>3.75</v>
      </c>
      <c r="O156" s="138">
        <f>AP156/27</f>
        <v>222.22222222222223</v>
      </c>
      <c r="P156" s="324">
        <f>ND代替値*2.71828^(-(0.69315/2.062)*(M156-事故日Cb)/365.25)</f>
        <v>9.6183933929904611E-2</v>
      </c>
      <c r="Q156" s="139">
        <f>AQ156/27</f>
        <v>0.85185185185185186</v>
      </c>
      <c r="R156" s="133">
        <v>31873</v>
      </c>
      <c r="S156" s="216">
        <f>ND代替値</f>
        <v>1.3</v>
      </c>
      <c r="T156" s="143">
        <f t="shared" si="1"/>
        <v>459.25925925925924</v>
      </c>
      <c r="U156" s="324">
        <f t="shared" si="22"/>
        <v>8.7354506281962521E-2</v>
      </c>
      <c r="V156" s="146">
        <f t="shared" si="15"/>
        <v>0.88888888888888884</v>
      </c>
      <c r="W156" s="345"/>
      <c r="X156" s="234">
        <f>AU156/27</f>
        <v>7.4074074074074074</v>
      </c>
      <c r="Y156" s="144">
        <f t="shared" si="5"/>
        <v>407.40740740740739</v>
      </c>
      <c r="Z156" s="324">
        <f t="shared" si="23"/>
        <v>0.13467153051802555</v>
      </c>
      <c r="AA156" s="329">
        <f>ND代替値*2.71828^(-(0.69315/30.02)*(R156-事故日Cb)/365.25)</f>
        <v>0.18100892777343872</v>
      </c>
      <c r="AC156" s="52">
        <f t="shared" si="17"/>
        <v>9.7842663661318223</v>
      </c>
      <c r="AD156" s="52">
        <f t="shared" si="18"/>
        <v>7.2795421901635438</v>
      </c>
      <c r="AE156" s="337">
        <f t="shared" si="19"/>
        <v>8.7720944167386322E-2</v>
      </c>
      <c r="AF156" s="333">
        <f t="shared" si="20"/>
        <v>1.9629723599619033E-10</v>
      </c>
      <c r="AG156" s="50">
        <f t="shared" si="21"/>
        <v>199.9999994063632</v>
      </c>
      <c r="AI156" s="186">
        <v>150</v>
      </c>
      <c r="AJ156" s="187">
        <v>10000</v>
      </c>
      <c r="AK156" s="188">
        <v>31</v>
      </c>
      <c r="AL156" s="186">
        <v>150</v>
      </c>
      <c r="AM156" s="187">
        <v>14900</v>
      </c>
      <c r="AN156" s="188">
        <v>77</v>
      </c>
      <c r="AO156" s="192"/>
      <c r="AP156" s="187">
        <v>6000</v>
      </c>
      <c r="AQ156" s="188">
        <v>23</v>
      </c>
      <c r="AR156" s="192"/>
      <c r="AS156" s="187">
        <v>12400</v>
      </c>
      <c r="AT156" s="198">
        <v>24</v>
      </c>
      <c r="AU156" s="197">
        <v>200</v>
      </c>
      <c r="AV156" s="187">
        <v>11000</v>
      </c>
      <c r="AW156" s="198" t="s">
        <v>19</v>
      </c>
    </row>
    <row r="157" spans="1:50" ht="9.9499999999999993" customHeight="1" x14ac:dyDescent="0.2">
      <c r="B157" s="133"/>
      <c r="C157" s="134"/>
      <c r="D157" s="135"/>
      <c r="E157" s="135"/>
      <c r="F157" s="136"/>
      <c r="G157" s="350"/>
      <c r="H157" s="133"/>
      <c r="I157" s="134"/>
      <c r="J157" s="138"/>
      <c r="K157" s="135"/>
      <c r="L157" s="139"/>
      <c r="M157" s="133"/>
      <c r="N157" s="145"/>
      <c r="O157" s="138"/>
      <c r="P157" s="138"/>
      <c r="Q157" s="139"/>
      <c r="R157" s="133">
        <v>31974</v>
      </c>
      <c r="S157" s="221">
        <f>AR157/27</f>
        <v>6.2962962962962967</v>
      </c>
      <c r="T157" s="143">
        <f t="shared" si="1"/>
        <v>366.66666666666669</v>
      </c>
      <c r="U157" s="324">
        <f t="shared" si="22"/>
        <v>7.9600497045438298E-2</v>
      </c>
      <c r="V157" s="225">
        <f t="shared" si="15"/>
        <v>0.70370370370370372</v>
      </c>
      <c r="W157" s="345"/>
      <c r="X157" s="234">
        <f>AU157/27</f>
        <v>6.2962962962962967</v>
      </c>
      <c r="Y157" s="144">
        <f t="shared" si="5"/>
        <v>374.07407407407408</v>
      </c>
      <c r="Z157" s="324">
        <f t="shared" si="23"/>
        <v>0.12271743294505071</v>
      </c>
      <c r="AA157" s="227">
        <f t="shared" si="16"/>
        <v>0.70370370370370372</v>
      </c>
      <c r="AC157" s="52">
        <f t="shared" si="17"/>
        <v>9.7219947754259</v>
      </c>
      <c r="AD157" s="52">
        <f t="shared" si="18"/>
        <v>6.6333747537865246</v>
      </c>
      <c r="AE157" s="337">
        <f t="shared" si="19"/>
        <v>8.7143075738278286E-2</v>
      </c>
      <c r="AF157" s="333">
        <f t="shared" si="20"/>
        <v>5.2768270779548288E-11</v>
      </c>
      <c r="AG157" s="50">
        <f t="shared" si="21"/>
        <v>199.99999937641451</v>
      </c>
      <c r="AI157" s="186"/>
      <c r="AJ157" s="187"/>
      <c r="AK157" s="188"/>
      <c r="AL157" s="186"/>
      <c r="AM157" s="187"/>
      <c r="AN157" s="188"/>
      <c r="AO157" s="195"/>
      <c r="AP157" s="187"/>
      <c r="AQ157" s="188"/>
      <c r="AR157" s="197">
        <v>170</v>
      </c>
      <c r="AS157" s="187">
        <v>9900</v>
      </c>
      <c r="AT157" s="196">
        <v>19</v>
      </c>
      <c r="AU157" s="197">
        <v>170</v>
      </c>
      <c r="AV157" s="187">
        <v>10100</v>
      </c>
      <c r="AW157" s="196">
        <v>19</v>
      </c>
    </row>
    <row r="158" spans="1:50" ht="9.9499999999999993" customHeight="1" x14ac:dyDescent="0.2">
      <c r="B158" s="133">
        <v>32098</v>
      </c>
      <c r="C158" s="209">
        <f>ND代替値</f>
        <v>1.2037037037037037</v>
      </c>
      <c r="D158" s="135">
        <f>AJ158/27</f>
        <v>407.40740740740739</v>
      </c>
      <c r="E158" s="324">
        <f>ND代替値*2.71828^(-(0.69315/2.062)*(B158-事故日Cb)/365.25)</f>
        <v>8.8769382030380123E-2</v>
      </c>
      <c r="F158" s="136">
        <f>AK158/27</f>
        <v>0.44444444444444442</v>
      </c>
      <c r="G158" s="349"/>
      <c r="H158" s="133">
        <v>32093</v>
      </c>
      <c r="I158" s="134">
        <f>AL158/27</f>
        <v>12.592592592592593</v>
      </c>
      <c r="J158" s="138">
        <f>AM158/27</f>
        <v>537.03703703703707</v>
      </c>
      <c r="K158" s="324">
        <f>ND代替値*2.71828^(-(0.69315/2.062)*(H158-事故日Cb)/365.25)</f>
        <v>0.28834482927904742</v>
      </c>
      <c r="L158" s="139">
        <f>AN158/27</f>
        <v>2.1111111111111112</v>
      </c>
      <c r="M158" s="133"/>
      <c r="N158" s="134"/>
      <c r="O158" s="138"/>
      <c r="P158" s="138"/>
      <c r="Q158" s="139"/>
      <c r="R158" s="133">
        <v>32062</v>
      </c>
      <c r="S158" s="216">
        <f>ND代替値</f>
        <v>1.3</v>
      </c>
      <c r="T158" s="143">
        <f t="shared" si="1"/>
        <v>381.48148148148147</v>
      </c>
      <c r="U158" s="324">
        <f t="shared" si="22"/>
        <v>7.3407819552383291E-2</v>
      </c>
      <c r="V158" s="225">
        <f t="shared" si="15"/>
        <v>0.7407407407407407</v>
      </c>
      <c r="W158" s="343">
        <f>ND代替値*2.71828^(-(0.69315/28.79)*(R158-調査開始日)/365.25)</f>
        <v>3.3755328729678936E-2</v>
      </c>
      <c r="X158" s="216">
        <f>ND代替値</f>
        <v>1.5</v>
      </c>
      <c r="Y158" s="144">
        <f t="shared" si="5"/>
        <v>381.48148148148147</v>
      </c>
      <c r="Z158" s="324">
        <f t="shared" si="23"/>
        <v>0.11317038847659092</v>
      </c>
      <c r="AA158" s="147">
        <f t="shared" si="16"/>
        <v>0.81481481481481477</v>
      </c>
      <c r="AC158" s="52">
        <f t="shared" si="17"/>
        <v>9.668061518244512</v>
      </c>
      <c r="AD158" s="52">
        <f t="shared" si="18"/>
        <v>6.1173182960319412</v>
      </c>
      <c r="AE158" s="337">
        <f t="shared" si="19"/>
        <v>8.6642690611302947E-2</v>
      </c>
      <c r="AF158" s="333">
        <f t="shared" si="20"/>
        <v>1.6798385842326924E-11</v>
      </c>
      <c r="AG158" s="50">
        <f t="shared" si="21"/>
        <v>199.99999935032059</v>
      </c>
      <c r="AI158" s="192"/>
      <c r="AJ158" s="187">
        <v>11000</v>
      </c>
      <c r="AK158" s="188">
        <v>12</v>
      </c>
      <c r="AL158" s="186">
        <v>340</v>
      </c>
      <c r="AM158" s="187">
        <v>14500</v>
      </c>
      <c r="AN158" s="188">
        <v>57</v>
      </c>
      <c r="AO158" s="189"/>
      <c r="AP158" s="190"/>
      <c r="AQ158" s="191"/>
      <c r="AR158" s="192"/>
      <c r="AS158" s="187">
        <v>10300</v>
      </c>
      <c r="AT158" s="196">
        <v>20</v>
      </c>
      <c r="AU158" s="192"/>
      <c r="AV158" s="190">
        <v>10300</v>
      </c>
      <c r="AW158" s="198">
        <v>22</v>
      </c>
    </row>
    <row r="159" spans="1:50" s="11" customFormat="1" ht="9.9499999999999993" customHeight="1" x14ac:dyDescent="0.2">
      <c r="B159" s="133"/>
      <c r="C159" s="149"/>
      <c r="D159" s="135"/>
      <c r="E159" s="135"/>
      <c r="F159" s="136"/>
      <c r="G159" s="350"/>
      <c r="H159" s="133"/>
      <c r="I159" s="134"/>
      <c r="J159" s="138"/>
      <c r="K159" s="135"/>
      <c r="L159" s="139"/>
      <c r="M159" s="133"/>
      <c r="N159" s="134"/>
      <c r="O159" s="138"/>
      <c r="P159" s="138"/>
      <c r="Q159" s="139"/>
      <c r="R159" s="133">
        <v>32160</v>
      </c>
      <c r="S159" s="216">
        <f>ND代替値</f>
        <v>1.3</v>
      </c>
      <c r="T159" s="143">
        <f t="shared" si="1"/>
        <v>333.33333333333331</v>
      </c>
      <c r="U159" s="324">
        <f t="shared" si="22"/>
        <v>6.7076730459195932E-2</v>
      </c>
      <c r="V159" s="225">
        <f t="shared" si="15"/>
        <v>0.70370370370370372</v>
      </c>
      <c r="W159" s="345"/>
      <c r="X159" s="216">
        <f>ND代替値</f>
        <v>1.5</v>
      </c>
      <c r="Y159" s="144">
        <f t="shared" si="5"/>
        <v>370.37037037037038</v>
      </c>
      <c r="Z159" s="324">
        <f t="shared" si="23"/>
        <v>0.10340995945792707</v>
      </c>
      <c r="AA159" s="329">
        <f>ND代替値*2.71828^(-(0.69315/30.02)*(R159-事故日Cb)/365.25)</f>
        <v>0.1777545034269481</v>
      </c>
      <c r="AC159" s="52">
        <f t="shared" si="17"/>
        <v>9.6083515365917886</v>
      </c>
      <c r="AD159" s="52">
        <f t="shared" si="18"/>
        <v>5.5897275382663283</v>
      </c>
      <c r="AE159" s="337">
        <f t="shared" si="19"/>
        <v>8.6088824380969375E-2</v>
      </c>
      <c r="AF159" s="333">
        <f t="shared" si="20"/>
        <v>4.6954043975698036E-12</v>
      </c>
      <c r="AG159" s="50">
        <f t="shared" si="21"/>
        <v>199.99999932126141</v>
      </c>
      <c r="AI159" s="60"/>
      <c r="AJ159" s="61"/>
      <c r="AK159" s="32"/>
      <c r="AL159" s="62"/>
      <c r="AM159" s="61"/>
      <c r="AN159" s="32"/>
      <c r="AO159" s="64"/>
      <c r="AP159" s="65"/>
      <c r="AQ159" s="33"/>
      <c r="AR159" s="66"/>
      <c r="AS159" s="61">
        <v>9000</v>
      </c>
      <c r="AT159" s="31">
        <v>19</v>
      </c>
      <c r="AU159" s="66"/>
      <c r="AV159" s="65">
        <v>10000</v>
      </c>
      <c r="AW159" s="57"/>
    </row>
    <row r="160" spans="1:50" ht="9.9499999999999993" customHeight="1" x14ac:dyDescent="0.2">
      <c r="B160" s="133">
        <v>32283</v>
      </c>
      <c r="C160" s="134">
        <v>17</v>
      </c>
      <c r="D160" s="135">
        <v>325</v>
      </c>
      <c r="E160" s="324">
        <f>ND代替値*2.71828^(-(0.69315/2.062)*(B160-事故日Cb)/365.25)</f>
        <v>7.4871925272909132E-2</v>
      </c>
      <c r="F160" s="136">
        <v>1.1000000000000001</v>
      </c>
      <c r="G160" s="349"/>
      <c r="H160" s="133">
        <v>32272</v>
      </c>
      <c r="I160" s="209">
        <f>ND代替値</f>
        <v>2.1</v>
      </c>
      <c r="J160" s="138">
        <v>549</v>
      </c>
      <c r="K160" s="324">
        <f>ND代替値*2.71828^(-(0.69315/2.062)*(H160-事故日Cb)/365.25)</f>
        <v>0.24454915260297322</v>
      </c>
      <c r="L160" s="139">
        <v>3.3</v>
      </c>
      <c r="M160" s="133"/>
      <c r="N160" s="134"/>
      <c r="O160" s="138"/>
      <c r="P160" s="138"/>
      <c r="Q160" s="139"/>
      <c r="R160" s="133">
        <v>32244</v>
      </c>
      <c r="S160" s="216">
        <f>ND代替値</f>
        <v>1.3</v>
      </c>
      <c r="T160" s="143">
        <v>286</v>
      </c>
      <c r="U160" s="324">
        <f t="shared" si="22"/>
        <v>6.208650651796796E-2</v>
      </c>
      <c r="V160" s="223">
        <v>0.57999999999999996</v>
      </c>
      <c r="W160" s="348"/>
      <c r="X160" s="216">
        <f>ND代替値</f>
        <v>1.5</v>
      </c>
      <c r="Y160" s="135">
        <v>329</v>
      </c>
      <c r="Z160" s="324">
        <f t="shared" si="23"/>
        <v>9.5716697548533944E-2</v>
      </c>
      <c r="AA160" s="151">
        <v>0.74</v>
      </c>
      <c r="AC160" s="52">
        <f t="shared" si="17"/>
        <v>9.5574651488548277</v>
      </c>
      <c r="AD160" s="52">
        <f t="shared" si="18"/>
        <v>5.1738755431639971</v>
      </c>
      <c r="AE160" s="337">
        <f t="shared" si="19"/>
        <v>8.561690079214157E-2</v>
      </c>
      <c r="AF160" s="333">
        <f t="shared" si="20"/>
        <v>1.5745751318162527E-12</v>
      </c>
      <c r="AG160" s="50">
        <f t="shared" si="21"/>
        <v>199.99999929635356</v>
      </c>
    </row>
    <row r="161" spans="2:49" ht="9.9499999999999993" customHeight="1" x14ac:dyDescent="0.2">
      <c r="B161" s="133"/>
      <c r="C161" s="134"/>
      <c r="D161" s="135"/>
      <c r="E161" s="135"/>
      <c r="F161" s="136"/>
      <c r="G161" s="350"/>
      <c r="H161" s="133"/>
      <c r="I161" s="134"/>
      <c r="J161" s="138"/>
      <c r="K161" s="135"/>
      <c r="L161" s="139"/>
      <c r="M161" s="133"/>
      <c r="N161" s="134"/>
      <c r="O161" s="138"/>
      <c r="P161" s="138"/>
      <c r="Q161" s="139"/>
      <c r="R161" s="133">
        <v>32338</v>
      </c>
      <c r="S161" s="152">
        <v>8.6</v>
      </c>
      <c r="T161" s="143">
        <v>340</v>
      </c>
      <c r="U161" s="324">
        <f t="shared" si="22"/>
        <v>5.6941064020617507E-2</v>
      </c>
      <c r="V161" s="327">
        <f>ND代替値*2.71828^(-(0.69315/30.02)*(R161-事故日Cb)/365.25)</f>
        <v>0.11401008386476003</v>
      </c>
      <c r="W161" s="348"/>
      <c r="X161" s="153">
        <v>6.4</v>
      </c>
      <c r="Y161" s="143">
        <v>328</v>
      </c>
      <c r="Z161" s="324">
        <f t="shared" si="23"/>
        <v>8.7784140365118668E-2</v>
      </c>
      <c r="AA161" s="228">
        <v>0.59</v>
      </c>
      <c r="AC161" s="52">
        <f t="shared" si="17"/>
        <v>9.5008403220633362</v>
      </c>
      <c r="AD161" s="52">
        <f t="shared" si="18"/>
        <v>4.7450886683847928</v>
      </c>
      <c r="AE161" s="337">
        <f t="shared" si="19"/>
        <v>8.5091862453019751E-2</v>
      </c>
      <c r="AF161" s="333">
        <f t="shared" si="20"/>
        <v>4.6362253153140231E-13</v>
      </c>
      <c r="AG161" s="50">
        <f t="shared" si="21"/>
        <v>199.99999926848054</v>
      </c>
    </row>
    <row r="162" spans="2:49" ht="9.9499999999999993" customHeight="1" x14ac:dyDescent="0.2">
      <c r="B162" s="133">
        <v>32468</v>
      </c>
      <c r="C162" s="209">
        <f>ND代替値</f>
        <v>1.2037037037037037</v>
      </c>
      <c r="D162" s="135">
        <v>463</v>
      </c>
      <c r="E162" s="324">
        <f>ND代替値*2.71828^(-(0.69315/2.062)*(B162-事故日Cb)/365.25)</f>
        <v>6.3150210870608278E-2</v>
      </c>
      <c r="F162" s="136">
        <v>1</v>
      </c>
      <c r="G162" s="137"/>
      <c r="H162" s="133">
        <v>32454</v>
      </c>
      <c r="I162" s="134">
        <v>15</v>
      </c>
      <c r="J162" s="138">
        <v>581</v>
      </c>
      <c r="K162" s="324">
        <f>ND代替値*2.71828^(-(0.69315/2.062)*(H162-事故日Cb)/365.25)</f>
        <v>0.20683358598076074</v>
      </c>
      <c r="L162" s="139">
        <v>3</v>
      </c>
      <c r="M162" s="133">
        <v>32436</v>
      </c>
      <c r="N162" s="134">
        <v>12</v>
      </c>
      <c r="O162" s="138">
        <v>311</v>
      </c>
      <c r="P162" s="324">
        <f>ND代替値*2.71828^(-(0.69315/2.062)*(M162-事故日Cb)/365.25)</f>
        <v>6.2869773486638345E-2</v>
      </c>
      <c r="Q162" s="139">
        <v>1.2</v>
      </c>
      <c r="R162" s="133">
        <v>32433</v>
      </c>
      <c r="S162" s="222">
        <v>12</v>
      </c>
      <c r="T162" s="143">
        <v>349</v>
      </c>
      <c r="U162" s="324">
        <f t="shared" si="22"/>
        <v>5.2174012092721871E-2</v>
      </c>
      <c r="V162" s="154">
        <v>0.74</v>
      </c>
      <c r="W162" s="343">
        <f>ND代替値*2.71828^(-(0.69315/28.79)*(R162-調査開始日)/365.25)</f>
        <v>3.2939851633376448E-2</v>
      </c>
      <c r="X162" s="217">
        <v>6.9</v>
      </c>
      <c r="Y162" s="143">
        <v>364</v>
      </c>
      <c r="Z162" s="324">
        <f t="shared" si="23"/>
        <v>8.043493530961289E-2</v>
      </c>
      <c r="AA162" s="228">
        <v>0.75</v>
      </c>
      <c r="AC162" s="52">
        <f t="shared" si="17"/>
        <v>9.4439539521793812</v>
      </c>
      <c r="AD162" s="52">
        <f t="shared" si="18"/>
        <v>4.3478343410601559</v>
      </c>
      <c r="AE162" s="337">
        <f t="shared" si="19"/>
        <v>8.4564509842452215E-2</v>
      </c>
      <c r="AF162" s="333">
        <f t="shared" si="20"/>
        <v>1.347462712235827E-13</v>
      </c>
      <c r="AG162" s="50">
        <f t="shared" si="21"/>
        <v>199.99999924031098</v>
      </c>
      <c r="AO162" s="12"/>
      <c r="AP162" s="12"/>
      <c r="AQ162" s="12"/>
      <c r="AU162" s="12"/>
      <c r="AV162" s="12"/>
      <c r="AW162" s="12"/>
    </row>
    <row r="163" spans="2:49" ht="9.9499999999999993" customHeight="1" x14ac:dyDescent="0.2">
      <c r="B163" s="133"/>
      <c r="C163" s="149"/>
      <c r="D163" s="135"/>
      <c r="E163" s="135"/>
      <c r="F163" s="136"/>
      <c r="G163" s="137"/>
      <c r="H163" s="133"/>
      <c r="I163" s="134"/>
      <c r="J163" s="138"/>
      <c r="K163" s="135"/>
      <c r="L163" s="139"/>
      <c r="M163" s="133"/>
      <c r="N163" s="134"/>
      <c r="O163" s="138"/>
      <c r="P163" s="146"/>
      <c r="Q163" s="139"/>
      <c r="R163" s="133">
        <v>32525</v>
      </c>
      <c r="S163" s="216">
        <f t="shared" ref="S163:S169" si="24">ND代替値</f>
        <v>1.3</v>
      </c>
      <c r="T163" s="143">
        <v>420</v>
      </c>
      <c r="U163" s="324">
        <f t="shared" si="22"/>
        <v>4.793822901509015E-2</v>
      </c>
      <c r="V163" s="224">
        <v>0.69</v>
      </c>
      <c r="W163" s="345"/>
      <c r="X163" s="216">
        <f t="shared" ref="X163:X169" si="25">ND代替値</f>
        <v>1.5</v>
      </c>
      <c r="Y163" s="143">
        <v>365</v>
      </c>
      <c r="Z163" s="324">
        <f t="shared" si="23"/>
        <v>7.390476973159732E-2</v>
      </c>
      <c r="AA163" s="151">
        <v>0.63</v>
      </c>
      <c r="AC163" s="52">
        <f t="shared" si="17"/>
        <v>9.3891886579226522</v>
      </c>
      <c r="AD163" s="52">
        <f t="shared" si="18"/>
        <v>3.9948524179241796</v>
      </c>
      <c r="AE163" s="337">
        <f t="shared" si="19"/>
        <v>8.4056925735634253E-2</v>
      </c>
      <c r="AF163" s="333">
        <f t="shared" si="20"/>
        <v>4.0720748272398688E-14</v>
      </c>
      <c r="AG163" s="50">
        <f t="shared" si="21"/>
        <v>199.99999921303095</v>
      </c>
      <c r="AO163" s="12"/>
      <c r="AP163" s="12"/>
      <c r="AQ163" s="12"/>
      <c r="AU163" s="12"/>
      <c r="AV163" s="12"/>
      <c r="AW163" s="12"/>
    </row>
    <row r="164" spans="2:49" ht="9.9499999999999993" customHeight="1" x14ac:dyDescent="0.2">
      <c r="B164" s="133">
        <v>32637</v>
      </c>
      <c r="C164" s="209">
        <f>ND代替値</f>
        <v>1.2037037037037037</v>
      </c>
      <c r="D164" s="135">
        <v>348</v>
      </c>
      <c r="E164" s="324">
        <f>ND代替値*2.71828^(-(0.69315/2.062)*(B164-事故日Cb)/365.25)</f>
        <v>5.4053744319342546E-2</v>
      </c>
      <c r="F164" s="229">
        <v>0.34</v>
      </c>
      <c r="G164" s="137"/>
      <c r="H164" s="133">
        <v>32637</v>
      </c>
      <c r="I164" s="209">
        <f>ND代替値</f>
        <v>2.1</v>
      </c>
      <c r="J164" s="138">
        <v>537</v>
      </c>
      <c r="K164" s="324">
        <f>ND代替値*2.71828^(-(0.69315/2.062)*(H164-事故日Cb)/365.25)</f>
        <v>0.17477377329920757</v>
      </c>
      <c r="L164" s="139">
        <v>2.2999999999999998</v>
      </c>
      <c r="M164" s="133"/>
      <c r="N164" s="134"/>
      <c r="O164" s="138"/>
      <c r="P164" s="146"/>
      <c r="Q164" s="139"/>
      <c r="R164" s="133">
        <v>32617</v>
      </c>
      <c r="S164" s="216">
        <f t="shared" si="24"/>
        <v>1.3</v>
      </c>
      <c r="T164" s="143">
        <v>353</v>
      </c>
      <c r="U164" s="324">
        <f t="shared" si="22"/>
        <v>4.4046330901659866E-2</v>
      </c>
      <c r="V164" s="154">
        <v>0.88</v>
      </c>
      <c r="W164" s="345"/>
      <c r="X164" s="216">
        <f t="shared" si="25"/>
        <v>1.5</v>
      </c>
      <c r="Y164" s="143">
        <v>409</v>
      </c>
      <c r="Z164" s="324">
        <f t="shared" si="23"/>
        <v>6.7904760140058959E-2</v>
      </c>
      <c r="AA164" s="151">
        <v>1.2</v>
      </c>
      <c r="AC164" s="52">
        <f t="shared" si="17"/>
        <v>9.3347409464781865</v>
      </c>
      <c r="AD164" s="52">
        <f t="shared" si="18"/>
        <v>3.6705275751383222</v>
      </c>
      <c r="AE164" s="337">
        <f t="shared" si="19"/>
        <v>8.355238831620293E-2</v>
      </c>
      <c r="AF164" s="333">
        <f t="shared" si="20"/>
        <v>1.2305938597088639E-14</v>
      </c>
      <c r="AG164" s="50">
        <f t="shared" si="21"/>
        <v>199.99999918575094</v>
      </c>
      <c r="AO164" s="12"/>
      <c r="AP164" s="12"/>
      <c r="AQ164" s="12"/>
      <c r="AU164" s="12"/>
      <c r="AV164" s="12"/>
      <c r="AW164" s="12"/>
    </row>
    <row r="165" spans="2:49" ht="9.9499999999999993" customHeight="1" x14ac:dyDescent="0.2">
      <c r="B165" s="133"/>
      <c r="C165" s="149"/>
      <c r="D165" s="135"/>
      <c r="E165" s="135"/>
      <c r="F165" s="156"/>
      <c r="G165" s="137"/>
      <c r="H165" s="133"/>
      <c r="I165" s="149"/>
      <c r="J165" s="138"/>
      <c r="K165" s="135"/>
      <c r="L165" s="139"/>
      <c r="M165" s="133"/>
      <c r="N165" s="134"/>
      <c r="O165" s="138"/>
      <c r="P165" s="146"/>
      <c r="Q165" s="139"/>
      <c r="R165" s="133">
        <v>32699</v>
      </c>
      <c r="S165" s="216">
        <f t="shared" si="24"/>
        <v>1.3</v>
      </c>
      <c r="T165" s="143">
        <v>421</v>
      </c>
      <c r="U165" s="324">
        <f t="shared" si="22"/>
        <v>4.0844583516171942E-2</v>
      </c>
      <c r="V165" s="223">
        <v>0.62</v>
      </c>
      <c r="W165" s="345"/>
      <c r="X165" s="216">
        <f t="shared" si="25"/>
        <v>1.5</v>
      </c>
      <c r="Y165" s="143">
        <v>408</v>
      </c>
      <c r="Z165" s="324">
        <f t="shared" si="23"/>
        <v>6.2968732920765089E-2</v>
      </c>
      <c r="AA165" s="228">
        <v>0.71</v>
      </c>
      <c r="AC165" s="52">
        <f t="shared" si="17"/>
        <v>9.286477647364368</v>
      </c>
      <c r="AD165" s="52">
        <f t="shared" si="18"/>
        <v>3.4037152930143288</v>
      </c>
      <c r="AE165" s="337">
        <f t="shared" si="19"/>
        <v>8.3105245005816328E-2</v>
      </c>
      <c r="AF165" s="333">
        <f t="shared" si="20"/>
        <v>4.2354833364224402E-15</v>
      </c>
      <c r="AG165" s="50">
        <f t="shared" si="21"/>
        <v>199.99999916143616</v>
      </c>
      <c r="AO165" s="12"/>
      <c r="AP165" s="12"/>
      <c r="AQ165" s="12"/>
      <c r="AU165" s="12"/>
      <c r="AV165" s="12"/>
      <c r="AW165" s="12"/>
    </row>
    <row r="166" spans="2:49" ht="9.9499999999999993" customHeight="1" x14ac:dyDescent="0.2">
      <c r="B166" s="133">
        <v>32821</v>
      </c>
      <c r="C166" s="209">
        <f>ND代替値</f>
        <v>1.2037037037037037</v>
      </c>
      <c r="D166" s="135">
        <v>358</v>
      </c>
      <c r="E166" s="324">
        <f>ND代替値*2.71828^(-(0.69315/2.062)*(B166-事故日Cb)/365.25)</f>
        <v>4.5633237952494049E-2</v>
      </c>
      <c r="F166" s="326">
        <f>ND代替値*2.71828^(-(0.69315/30.02)*(B166-事故日Cb)/365.25)</f>
        <v>0.13822699046642978</v>
      </c>
      <c r="G166" s="137"/>
      <c r="H166" s="133">
        <v>32821</v>
      </c>
      <c r="I166" s="209">
        <f>ND代替値</f>
        <v>2.1</v>
      </c>
      <c r="J166" s="138">
        <v>550</v>
      </c>
      <c r="K166" s="324">
        <f>ND代替値*2.71828^(-(0.69315/2.062)*(H166-事故日Cb)/365.25)</f>
        <v>0.14754746937973076</v>
      </c>
      <c r="L166" s="139">
        <v>2.2000000000000002</v>
      </c>
      <c r="M166" s="133">
        <v>32812</v>
      </c>
      <c r="N166" s="209">
        <f>ND代替値</f>
        <v>3.75</v>
      </c>
      <c r="O166" s="138">
        <v>291</v>
      </c>
      <c r="P166" s="324">
        <f>ND代替値*2.71828^(-(0.69315/2.062)*(M166-事故日Cb)/365.25)</f>
        <v>4.4479030663265452E-2</v>
      </c>
      <c r="Q166" s="139">
        <v>0.46</v>
      </c>
      <c r="R166" s="133">
        <v>32800</v>
      </c>
      <c r="S166" s="216">
        <f t="shared" si="24"/>
        <v>1.3</v>
      </c>
      <c r="T166" s="143">
        <v>386</v>
      </c>
      <c r="U166" s="324">
        <f t="shared" si="22"/>
        <v>3.7219020378946824E-2</v>
      </c>
      <c r="V166" s="327">
        <f>ND代替値*2.71828^(-(0.69315/30.02)*(R166-事故日Cb)/365.25)</f>
        <v>0.11072849056804109</v>
      </c>
      <c r="W166" s="343">
        <f>ND代替値*2.71828^(-(0.69315/28.79)*(R166-調査開始日)/365.25)</f>
        <v>3.2152551650892369E-2</v>
      </c>
      <c r="X166" s="216">
        <f t="shared" si="25"/>
        <v>1.5</v>
      </c>
      <c r="Y166" s="143">
        <v>358</v>
      </c>
      <c r="Z166" s="324">
        <f t="shared" si="23"/>
        <v>5.7379323084209691E-2</v>
      </c>
      <c r="AA166" s="329">
        <f>ND代替値*2.71828^(-(0.69315/30.02)*(R166-事故日Cb)/365.25)</f>
        <v>0.17070642295906335</v>
      </c>
      <c r="AC166" s="52">
        <f t="shared" si="17"/>
        <v>9.2273742140034241</v>
      </c>
      <c r="AD166" s="52">
        <f t="shared" si="18"/>
        <v>3.1015850315789022</v>
      </c>
      <c r="AE166" s="337">
        <f t="shared" si="19"/>
        <v>8.2557782847970496E-2</v>
      </c>
      <c r="AF166" s="333">
        <f t="shared" si="20"/>
        <v>1.1385750310969262E-15</v>
      </c>
      <c r="AG166" s="50">
        <f t="shared" si="21"/>
        <v>199.99999913148744</v>
      </c>
      <c r="AJ166" s="13"/>
      <c r="AO166" s="12"/>
      <c r="AP166" s="12"/>
      <c r="AQ166" s="12"/>
      <c r="AU166" s="12"/>
      <c r="AV166" s="12"/>
      <c r="AW166" s="12"/>
    </row>
    <row r="167" spans="2:49" ht="9.9499999999999993" customHeight="1" x14ac:dyDescent="0.2">
      <c r="B167" s="133"/>
      <c r="C167" s="149"/>
      <c r="D167" s="135"/>
      <c r="E167" s="135"/>
      <c r="F167" s="136"/>
      <c r="G167" s="137"/>
      <c r="H167" s="133"/>
      <c r="I167" s="134"/>
      <c r="J167" s="138"/>
      <c r="K167" s="135"/>
      <c r="L167" s="139"/>
      <c r="M167" s="133"/>
      <c r="N167" s="134"/>
      <c r="O167" s="138"/>
      <c r="P167" s="146"/>
      <c r="Q167" s="139"/>
      <c r="R167" s="133">
        <v>32885</v>
      </c>
      <c r="S167" s="216">
        <f t="shared" si="24"/>
        <v>1.3</v>
      </c>
      <c r="T167" s="143">
        <v>403</v>
      </c>
      <c r="U167" s="324">
        <f t="shared" si="22"/>
        <v>3.4418392107130547E-2</v>
      </c>
      <c r="V167" s="224">
        <v>0.82</v>
      </c>
      <c r="W167" s="345"/>
      <c r="X167" s="216">
        <f t="shared" si="25"/>
        <v>1.5</v>
      </c>
      <c r="Y167" s="143">
        <v>370</v>
      </c>
      <c r="Z167" s="324">
        <f t="shared" si="23"/>
        <v>5.3061687831826264E-2</v>
      </c>
      <c r="AA167" s="151">
        <v>0.63</v>
      </c>
      <c r="AC167" s="52">
        <f t="shared" si="17"/>
        <v>9.177925295549219</v>
      </c>
      <c r="AD167" s="52">
        <f t="shared" si="18"/>
        <v>2.8681993422608794</v>
      </c>
      <c r="AE167" s="337">
        <f t="shared" si="19"/>
        <v>8.2099843066481451E-2</v>
      </c>
      <c r="AF167" s="333">
        <f t="shared" si="20"/>
        <v>3.7688002259455106E-16</v>
      </c>
      <c r="AG167" s="50">
        <f t="shared" si="21"/>
        <v>199.99999910628307</v>
      </c>
      <c r="AO167" s="12"/>
      <c r="AP167" s="12"/>
      <c r="AQ167" s="12"/>
      <c r="AU167" s="12"/>
      <c r="AV167" s="12"/>
      <c r="AW167" s="12"/>
    </row>
    <row r="168" spans="2:49" ht="9.9499999999999993" customHeight="1" x14ac:dyDescent="0.2">
      <c r="B168" s="133">
        <v>33001</v>
      </c>
      <c r="C168" s="209">
        <f>ND代替値</f>
        <v>1.2037037037037037</v>
      </c>
      <c r="D168" s="135">
        <v>405</v>
      </c>
      <c r="E168" s="324">
        <f>ND代替値*2.71828^(-(0.69315/2.062)*(B168-事故日Cb)/365.25)</f>
        <v>3.8666564030182267E-2</v>
      </c>
      <c r="F168" s="136">
        <v>0.32</v>
      </c>
      <c r="G168" s="137"/>
      <c r="H168" s="133">
        <v>33001</v>
      </c>
      <c r="I168" s="209">
        <f>ND代替値</f>
        <v>2.1</v>
      </c>
      <c r="J168" s="138">
        <v>483</v>
      </c>
      <c r="K168" s="324">
        <f>ND代替値*2.71828^(-(0.69315/2.062)*(H168-事故日Cb)/365.25)</f>
        <v>0.12502189036425601</v>
      </c>
      <c r="L168" s="139">
        <v>1.5</v>
      </c>
      <c r="M168" s="133"/>
      <c r="N168" s="134"/>
      <c r="O168" s="138"/>
      <c r="P168" s="146"/>
      <c r="Q168" s="139"/>
      <c r="R168" s="133">
        <v>32982</v>
      </c>
      <c r="S168" s="216">
        <f t="shared" si="24"/>
        <v>1.3</v>
      </c>
      <c r="T168" s="143">
        <v>475</v>
      </c>
      <c r="U168" s="324">
        <f t="shared" si="22"/>
        <v>3.1478920984717371E-2</v>
      </c>
      <c r="V168" s="223">
        <v>0.71</v>
      </c>
      <c r="W168" s="345"/>
      <c r="X168" s="216">
        <f t="shared" si="25"/>
        <v>1.5</v>
      </c>
      <c r="Y168" s="143">
        <v>410</v>
      </c>
      <c r="Z168" s="324">
        <f t="shared" si="23"/>
        <v>4.8530003184772616E-2</v>
      </c>
      <c r="AA168" s="151">
        <v>0.74</v>
      </c>
      <c r="AC168" s="52">
        <f t="shared" si="17"/>
        <v>9.1218190222886282</v>
      </c>
      <c r="AD168" s="52">
        <f t="shared" si="18"/>
        <v>2.6232434153931146</v>
      </c>
      <c r="AE168" s="337">
        <f t="shared" si="19"/>
        <v>8.1580355525013651E-2</v>
      </c>
      <c r="AF168" s="333">
        <f t="shared" si="20"/>
        <v>1.0672286888153814E-16</v>
      </c>
      <c r="AG168" s="50">
        <f t="shared" si="21"/>
        <v>199.99999907752044</v>
      </c>
    </row>
    <row r="169" spans="2:49" ht="9.9499999999999993" customHeight="1" x14ac:dyDescent="0.2">
      <c r="B169" s="133"/>
      <c r="C169" s="149"/>
      <c r="D169" s="135"/>
      <c r="E169" s="135"/>
      <c r="F169" s="136"/>
      <c r="G169" s="137"/>
      <c r="H169" s="133"/>
      <c r="I169" s="134"/>
      <c r="J169" s="138"/>
      <c r="K169" s="135"/>
      <c r="L169" s="139"/>
      <c r="M169" s="133"/>
      <c r="N169" s="134"/>
      <c r="O169" s="138"/>
      <c r="P169" s="146"/>
      <c r="Q169" s="139"/>
      <c r="R169" s="133">
        <v>33073</v>
      </c>
      <c r="S169" s="216">
        <f t="shared" si="24"/>
        <v>1.3</v>
      </c>
      <c r="T169" s="143">
        <v>476</v>
      </c>
      <c r="U169" s="324">
        <f t="shared" si="22"/>
        <v>2.8949914613260824E-2</v>
      </c>
      <c r="V169" s="327">
        <f>ND代替値*2.71828^(-(0.69315/30.02)*(R169-事故日Cb)/365.25)</f>
        <v>0.10883394119547773</v>
      </c>
      <c r="W169" s="345"/>
      <c r="X169" s="216">
        <f t="shared" si="25"/>
        <v>1.5</v>
      </c>
      <c r="Y169" s="143">
        <v>386</v>
      </c>
      <c r="Z169" s="324">
        <f t="shared" si="23"/>
        <v>4.4631118362110443E-2</v>
      </c>
      <c r="AA169" s="329">
        <f>ND代替値*2.71828^(-(0.69315/30.02)*(R169-事故日Cb)/365.25)</f>
        <v>0.16778565934302819</v>
      </c>
      <c r="AC169" s="52">
        <f t="shared" si="17"/>
        <v>9.0694950996231452</v>
      </c>
      <c r="AD169" s="52">
        <f t="shared" si="18"/>
        <v>2.4124928844384024</v>
      </c>
      <c r="AE169" s="337">
        <f t="shared" si="19"/>
        <v>8.1095989989631467E-2</v>
      </c>
      <c r="AF169" s="333">
        <f t="shared" si="20"/>
        <v>3.2674233560796117E-17</v>
      </c>
      <c r="AG169" s="50">
        <f t="shared" si="21"/>
        <v>199.99999905053696</v>
      </c>
    </row>
    <row r="170" spans="2:49" ht="9.9499999999999993" customHeight="1" x14ac:dyDescent="0.2">
      <c r="B170" s="133">
        <v>33185</v>
      </c>
      <c r="C170" s="209">
        <f>ND代替値</f>
        <v>1.2037037037037037</v>
      </c>
      <c r="D170" s="135">
        <v>339</v>
      </c>
      <c r="E170" s="324">
        <f>ND代替値*2.71828^(-(0.69315/2.062)*(B170-事故日Cb)/365.25)</f>
        <v>3.2643076615938613E-2</v>
      </c>
      <c r="F170" s="326">
        <f>ND代替値*2.71828^(-(0.69315/30.02)*(B170-事故日Cb)/365.25)</f>
        <v>0.13508262398375834</v>
      </c>
      <c r="G170" s="137"/>
      <c r="H170" s="133">
        <v>33185</v>
      </c>
      <c r="I170" s="134">
        <v>8.6</v>
      </c>
      <c r="J170" s="138">
        <v>496</v>
      </c>
      <c r="K170" s="324">
        <f>ND代替値*2.71828^(-(0.69315/2.062)*(H170-事故日Cb)/365.25)</f>
        <v>0.10554594772486818</v>
      </c>
      <c r="L170" s="139">
        <v>1.4</v>
      </c>
      <c r="M170" s="133">
        <v>33176</v>
      </c>
      <c r="N170" s="209">
        <f>ND代替値</f>
        <v>3.75</v>
      </c>
      <c r="O170" s="138">
        <v>301</v>
      </c>
      <c r="P170" s="324">
        <f>ND代替値*2.71828^(-(0.69315/2.062)*(M170-事故日Cb)/365.25)</f>
        <v>3.181743112893224E-2</v>
      </c>
      <c r="Q170" s="139">
        <v>0.62</v>
      </c>
      <c r="R170" s="133">
        <v>33163</v>
      </c>
      <c r="S170" s="152">
        <v>9.3000000000000007</v>
      </c>
      <c r="T170" s="143">
        <v>393</v>
      </c>
      <c r="U170" s="324">
        <f t="shared" si="22"/>
        <v>2.6648602277072768E-2</v>
      </c>
      <c r="V170" s="327">
        <f>ND代替値*2.71828^(-(0.69315/30.02)*(R170-事故日Cb)/365.25)</f>
        <v>0.10821649654642165</v>
      </c>
      <c r="W170" s="343">
        <f>ND代替値*2.71828^(-(0.69315/28.79)*(R170-調査開始日)/365.25)</f>
        <v>3.1392345055189494E-2</v>
      </c>
      <c r="X170" s="202">
        <v>7.4</v>
      </c>
      <c r="Y170" s="143">
        <v>402</v>
      </c>
      <c r="Z170" s="324">
        <f t="shared" si="23"/>
        <v>4.1083261843820523E-2</v>
      </c>
      <c r="AA170" s="228">
        <v>0.82</v>
      </c>
      <c r="AC170" s="52">
        <f t="shared" si="17"/>
        <v>9.018041378868471</v>
      </c>
      <c r="AD170" s="52">
        <f t="shared" si="18"/>
        <v>2.2207168564227309</v>
      </c>
      <c r="AE170" s="337">
        <f t="shared" si="19"/>
        <v>8.0619775798683846E-2</v>
      </c>
      <c r="AF170" s="333">
        <f t="shared" si="20"/>
        <v>1.0134498225551718E-17</v>
      </c>
      <c r="AG170" s="50">
        <f t="shared" si="21"/>
        <v>199.99999902384999</v>
      </c>
      <c r="AO170" s="12"/>
      <c r="AP170" s="12"/>
      <c r="AQ170" s="12"/>
      <c r="AU170" s="12"/>
      <c r="AV170" s="12"/>
      <c r="AW170" s="12"/>
    </row>
    <row r="171" spans="2:49" ht="9.9499999999999993" customHeight="1" x14ac:dyDescent="0.2">
      <c r="B171" s="133"/>
      <c r="C171" s="149"/>
      <c r="D171" s="135"/>
      <c r="E171" s="135"/>
      <c r="F171" s="136"/>
      <c r="G171" s="137"/>
      <c r="H171" s="133"/>
      <c r="I171" s="134"/>
      <c r="J171" s="138"/>
      <c r="K171" s="135"/>
      <c r="L171" s="139"/>
      <c r="M171" s="133"/>
      <c r="N171" s="134"/>
      <c r="O171" s="138"/>
      <c r="P171" s="146"/>
      <c r="Q171" s="139"/>
      <c r="R171" s="133">
        <v>33247</v>
      </c>
      <c r="S171" s="222">
        <v>12</v>
      </c>
      <c r="T171" s="143">
        <v>352</v>
      </c>
      <c r="U171" s="324">
        <f t="shared" si="22"/>
        <v>2.4666059416487071E-2</v>
      </c>
      <c r="V171" s="146">
        <v>1</v>
      </c>
      <c r="W171" s="345"/>
      <c r="X171" s="202">
        <f>ND代替値</f>
        <v>1.5</v>
      </c>
      <c r="Y171" s="143">
        <v>393</v>
      </c>
      <c r="Z171" s="324">
        <f t="shared" si="23"/>
        <v>3.8026841600417569E-2</v>
      </c>
      <c r="AA171" s="151">
        <v>0.78</v>
      </c>
      <c r="AC171" s="52">
        <f t="shared" si="17"/>
        <v>8.9702813080087154</v>
      </c>
      <c r="AD171" s="52">
        <f t="shared" si="18"/>
        <v>2.0555049513739228</v>
      </c>
      <c r="AE171" s="337">
        <f t="shared" si="19"/>
        <v>8.0177832559256618E-2</v>
      </c>
      <c r="AF171" s="333">
        <f t="shared" si="20"/>
        <v>3.3985419632116893E-18</v>
      </c>
      <c r="AG171" s="50">
        <f t="shared" si="21"/>
        <v>199.99999899894215</v>
      </c>
      <c r="AO171" s="12"/>
      <c r="AP171" s="12"/>
      <c r="AQ171" s="12"/>
      <c r="AU171" s="12"/>
      <c r="AV171" s="12"/>
      <c r="AW171" s="12"/>
    </row>
    <row r="172" spans="2:49" ht="9.9499999999999993" customHeight="1" x14ac:dyDescent="0.2">
      <c r="B172" s="133">
        <v>33372</v>
      </c>
      <c r="C172" s="209">
        <f>ND代替値</f>
        <v>1.2037037037037037</v>
      </c>
      <c r="D172" s="135">
        <v>441</v>
      </c>
      <c r="E172" s="324">
        <f>ND代替値*2.71828^(-(0.69315/2.062)*(B172-事故日Cb)/365.25)</f>
        <v>2.7481946631790898E-2</v>
      </c>
      <c r="F172" s="136">
        <v>0.52</v>
      </c>
      <c r="G172" s="137"/>
      <c r="H172" s="133">
        <v>33372</v>
      </c>
      <c r="I172" s="209">
        <f>ND代替値</f>
        <v>2.1</v>
      </c>
      <c r="J172" s="138">
        <v>551</v>
      </c>
      <c r="K172" s="324">
        <f>ND代替値*2.71828^(-(0.69315/2.062)*(H172-事故日Cb)/365.25)</f>
        <v>8.8858294109457239E-2</v>
      </c>
      <c r="L172" s="139">
        <v>2.6</v>
      </c>
      <c r="M172" s="133"/>
      <c r="N172" s="134"/>
      <c r="O172" s="138"/>
      <c r="P172" s="146"/>
      <c r="Q172" s="139"/>
      <c r="R172" s="133">
        <v>33345</v>
      </c>
      <c r="S172" s="216">
        <f>ND代替値</f>
        <v>1.3</v>
      </c>
      <c r="T172" s="143">
        <v>407</v>
      </c>
      <c r="U172" s="324">
        <f t="shared" si="22"/>
        <v>2.2538724471846787E-2</v>
      </c>
      <c r="V172" s="223">
        <v>0.8</v>
      </c>
      <c r="W172" s="345"/>
      <c r="X172" s="202">
        <f>ND代替値</f>
        <v>1.5</v>
      </c>
      <c r="Y172" s="143">
        <v>392</v>
      </c>
      <c r="Z172" s="324">
        <f t="shared" si="23"/>
        <v>3.4747200227430462E-2</v>
      </c>
      <c r="AA172" s="228">
        <v>0.76</v>
      </c>
      <c r="AC172" s="52">
        <f t="shared" si="17"/>
        <v>8.9148808193678235</v>
      </c>
      <c r="AD172" s="52">
        <f t="shared" si="18"/>
        <v>1.8782270393205656</v>
      </c>
      <c r="AE172" s="337">
        <f t="shared" si="19"/>
        <v>7.9665293145226468E-2</v>
      </c>
      <c r="AF172" s="333">
        <f t="shared" si="20"/>
        <v>9.4994418089751921E-19</v>
      </c>
      <c r="AG172" s="50">
        <f t="shared" si="21"/>
        <v>199.99999896988299</v>
      </c>
      <c r="AO172" s="12"/>
      <c r="AQ172" s="12"/>
      <c r="AU172" s="12"/>
      <c r="AW172" s="12"/>
    </row>
    <row r="173" spans="2:49" ht="9.9499999999999993" customHeight="1" x14ac:dyDescent="0.2">
      <c r="B173" s="133"/>
      <c r="C173" s="149"/>
      <c r="D173" s="135"/>
      <c r="E173" s="135"/>
      <c r="F173" s="136"/>
      <c r="G173" s="137"/>
      <c r="H173" s="133"/>
      <c r="I173" s="134"/>
      <c r="J173" s="138"/>
      <c r="K173" s="135"/>
      <c r="L173" s="139"/>
      <c r="M173" s="133"/>
      <c r="N173" s="134"/>
      <c r="O173" s="138"/>
      <c r="P173" s="146"/>
      <c r="Q173" s="139"/>
      <c r="R173" s="133">
        <v>33448</v>
      </c>
      <c r="S173" s="152">
        <v>16</v>
      </c>
      <c r="T173" s="143">
        <v>313</v>
      </c>
      <c r="U173" s="324">
        <f t="shared" si="22"/>
        <v>2.0500308844009718E-2</v>
      </c>
      <c r="V173" s="327">
        <f>ND代替値*2.71828^(-(0.69315/30.02)*(R173-事故日Cb)/365.25)</f>
        <v>0.10628427024666694</v>
      </c>
      <c r="W173" s="345"/>
      <c r="X173" s="233">
        <v>7.7</v>
      </c>
      <c r="Y173" s="143">
        <v>394</v>
      </c>
      <c r="Z173" s="324">
        <f t="shared" si="23"/>
        <v>3.1604642801181651E-2</v>
      </c>
      <c r="AA173" s="228">
        <v>1</v>
      </c>
      <c r="AC173" s="52">
        <f t="shared" si="17"/>
        <v>8.8570225205555779</v>
      </c>
      <c r="AD173" s="52">
        <f t="shared" si="18"/>
        <v>1.7083590703341434</v>
      </c>
      <c r="AE173" s="337">
        <f t="shared" si="19"/>
        <v>7.9130134812741032E-2</v>
      </c>
      <c r="AF173" s="333">
        <f t="shared" si="20"/>
        <v>2.4880489293895742E-19</v>
      </c>
      <c r="AG173" s="50">
        <f t="shared" si="21"/>
        <v>199.99999893934125</v>
      </c>
      <c r="AO173" s="12"/>
      <c r="AQ173" s="12"/>
      <c r="AU173" s="12"/>
      <c r="AW173" s="12"/>
    </row>
    <row r="174" spans="2:49" ht="9.9499999999999993" customHeight="1" x14ac:dyDescent="0.2">
      <c r="B174" s="133">
        <v>33567</v>
      </c>
      <c r="C174" s="209">
        <f>ND代替値</f>
        <v>1.2037037037037037</v>
      </c>
      <c r="D174" s="135">
        <v>476</v>
      </c>
      <c r="E174" s="324">
        <f>ND代替値*2.71828^(-(0.69315/2.062)*(B174-事故日Cb)/365.25)</f>
        <v>2.2967108000216868E-2</v>
      </c>
      <c r="F174" s="201">
        <f>ND代替値</f>
        <v>0.15</v>
      </c>
      <c r="G174" s="137"/>
      <c r="H174" s="133">
        <v>33567</v>
      </c>
      <c r="I174" s="230">
        <v>6</v>
      </c>
      <c r="J174" s="138">
        <v>525</v>
      </c>
      <c r="K174" s="324">
        <f>ND代替値*2.71828^(-(0.69315/2.062)*(H174-事故日Cb)/365.25)</f>
        <v>7.4260315867367865E-2</v>
      </c>
      <c r="L174" s="139">
        <v>1.4</v>
      </c>
      <c r="M174" s="133">
        <v>33539</v>
      </c>
      <c r="N174" s="209">
        <f>ND代替値</f>
        <v>3.75</v>
      </c>
      <c r="O174" s="138">
        <v>317</v>
      </c>
      <c r="P174" s="324">
        <f>ND代替値*2.71828^(-(0.69315/2.062)*(M174-事故日Cb)/365.25)</f>
        <v>2.2781095767708169E-2</v>
      </c>
      <c r="Q174" s="139">
        <v>0.68</v>
      </c>
      <c r="R174" s="133">
        <v>33535</v>
      </c>
      <c r="S174" s="222">
        <v>12</v>
      </c>
      <c r="T174" s="143">
        <v>467</v>
      </c>
      <c r="U174" s="324">
        <f t="shared" si="22"/>
        <v>1.8922854366921961E-2</v>
      </c>
      <c r="V174" s="223">
        <v>0.86</v>
      </c>
      <c r="W174" s="343">
        <f>ND代替値*2.71828^(-(0.69315/28.79)*(R174-調査開始日)/365.25)</f>
        <v>3.0631934808391673E-2</v>
      </c>
      <c r="X174" s="216">
        <f t="shared" ref="X174:X179" si="26">ND代替値</f>
        <v>1.5</v>
      </c>
      <c r="Y174" s="143">
        <v>420</v>
      </c>
      <c r="Z174" s="324">
        <f t="shared" si="23"/>
        <v>2.9172733815671356E-2</v>
      </c>
      <c r="AA174" s="329">
        <f>ND代替値*2.71828^(-(0.69315/30.02)*(R174-事故日Cb)/365.25)</f>
        <v>0.1629562242937673</v>
      </c>
      <c r="AC174" s="52">
        <f t="shared" si="17"/>
        <v>8.8084445564198539</v>
      </c>
      <c r="AD174" s="52">
        <f t="shared" si="18"/>
        <v>1.5769045305768301</v>
      </c>
      <c r="AE174" s="337">
        <f t="shared" si="19"/>
        <v>7.8680909529999232E-2</v>
      </c>
      <c r="AF174" s="333">
        <f t="shared" si="20"/>
        <v>8.0242145198743175E-20</v>
      </c>
      <c r="AG174" s="50">
        <f t="shared" si="21"/>
        <v>199.99999891354383</v>
      </c>
      <c r="AO174" s="12"/>
      <c r="AQ174" s="12"/>
      <c r="AU174" s="12"/>
      <c r="AW174" s="12"/>
    </row>
    <row r="175" spans="2:49" ht="9.9499999999999993" customHeight="1" x14ac:dyDescent="0.2">
      <c r="B175" s="133"/>
      <c r="C175" s="149"/>
      <c r="D175" s="135"/>
      <c r="E175" s="135"/>
      <c r="F175" s="136"/>
      <c r="G175" s="137"/>
      <c r="H175" s="133"/>
      <c r="I175" s="157"/>
      <c r="J175" s="138"/>
      <c r="K175" s="135"/>
      <c r="L175" s="139"/>
      <c r="M175" s="133"/>
      <c r="N175" s="134"/>
      <c r="O175" s="138"/>
      <c r="P175" s="146"/>
      <c r="Q175" s="139"/>
      <c r="R175" s="133">
        <v>33616</v>
      </c>
      <c r="S175" s="222">
        <v>12</v>
      </c>
      <c r="T175" s="143">
        <v>324</v>
      </c>
      <c r="U175" s="324">
        <f t="shared" si="22"/>
        <v>1.7563500612763752E-2</v>
      </c>
      <c r="V175" s="327">
        <f>ND代替値*2.71828^(-(0.69315/30.02)*(R175-事故日Cb)/365.25)</f>
        <v>0.10516147599720263</v>
      </c>
      <c r="W175" s="345"/>
      <c r="X175" s="216">
        <f t="shared" si="26"/>
        <v>1.5</v>
      </c>
      <c r="Y175" s="143">
        <v>391</v>
      </c>
      <c r="Z175" s="324">
        <f t="shared" si="23"/>
        <v>2.7077063444677453E-2</v>
      </c>
      <c r="AA175" s="228">
        <v>0.86</v>
      </c>
      <c r="AC175" s="52">
        <f t="shared" si="17"/>
        <v>8.7634563331002191</v>
      </c>
      <c r="AD175" s="52">
        <f t="shared" si="18"/>
        <v>1.4636250510636462</v>
      </c>
      <c r="AE175" s="337">
        <f t="shared" si="19"/>
        <v>7.8264958116355934E-2</v>
      </c>
      <c r="AF175" s="333">
        <f t="shared" si="20"/>
        <v>2.7979483185336983E-20</v>
      </c>
      <c r="AG175" s="50">
        <f t="shared" si="21"/>
        <v>199.99999888952559</v>
      </c>
      <c r="AO175" s="12"/>
      <c r="AQ175" s="12"/>
      <c r="AU175" s="12"/>
      <c r="AW175" s="12"/>
    </row>
    <row r="176" spans="2:49" ht="9.9499999999999993" customHeight="1" x14ac:dyDescent="0.2">
      <c r="B176" s="133">
        <v>33750</v>
      </c>
      <c r="C176" s="209">
        <f>ND代替値</f>
        <v>1.2037037037037037</v>
      </c>
      <c r="D176" s="135">
        <v>436</v>
      </c>
      <c r="E176" s="324">
        <f>ND代替値*2.71828^(-(0.69315/2.062)*(B176-事故日Cb)/365.25)</f>
        <v>1.9407138874156054E-2</v>
      </c>
      <c r="F176" s="229">
        <v>0.3</v>
      </c>
      <c r="G176" s="137"/>
      <c r="H176" s="133">
        <v>33750</v>
      </c>
      <c r="I176" s="209">
        <f>ND代替値</f>
        <v>2.1</v>
      </c>
      <c r="J176" s="138">
        <v>545</v>
      </c>
      <c r="K176" s="324">
        <f>ND代替値*2.71828^(-(0.69315/2.062)*(H176-事故日Cb)/365.25)</f>
        <v>6.2749749026437901E-2</v>
      </c>
      <c r="L176" s="139">
        <v>1.8</v>
      </c>
      <c r="M176" s="133"/>
      <c r="N176" s="134"/>
      <c r="O176" s="138"/>
      <c r="P176" s="146"/>
      <c r="Q176" s="139"/>
      <c r="R176" s="133">
        <v>33714</v>
      </c>
      <c r="S176" s="202">
        <f>ND代替値</f>
        <v>1.3</v>
      </c>
      <c r="T176" s="143">
        <v>424</v>
      </c>
      <c r="U176" s="324">
        <f t="shared" si="22"/>
        <v>1.6048728918880248E-2</v>
      </c>
      <c r="V176" s="223">
        <v>0.84</v>
      </c>
      <c r="W176" s="345"/>
      <c r="X176" s="216">
        <f t="shared" si="26"/>
        <v>1.5</v>
      </c>
      <c r="Y176" s="143">
        <v>426</v>
      </c>
      <c r="Z176" s="324">
        <f t="shared" si="23"/>
        <v>2.4741790416607051E-2</v>
      </c>
      <c r="AA176" s="228">
        <v>0.85</v>
      </c>
      <c r="AC176" s="52">
        <f t="shared" si="17"/>
        <v>8.7093331962256357</v>
      </c>
      <c r="AD176" s="52">
        <f t="shared" si="18"/>
        <v>1.3373940765733541</v>
      </c>
      <c r="AE176" s="337">
        <f t="shared" si="19"/>
        <v>7.7764646814695304E-2</v>
      </c>
      <c r="AF176" s="333">
        <f t="shared" si="20"/>
        <v>7.8206912035046383E-21</v>
      </c>
      <c r="AG176" s="50">
        <f t="shared" si="21"/>
        <v>199.99999886046643</v>
      </c>
      <c r="AO176" s="10"/>
      <c r="AQ176" s="12"/>
      <c r="AW176" s="12"/>
    </row>
    <row r="177" spans="2:49" ht="9.9499999999999993" customHeight="1" x14ac:dyDescent="0.2">
      <c r="B177" s="133"/>
      <c r="C177" s="149"/>
      <c r="D177" s="135"/>
      <c r="E177" s="135"/>
      <c r="F177" s="156"/>
      <c r="G177" s="137"/>
      <c r="H177" s="133"/>
      <c r="I177" s="149"/>
      <c r="J177" s="138"/>
      <c r="K177" s="135"/>
      <c r="L177" s="139"/>
      <c r="M177" s="133"/>
      <c r="N177" s="134"/>
      <c r="O177" s="138"/>
      <c r="P177" s="146"/>
      <c r="Q177" s="139"/>
      <c r="R177" s="133">
        <v>33798</v>
      </c>
      <c r="S177" s="222">
        <v>10</v>
      </c>
      <c r="T177" s="143">
        <v>406</v>
      </c>
      <c r="U177" s="324">
        <f t="shared" si="22"/>
        <v>1.4854771629533945E-2</v>
      </c>
      <c r="V177" s="327">
        <f>ND代替値*2.71828^(-(0.69315/30.02)*(R177-事故日Cb)/365.25)</f>
        <v>0.10395849674195037</v>
      </c>
      <c r="W177" s="137"/>
      <c r="X177" s="216">
        <f t="shared" si="26"/>
        <v>1.5</v>
      </c>
      <c r="Y177" s="143">
        <v>390</v>
      </c>
      <c r="Z177" s="324">
        <f t="shared" si="23"/>
        <v>2.2901106262198163E-2</v>
      </c>
      <c r="AA177" s="329">
        <f>ND代替値*2.71828^(-(0.69315/30.02)*(R177-事故日Cb)/365.25)</f>
        <v>0.16026934914384017</v>
      </c>
      <c r="AC177" s="52">
        <f t="shared" si="17"/>
        <v>8.6632080618291987</v>
      </c>
      <c r="AD177" s="52">
        <f t="shared" si="18"/>
        <v>1.2378976357944955</v>
      </c>
      <c r="AE177" s="337">
        <f t="shared" si="19"/>
        <v>7.7338354883395216E-2</v>
      </c>
      <c r="AF177" s="333">
        <f t="shared" si="20"/>
        <v>2.6226209374055218E-21</v>
      </c>
      <c r="AG177" s="50">
        <f t="shared" si="21"/>
        <v>199.99999883555861</v>
      </c>
      <c r="AQ177" s="12"/>
      <c r="AW177" s="12"/>
    </row>
    <row r="178" spans="2:49" ht="9.9499999999999993" customHeight="1" x14ac:dyDescent="0.2">
      <c r="B178" s="133">
        <v>33933</v>
      </c>
      <c r="C178" s="209">
        <f>ND代替値</f>
        <v>1.2037037037037037</v>
      </c>
      <c r="D178" s="135">
        <v>413</v>
      </c>
      <c r="E178" s="324">
        <f>ND代替値*2.71828^(-(0.69315/2.062)*(B178-事故日Cb)/365.25)</f>
        <v>1.6398975407666581E-2</v>
      </c>
      <c r="F178" s="136">
        <v>0.53</v>
      </c>
      <c r="G178" s="137"/>
      <c r="H178" s="133">
        <v>33933</v>
      </c>
      <c r="I178" s="209">
        <f>ND代替値</f>
        <v>2.1</v>
      </c>
      <c r="J178" s="138">
        <v>530</v>
      </c>
      <c r="K178" s="324">
        <f>ND代替値*2.71828^(-(0.69315/2.062)*(H178-事故日Cb)/365.25)</f>
        <v>5.3023353818121947E-2</v>
      </c>
      <c r="L178" s="139">
        <v>2</v>
      </c>
      <c r="M178" s="133">
        <v>33889</v>
      </c>
      <c r="N178" s="209">
        <f>ND代替値</f>
        <v>3.75</v>
      </c>
      <c r="O178" s="138">
        <v>303</v>
      </c>
      <c r="P178" s="324">
        <f>ND代替値*2.71828^(-(0.69315/2.062)*(M178-事故日Cb)/365.25)</f>
        <v>1.6507457408317612E-2</v>
      </c>
      <c r="Q178" s="139">
        <v>1.3</v>
      </c>
      <c r="R178" s="133">
        <v>33905</v>
      </c>
      <c r="S178" s="216">
        <f>ND代替値</f>
        <v>1.3</v>
      </c>
      <c r="T178" s="143">
        <v>430</v>
      </c>
      <c r="U178" s="324">
        <f t="shared" si="22"/>
        <v>1.346164878263956E-2</v>
      </c>
      <c r="V178" s="224">
        <v>0.88</v>
      </c>
      <c r="W178" s="343">
        <f>ND代替値*2.71828^(-(0.69315/28.79)*(R178-調査開始日)/365.25)</f>
        <v>2.9893884569833214E-2</v>
      </c>
      <c r="X178" s="216">
        <f t="shared" si="26"/>
        <v>1.5</v>
      </c>
      <c r="Y178" s="143">
        <v>375</v>
      </c>
      <c r="Z178" s="324">
        <f t="shared" si="23"/>
        <v>2.0753375206569325E-2</v>
      </c>
      <c r="AA178" s="329">
        <f>ND代替値*2.71828^(-(0.69315/30.02)*(R178-事故日Cb)/365.25)</f>
        <v>0.15918892993511108</v>
      </c>
      <c r="AC178" s="52">
        <f t="shared" si="17"/>
        <v>8.604807023519518</v>
      </c>
      <c r="AD178" s="52">
        <f t="shared" si="18"/>
        <v>1.1218040652199635</v>
      </c>
      <c r="AE178" s="337">
        <f t="shared" si="19"/>
        <v>7.6798722702143843E-2</v>
      </c>
      <c r="AF178" s="333">
        <f t="shared" si="20"/>
        <v>6.5207966682202538E-22</v>
      </c>
      <c r="AG178" s="50">
        <f t="shared" si="21"/>
        <v>199.99999880383075</v>
      </c>
      <c r="AO178" s="12"/>
      <c r="AQ178" s="12"/>
      <c r="AU178" s="12"/>
      <c r="AW178" s="12"/>
    </row>
    <row r="179" spans="2:49" ht="9.9499999999999993" customHeight="1" x14ac:dyDescent="0.2">
      <c r="B179" s="133"/>
      <c r="C179" s="149"/>
      <c r="D179" s="135"/>
      <c r="E179" s="135"/>
      <c r="F179" s="136"/>
      <c r="G179" s="137"/>
      <c r="H179" s="133"/>
      <c r="I179" s="134"/>
      <c r="J179" s="138"/>
      <c r="K179" s="135"/>
      <c r="L179" s="139"/>
      <c r="M179" s="133"/>
      <c r="N179" s="134"/>
      <c r="O179" s="138"/>
      <c r="P179" s="146"/>
      <c r="Q179" s="139"/>
      <c r="R179" s="133">
        <v>33980</v>
      </c>
      <c r="S179" s="216">
        <f>ND代替値</f>
        <v>1.3</v>
      </c>
      <c r="T179" s="143">
        <v>321</v>
      </c>
      <c r="U179" s="324">
        <f t="shared" si="22"/>
        <v>1.2563796080904594E-2</v>
      </c>
      <c r="V179" s="213">
        <v>0.75</v>
      </c>
      <c r="W179" s="137"/>
      <c r="X179" s="216">
        <f t="shared" si="26"/>
        <v>1.5</v>
      </c>
      <c r="Y179" s="143">
        <v>390</v>
      </c>
      <c r="Z179" s="324">
        <f t="shared" si="23"/>
        <v>1.9369185624727916E-2</v>
      </c>
      <c r="AA179" s="329">
        <f>ND代替値*2.71828^(-(0.69315/30.02)*(R179-事故日Cb)/365.25)</f>
        <v>0.15843597146970073</v>
      </c>
      <c r="AC179" s="52">
        <f t="shared" si="17"/>
        <v>8.5641065659297695</v>
      </c>
      <c r="AD179" s="52">
        <f t="shared" si="18"/>
        <v>1.0469830067420496</v>
      </c>
      <c r="AE179" s="337">
        <f t="shared" si="19"/>
        <v>7.6422721994915566E-2</v>
      </c>
      <c r="AF179" s="333">
        <f t="shared" si="20"/>
        <v>2.4582800674897194E-22</v>
      </c>
      <c r="AG179" s="50">
        <f t="shared" si="21"/>
        <v>199.99999878159161</v>
      </c>
      <c r="AO179" s="12"/>
      <c r="AQ179" s="12"/>
      <c r="AU179" s="12"/>
      <c r="AW179" s="12"/>
    </row>
    <row r="180" spans="2:49" ht="9.9499999999999993" customHeight="1" x14ac:dyDescent="0.2">
      <c r="B180" s="133">
        <v>34109</v>
      </c>
      <c r="C180" s="134">
        <v>3.6</v>
      </c>
      <c r="D180" s="135">
        <v>407</v>
      </c>
      <c r="E180" s="324">
        <f>ND代替値*2.71828^(-(0.69315/2.062)*(B180-事故日Cb)/365.25)</f>
        <v>1.3946646850168018E-2</v>
      </c>
      <c r="F180" s="136">
        <v>0.33</v>
      </c>
      <c r="G180" s="137"/>
      <c r="H180" s="133">
        <v>34101</v>
      </c>
      <c r="I180" s="134">
        <v>5.3</v>
      </c>
      <c r="J180" s="138">
        <v>532</v>
      </c>
      <c r="K180" s="324">
        <f>ND代替値*2.71828^(-(0.69315/2.062)*(H180-事故日Cb)/365.25)</f>
        <v>4.5427398892456047E-2</v>
      </c>
      <c r="L180" s="139">
        <v>1.9</v>
      </c>
      <c r="M180" s="133"/>
      <c r="N180" s="134"/>
      <c r="O180" s="138"/>
      <c r="P180" s="146"/>
      <c r="Q180" s="139"/>
      <c r="R180" s="133">
        <v>34078</v>
      </c>
      <c r="S180" s="221">
        <v>2.6</v>
      </c>
      <c r="T180" s="143">
        <v>275</v>
      </c>
      <c r="U180" s="324">
        <f t="shared" si="22"/>
        <v>1.148022606313443E-2</v>
      </c>
      <c r="V180" s="327">
        <f>ND代替値*2.71828^(-(0.69315/30.02)*(R180-事故日Cb)/365.25)</f>
        <v>0.10213457536694921</v>
      </c>
      <c r="W180" s="150"/>
      <c r="X180" s="152">
        <v>4.2</v>
      </c>
      <c r="Y180" s="143">
        <v>366</v>
      </c>
      <c r="Z180" s="324">
        <f t="shared" si="23"/>
        <v>1.7698681847332247E-2</v>
      </c>
      <c r="AA180" s="151">
        <v>0.54</v>
      </c>
      <c r="AC180" s="52">
        <f t="shared" si="17"/>
        <v>8.5112146139124345</v>
      </c>
      <c r="AD180" s="52">
        <f t="shared" si="18"/>
        <v>0.95668550526120244</v>
      </c>
      <c r="AE180" s="337">
        <f t="shared" si="19"/>
        <v>7.5934187247846729E-2</v>
      </c>
      <c r="AF180" s="333">
        <f t="shared" si="20"/>
        <v>6.8712667679447055E-23</v>
      </c>
      <c r="AG180" s="50">
        <f t="shared" si="21"/>
        <v>199.99999875253246</v>
      </c>
      <c r="AO180" s="12"/>
      <c r="AQ180" s="12"/>
      <c r="AU180" s="12"/>
      <c r="AW180" s="12"/>
    </row>
    <row r="181" spans="2:49" ht="9.9499999999999993" customHeight="1" x14ac:dyDescent="0.2">
      <c r="B181" s="133"/>
      <c r="C181" s="134"/>
      <c r="D181" s="135"/>
      <c r="E181" s="135"/>
      <c r="F181" s="136"/>
      <c r="G181" s="137"/>
      <c r="H181" s="133"/>
      <c r="I181" s="134"/>
      <c r="J181" s="138"/>
      <c r="K181" s="135"/>
      <c r="L181" s="139"/>
      <c r="M181" s="133"/>
      <c r="N181" s="134"/>
      <c r="O181" s="138"/>
      <c r="P181" s="146"/>
      <c r="Q181" s="139"/>
      <c r="R181" s="133">
        <v>34185</v>
      </c>
      <c r="S181" s="152">
        <v>3.6</v>
      </c>
      <c r="T181" s="143">
        <v>303</v>
      </c>
      <c r="U181" s="324">
        <f t="shared" si="22"/>
        <v>1.0403577723131184E-2</v>
      </c>
      <c r="V181" s="327">
        <f>ND代替値*2.71828^(-(0.69315/30.02)*(R181-事故日Cb)/365.25)</f>
        <v>0.10144605845656481</v>
      </c>
      <c r="W181" s="150"/>
      <c r="X181" s="155">
        <v>6</v>
      </c>
      <c r="Y181" s="143">
        <v>347</v>
      </c>
      <c r="Z181" s="324">
        <f t="shared" si="23"/>
        <v>1.6038848989827242E-2</v>
      </c>
      <c r="AA181" s="329">
        <f>ND代替値*2.71828^(-(0.69315/30.02)*(R181-事故日Cb)/365.25)</f>
        <v>0.15639600678720408</v>
      </c>
      <c r="AC181" s="52">
        <f t="shared" si="17"/>
        <v>8.4538382047137333</v>
      </c>
      <c r="AD181" s="52">
        <f t="shared" si="18"/>
        <v>0.86696481026093197</v>
      </c>
      <c r="AE181" s="337">
        <f t="shared" si="19"/>
        <v>7.540435271544832E-2</v>
      </c>
      <c r="AF181" s="333">
        <f t="shared" si="20"/>
        <v>1.7084487051793324E-23</v>
      </c>
      <c r="AG181" s="50">
        <f t="shared" si="21"/>
        <v>199.99999872080463</v>
      </c>
      <c r="AO181" s="12"/>
      <c r="AQ181" s="12"/>
      <c r="AU181" s="12"/>
      <c r="AW181" s="12"/>
    </row>
    <row r="182" spans="2:49" ht="9.9499999999999993" customHeight="1" x14ac:dyDescent="0.2">
      <c r="B182" s="133">
        <v>34298</v>
      </c>
      <c r="C182" s="134">
        <v>13.6</v>
      </c>
      <c r="D182" s="135">
        <v>385</v>
      </c>
      <c r="E182" s="324">
        <f>ND代替値*2.71828^(-(0.69315/2.062)*(B182-事故日Cb)/365.25)</f>
        <v>1.1719978498113815E-2</v>
      </c>
      <c r="F182" s="136">
        <v>0.56000000000000005</v>
      </c>
      <c r="G182" s="137"/>
      <c r="H182" s="133">
        <v>34310</v>
      </c>
      <c r="I182" s="134">
        <v>5.5</v>
      </c>
      <c r="J182" s="138">
        <v>478</v>
      </c>
      <c r="K182" s="324">
        <f>ND代替値*2.71828^(-(0.69315/2.062)*(H182-事故日Cb)/365.25)</f>
        <v>3.7478388967744046E-2</v>
      </c>
      <c r="L182" s="139">
        <v>1.5</v>
      </c>
      <c r="M182" s="133">
        <v>34246</v>
      </c>
      <c r="N182" s="209">
        <f>ND代替値</f>
        <v>3.75</v>
      </c>
      <c r="O182" s="138">
        <v>279</v>
      </c>
      <c r="P182" s="324">
        <f>ND代替値*2.71828^(-(0.69315/2.062)*(M182-事故日Cb)/365.25)</f>
        <v>1.1884690396282193E-2</v>
      </c>
      <c r="Q182" s="231">
        <v>0.28999999999999998</v>
      </c>
      <c r="R182" s="133">
        <v>34255</v>
      </c>
      <c r="S182" s="221">
        <v>3.4</v>
      </c>
      <c r="T182" s="143">
        <v>396</v>
      </c>
      <c r="U182" s="324">
        <f t="shared" si="22"/>
        <v>9.7544734542638969E-3</v>
      </c>
      <c r="V182" s="224">
        <v>0.44</v>
      </c>
      <c r="W182" s="343">
        <f>ND代替値*2.71828^(-(0.69315/28.79)*(R182-調査開始日)/365.25)</f>
        <v>2.9212102917616549E-2</v>
      </c>
      <c r="X182" s="155">
        <v>6.5</v>
      </c>
      <c r="Y182" s="143">
        <v>362</v>
      </c>
      <c r="Z182" s="324">
        <f t="shared" si="23"/>
        <v>1.5038146575323508E-2</v>
      </c>
      <c r="AA182" s="329">
        <f>ND代替値*2.71828^(-(0.69315/30.02)*(R182-事故日Cb)/365.25)</f>
        <v>0.15570546625202794</v>
      </c>
      <c r="AC182" s="52">
        <f t="shared" si="17"/>
        <v>8.4165116892988081</v>
      </c>
      <c r="AD182" s="52">
        <f t="shared" si="18"/>
        <v>0.8128727878553248</v>
      </c>
      <c r="AE182" s="337">
        <f t="shared" si="19"/>
        <v>7.5059734006336143E-2</v>
      </c>
      <c r="AF182" s="333">
        <f t="shared" si="20"/>
        <v>6.8734893709805293E-24</v>
      </c>
      <c r="AG182" s="50">
        <f t="shared" si="21"/>
        <v>199.99999870004808</v>
      </c>
      <c r="AO182" s="12"/>
      <c r="AQ182" s="12"/>
      <c r="AU182" s="12"/>
      <c r="AW182" s="12"/>
    </row>
    <row r="183" spans="2:49" ht="9.9499999999999993" customHeight="1" x14ac:dyDescent="0.2">
      <c r="B183" s="133"/>
      <c r="C183" s="134"/>
      <c r="D183" s="135"/>
      <c r="E183" s="135"/>
      <c r="F183" s="136"/>
      <c r="G183" s="137"/>
      <c r="H183" s="133"/>
      <c r="I183" s="134"/>
      <c r="J183" s="138"/>
      <c r="K183" s="135"/>
      <c r="L183" s="139"/>
      <c r="M183" s="133"/>
      <c r="N183" s="149"/>
      <c r="O183" s="138"/>
      <c r="P183" s="146"/>
      <c r="Q183" s="158"/>
      <c r="R183" s="133">
        <v>34344</v>
      </c>
      <c r="S183" s="152">
        <v>4.5999999999999996</v>
      </c>
      <c r="T183" s="143">
        <v>315</v>
      </c>
      <c r="U183" s="324">
        <f t="shared" si="22"/>
        <v>8.9873297722802264E-3</v>
      </c>
      <c r="V183" s="213">
        <v>0.49</v>
      </c>
      <c r="W183" s="137"/>
      <c r="X183" s="155">
        <v>11</v>
      </c>
      <c r="Y183" s="143">
        <v>376</v>
      </c>
      <c r="Z183" s="324">
        <f t="shared" si="23"/>
        <v>1.3855466732265351E-2</v>
      </c>
      <c r="AA183" s="329">
        <f>ND代替値*2.71828^(-(0.69315/30.02)*(R183-事故日Cb)/365.25)</f>
        <v>0.15483189417149895</v>
      </c>
      <c r="AC183" s="52">
        <f t="shared" si="17"/>
        <v>8.3692915768377816</v>
      </c>
      <c r="AD183" s="52">
        <f t="shared" si="18"/>
        <v>0.74894414769001894</v>
      </c>
      <c r="AE183" s="337">
        <f t="shared" si="19"/>
        <v>7.46238492637947E-2</v>
      </c>
      <c r="AF183" s="333">
        <f t="shared" si="20"/>
        <v>2.1598472174011131E-24</v>
      </c>
      <c r="AG183" s="50">
        <f t="shared" si="21"/>
        <v>199.99999867365764</v>
      </c>
      <c r="AO183" s="12"/>
      <c r="AQ183" s="12"/>
      <c r="AU183" s="12"/>
      <c r="AW183" s="12"/>
    </row>
    <row r="184" spans="2:49" ht="9.9499999999999993" customHeight="1" x14ac:dyDescent="0.2">
      <c r="B184" s="160">
        <v>34478</v>
      </c>
      <c r="C184" s="209">
        <f>ND代替値</f>
        <v>1.2037037037037037</v>
      </c>
      <c r="D184" s="135">
        <v>519</v>
      </c>
      <c r="E184" s="324">
        <f>ND代替値*2.71828^(-(0.69315/2.062)*(B184-事故日Cb)/365.25)</f>
        <v>9.9307285514441384E-3</v>
      </c>
      <c r="F184" s="326">
        <f>ND代替値*2.71828^(-(0.69315/30.02)*(B184-事故日Cb)/365.25)</f>
        <v>0.12448043051722188</v>
      </c>
      <c r="G184" s="137"/>
      <c r="H184" s="160">
        <v>34465</v>
      </c>
      <c r="I184" s="134">
        <v>4.2</v>
      </c>
      <c r="J184" s="138">
        <v>464</v>
      </c>
      <c r="K184" s="324">
        <f>ND代替値*2.71828^(-(0.69315/2.062)*(H184-事故日Cb)/365.25)</f>
        <v>3.2495832622111802E-2</v>
      </c>
      <c r="L184" s="139">
        <v>1.3</v>
      </c>
      <c r="M184" s="160"/>
      <c r="N184" s="134"/>
      <c r="O184" s="138"/>
      <c r="P184" s="146"/>
      <c r="Q184" s="139"/>
      <c r="R184" s="160">
        <v>34435</v>
      </c>
      <c r="S184" s="216">
        <f>ND代替値</f>
        <v>1.3</v>
      </c>
      <c r="T184" s="143">
        <v>405</v>
      </c>
      <c r="U184" s="324">
        <f t="shared" si="22"/>
        <v>8.2652905935068372E-3</v>
      </c>
      <c r="V184" s="327">
        <f>ND代替値*2.71828^(-(0.69315/30.02)*(R184-事故日Cb)/365.25)</f>
        <v>9.9855410976224177E-2</v>
      </c>
      <c r="W184" s="137"/>
      <c r="X184" s="155">
        <v>4</v>
      </c>
      <c r="Y184" s="143">
        <v>330</v>
      </c>
      <c r="Z184" s="324">
        <f t="shared" si="23"/>
        <v>1.2742322998323043E-2</v>
      </c>
      <c r="AA184" s="228">
        <v>0.4</v>
      </c>
      <c r="AC184" s="52">
        <f t="shared" ref="AC184:AC215" si="27">10*2.71828^(-(0.69315/30.02)*(R184-事故日Cb)/365.25)</f>
        <v>8.3212842480186815</v>
      </c>
      <c r="AD184" s="52">
        <f t="shared" ref="AD184:AD215" si="28">10*2.71828^(-(0.69315/2.062)*(R184-事故日Cb)/365.25)</f>
        <v>0.68877421612556988</v>
      </c>
      <c r="AE184" s="337">
        <f t="shared" ref="AE184:AE215" si="29">0.1*2.71828^(-(0.69315/29)*(R184-調査開始日)/365.25)</f>
        <v>7.4180786464321413E-2</v>
      </c>
      <c r="AF184" s="333">
        <f t="shared" ref="AF184:AF215" si="30">40*2.71828^(-(0.69315/0.1459)*(R184-調査開始日)/365.25)</f>
        <v>6.6125801504955712E-25</v>
      </c>
      <c r="AG184" s="50">
        <f t="shared" ref="AG184:AG215" si="31">200*2.71828^(-(0.69315/(1280000000))*(R184-調査開始日)/365.25)</f>
        <v>199.99999864667416</v>
      </c>
    </row>
    <row r="185" spans="2:49" ht="9.9499999999999993" customHeight="1" x14ac:dyDescent="0.2">
      <c r="B185" s="160"/>
      <c r="C185" s="149"/>
      <c r="D185" s="135"/>
      <c r="E185" s="135"/>
      <c r="F185" s="161"/>
      <c r="G185" s="137"/>
      <c r="H185" s="160"/>
      <c r="I185" s="134"/>
      <c r="J185" s="138"/>
      <c r="K185" s="135"/>
      <c r="L185" s="139"/>
      <c r="M185" s="160"/>
      <c r="N185" s="134"/>
      <c r="O185" s="138"/>
      <c r="P185" s="146"/>
      <c r="Q185" s="139"/>
      <c r="R185" s="160">
        <v>34529</v>
      </c>
      <c r="S185" s="221">
        <v>3.5</v>
      </c>
      <c r="T185" s="143">
        <v>419</v>
      </c>
      <c r="U185" s="324">
        <f t="shared" ref="U185:U216" si="32">ND代替値*2.71828^(-(0.69315/2.062)*(R185-事故日Cb)/365.25)</f>
        <v>7.580301537785477E-3</v>
      </c>
      <c r="V185" s="223">
        <v>0.38</v>
      </c>
      <c r="W185" s="137"/>
      <c r="X185" s="155">
        <v>6.9</v>
      </c>
      <c r="Y185" s="143">
        <v>368</v>
      </c>
      <c r="Z185" s="324">
        <f t="shared" ref="Z185:Z216" si="33">ND代替値*2.71828^(-(0.69315/2.062)*(R185-事故日Cb)/365.25)</f>
        <v>1.1686298204085944E-2</v>
      </c>
      <c r="AA185" s="228">
        <v>0.44</v>
      </c>
      <c r="AC185" s="52">
        <f t="shared" si="27"/>
        <v>8.271983385092355</v>
      </c>
      <c r="AD185" s="52">
        <f t="shared" si="28"/>
        <v>0.63169179481545645</v>
      </c>
      <c r="AE185" s="337">
        <f t="shared" si="29"/>
        <v>7.3725879120565371E-2</v>
      </c>
      <c r="AF185" s="333">
        <f t="shared" si="30"/>
        <v>1.9470275424652192E-25</v>
      </c>
      <c r="AG185" s="50">
        <f t="shared" si="31"/>
        <v>199.9999986188011</v>
      </c>
    </row>
    <row r="186" spans="2:49" ht="9.9499999999999993" customHeight="1" x14ac:dyDescent="0.2">
      <c r="B186" s="160">
        <v>34656</v>
      </c>
      <c r="C186" s="149">
        <v>12</v>
      </c>
      <c r="D186" s="135">
        <v>493</v>
      </c>
      <c r="E186" s="324">
        <f>ND代替値*2.71828^(-(0.69315/2.062)*(B186-事故日Cb)/365.25)</f>
        <v>8.4301403235976027E-3</v>
      </c>
      <c r="F186" s="326">
        <f>ND代替値*2.71828^(-(0.69315/30.02)*(B186-事故日Cb)/365.25)</f>
        <v>0.12308757533088067</v>
      </c>
      <c r="G186" s="137"/>
      <c r="H186" s="160">
        <v>34660</v>
      </c>
      <c r="I186" s="134">
        <v>7.5</v>
      </c>
      <c r="J186" s="138">
        <v>489</v>
      </c>
      <c r="K186" s="324">
        <f>ND代替値*2.71828^(-(0.69315/2.062)*(H186-事故日Cb)/365.25)</f>
        <v>2.7157293745911637E-2</v>
      </c>
      <c r="L186" s="139">
        <v>1.2</v>
      </c>
      <c r="M186" s="160">
        <v>34618</v>
      </c>
      <c r="N186" s="134">
        <v>11</v>
      </c>
      <c r="O186" s="138">
        <v>300</v>
      </c>
      <c r="P186" s="324">
        <f>ND代替値*2.71828^(-(0.69315/2.062)*(M186-事故日Cb)/365.25)</f>
        <v>8.439176780325585E-3</v>
      </c>
      <c r="Q186" s="139">
        <v>1.2</v>
      </c>
      <c r="R186" s="160">
        <v>34626</v>
      </c>
      <c r="S186" s="152">
        <v>5.7</v>
      </c>
      <c r="T186" s="143">
        <v>375</v>
      </c>
      <c r="U186" s="324">
        <f t="shared" si="32"/>
        <v>6.9329128567526812E-3</v>
      </c>
      <c r="V186" s="327">
        <f>ND代替値*2.71828^(-(0.69315/30.02)*(R186-事故日Cb)/365.25)</f>
        <v>9.8656983530841277E-2</v>
      </c>
      <c r="W186" s="343">
        <f>ND代替値*2.71828^(-(0.69315/28.79)*(R186-調査開始日)/365.25)</f>
        <v>2.8506383205777322E-2</v>
      </c>
      <c r="X186" s="155">
        <v>9</v>
      </c>
      <c r="Y186" s="143">
        <v>365</v>
      </c>
      <c r="Z186" s="324">
        <f t="shared" si="33"/>
        <v>1.0688240654160384E-2</v>
      </c>
      <c r="AA186" s="228">
        <v>0.37</v>
      </c>
      <c r="AC186" s="52">
        <f t="shared" si="27"/>
        <v>8.221415294236774</v>
      </c>
      <c r="AD186" s="52">
        <f t="shared" si="28"/>
        <v>0.57774273806272347</v>
      </c>
      <c r="AE186" s="337">
        <f t="shared" si="29"/>
        <v>7.3259377915978627E-2</v>
      </c>
      <c r="AF186" s="333">
        <f t="shared" si="30"/>
        <v>5.5134884489964813E-26</v>
      </c>
      <c r="AG186" s="50">
        <f t="shared" si="31"/>
        <v>199.99999859003847</v>
      </c>
      <c r="AO186" s="12"/>
      <c r="AQ186" s="12"/>
      <c r="AU186" s="12"/>
      <c r="AW186" s="12"/>
    </row>
    <row r="187" spans="2:49" ht="9.9499999999999993" customHeight="1" x14ac:dyDescent="0.2">
      <c r="B187" s="160"/>
      <c r="C187" s="149"/>
      <c r="D187" s="135"/>
      <c r="E187" s="135"/>
      <c r="F187" s="161"/>
      <c r="G187" s="137"/>
      <c r="H187" s="160"/>
      <c r="I187" s="134"/>
      <c r="J187" s="138"/>
      <c r="K187" s="135"/>
      <c r="L187" s="139"/>
      <c r="M187" s="160"/>
      <c r="N187" s="134"/>
      <c r="O187" s="138"/>
      <c r="P187" s="146"/>
      <c r="Q187" s="139"/>
      <c r="R187" s="160">
        <v>34708</v>
      </c>
      <c r="S187" s="152">
        <v>6.4</v>
      </c>
      <c r="T187" s="143">
        <v>350</v>
      </c>
      <c r="U187" s="324">
        <f t="shared" si="32"/>
        <v>6.4289563373667079E-3</v>
      </c>
      <c r="V187" s="327">
        <f>ND代替値*2.71828^(-(0.69315/30.02)*(R187-事故日Cb)/365.25)</f>
        <v>9.8146898512615627E-2</v>
      </c>
      <c r="W187" s="137"/>
      <c r="X187" s="233">
        <v>3</v>
      </c>
      <c r="Y187" s="143">
        <v>318</v>
      </c>
      <c r="Z187" s="324">
        <f t="shared" si="33"/>
        <v>9.9113076867736755E-3</v>
      </c>
      <c r="AA187" s="329">
        <f>ND代替値*2.71828^(-(0.69315/30.02)*(R187-事故日Cb)/365.25)</f>
        <v>0.15130980187361576</v>
      </c>
      <c r="AC187" s="52">
        <f t="shared" si="27"/>
        <v>8.1789082093846357</v>
      </c>
      <c r="AD187" s="52">
        <f t="shared" si="28"/>
        <v>0.53574636144722565</v>
      </c>
      <c r="AE187" s="337">
        <f t="shared" si="29"/>
        <v>7.2867319215822221E-2</v>
      </c>
      <c r="AF187" s="333">
        <f t="shared" si="30"/>
        <v>1.8976438300128465E-26</v>
      </c>
      <c r="AG187" s="50">
        <f t="shared" si="31"/>
        <v>199.9999985657237</v>
      </c>
      <c r="AO187" s="12"/>
      <c r="AQ187" s="12"/>
      <c r="AU187" s="12"/>
      <c r="AW187" s="12"/>
    </row>
    <row r="188" spans="2:49" ht="9.9499999999999993" customHeight="1" x14ac:dyDescent="0.2">
      <c r="B188" s="160">
        <v>34844</v>
      </c>
      <c r="C188" s="149">
        <v>4.7</v>
      </c>
      <c r="D188" s="135">
        <v>509</v>
      </c>
      <c r="E188" s="324">
        <f>ND代替値*2.71828^(-(0.69315/2.062)*(B188-事故日Cb)/365.25)</f>
        <v>7.0907392125211044E-3</v>
      </c>
      <c r="F188" s="326">
        <f>ND代替値*2.71828^(-(0.69315/30.02)*(B188-事故日Cb)/365.25)</f>
        <v>0.1216333893924023</v>
      </c>
      <c r="G188" s="137"/>
      <c r="H188" s="160">
        <v>34829</v>
      </c>
      <c r="I188" s="209">
        <f>ND代替値</f>
        <v>2.1</v>
      </c>
      <c r="J188" s="138">
        <v>476</v>
      </c>
      <c r="K188" s="324">
        <f>ND代替値*2.71828^(-(0.69315/2.062)*(H188-事故日Cb)/365.25)</f>
        <v>2.3245423765164523E-2</v>
      </c>
      <c r="L188" s="139">
        <v>1.6</v>
      </c>
      <c r="M188" s="160"/>
      <c r="N188" s="134"/>
      <c r="O188" s="138"/>
      <c r="P188" s="146"/>
      <c r="Q188" s="139"/>
      <c r="R188" s="160">
        <v>34813</v>
      </c>
      <c r="S188" s="221">
        <v>3.4</v>
      </c>
      <c r="T188" s="143">
        <v>426</v>
      </c>
      <c r="U188" s="324">
        <f t="shared" si="32"/>
        <v>5.8367642049739965E-3</v>
      </c>
      <c r="V188" s="213">
        <v>0.35</v>
      </c>
      <c r="W188" s="137"/>
      <c r="X188" s="155">
        <v>5.2</v>
      </c>
      <c r="Y188" s="143">
        <v>435</v>
      </c>
      <c r="Z188" s="324">
        <f t="shared" si="33"/>
        <v>8.9983448160015789E-3</v>
      </c>
      <c r="AA188" s="329">
        <f>ND代替値*2.71828^(-(0.69315/30.02)*(R188-事故日Cb)/365.25)</f>
        <v>0.15030878400187425</v>
      </c>
      <c r="AC188" s="52">
        <f t="shared" si="27"/>
        <v>8.1247991352364455</v>
      </c>
      <c r="AD188" s="52">
        <f t="shared" si="28"/>
        <v>0.48639701708116645</v>
      </c>
      <c r="AE188" s="337">
        <f t="shared" si="29"/>
        <v>7.2368354756861306E-2</v>
      </c>
      <c r="AF188" s="333">
        <f t="shared" si="30"/>
        <v>4.842589821783791E-27</v>
      </c>
      <c r="AG188" s="50">
        <f t="shared" si="31"/>
        <v>199.99999853458888</v>
      </c>
      <c r="AO188" s="12"/>
      <c r="AQ188" s="12"/>
      <c r="AU188" s="12"/>
      <c r="AW188" s="12"/>
    </row>
    <row r="189" spans="2:49" ht="9.9499999999999993" customHeight="1" x14ac:dyDescent="0.2">
      <c r="B189" s="160"/>
      <c r="C189" s="149"/>
      <c r="D189" s="135"/>
      <c r="E189" s="135"/>
      <c r="F189" s="161"/>
      <c r="G189" s="137"/>
      <c r="H189" s="160"/>
      <c r="I189" s="149"/>
      <c r="J189" s="138"/>
      <c r="K189" s="135"/>
      <c r="L189" s="139"/>
      <c r="M189" s="160"/>
      <c r="N189" s="134"/>
      <c r="O189" s="138"/>
      <c r="P189" s="146"/>
      <c r="Q189" s="139"/>
      <c r="R189" s="160">
        <v>34904</v>
      </c>
      <c r="S189" s="152">
        <v>10</v>
      </c>
      <c r="T189" s="143">
        <v>381</v>
      </c>
      <c r="U189" s="324">
        <f t="shared" si="32"/>
        <v>5.367840448971207E-3</v>
      </c>
      <c r="V189" s="327">
        <f>ND代替値*2.71828^(-(0.69315/30.02)*(R189-事故日Cb)/365.25)</f>
        <v>9.6938330956662197E-2</v>
      </c>
      <c r="W189" s="137"/>
      <c r="X189" s="155">
        <v>13</v>
      </c>
      <c r="Y189" s="143">
        <v>419</v>
      </c>
      <c r="Z189" s="324">
        <f t="shared" si="33"/>
        <v>8.2754206921639446E-3</v>
      </c>
      <c r="AA189" s="151">
        <v>0.59</v>
      </c>
      <c r="AC189" s="52">
        <f t="shared" si="27"/>
        <v>8.0781942463885166</v>
      </c>
      <c r="AD189" s="52">
        <f t="shared" si="28"/>
        <v>0.44732003741426724</v>
      </c>
      <c r="AE189" s="337">
        <f t="shared" si="29"/>
        <v>7.1938683463190781E-2</v>
      </c>
      <c r="AF189" s="333">
        <f t="shared" si="30"/>
        <v>1.4826054859125928E-27</v>
      </c>
      <c r="AG189" s="50">
        <f t="shared" si="31"/>
        <v>199.99999850760543</v>
      </c>
      <c r="AO189" s="12"/>
      <c r="AQ189" s="12"/>
      <c r="AU189" s="12"/>
      <c r="AW189" s="12"/>
    </row>
    <row r="190" spans="2:49" ht="9.9499999999999993" customHeight="1" x14ac:dyDescent="0.2">
      <c r="B190" s="160">
        <v>35019</v>
      </c>
      <c r="C190" s="149">
        <v>5.9</v>
      </c>
      <c r="D190" s="135">
        <v>501</v>
      </c>
      <c r="E190" s="324">
        <f>ND代替値*2.71828^(-(0.69315/2.062)*(B190-事故日Cb)/365.25)</f>
        <v>6.0359314763303541E-3</v>
      </c>
      <c r="F190" s="161">
        <v>0.38</v>
      </c>
      <c r="G190" s="137"/>
      <c r="H190" s="160">
        <v>35038</v>
      </c>
      <c r="I190" s="209">
        <f>ND代替値</f>
        <v>2.1</v>
      </c>
      <c r="J190" s="138">
        <v>495</v>
      </c>
      <c r="K190" s="324">
        <f>ND代替値*2.71828^(-(0.69315/2.062)*(H190-事故日Cb)/365.25)</f>
        <v>1.9177876233973726E-2</v>
      </c>
      <c r="L190" s="139">
        <v>1.3</v>
      </c>
      <c r="M190" s="160">
        <v>34983</v>
      </c>
      <c r="N190" s="209">
        <f>ND代替値</f>
        <v>3.75</v>
      </c>
      <c r="O190" s="138">
        <v>341</v>
      </c>
      <c r="P190" s="324">
        <f>ND代替値*2.71828^(-(0.69315/2.062)*(M190-事故日Cb)/365.25)</f>
        <v>6.031289635385257E-3</v>
      </c>
      <c r="Q190" s="139">
        <v>2</v>
      </c>
      <c r="R190" s="160">
        <v>34988</v>
      </c>
      <c r="S190" s="152">
        <v>14</v>
      </c>
      <c r="T190" s="143">
        <v>399</v>
      </c>
      <c r="U190" s="324">
        <f t="shared" si="32"/>
        <v>4.9684959111893174E-3</v>
      </c>
      <c r="V190" s="223">
        <v>0.46</v>
      </c>
      <c r="W190" s="343">
        <f>ND代替値*2.71828^(-(0.69315/28.79)*(R190-調査開始日)/365.25)</f>
        <v>2.7834220349270786E-2</v>
      </c>
      <c r="X190" s="155">
        <v>7.2</v>
      </c>
      <c r="Y190" s="143">
        <v>359</v>
      </c>
      <c r="Z190" s="324">
        <f t="shared" si="33"/>
        <v>7.6597645297501972E-3</v>
      </c>
      <c r="AA190" s="228">
        <v>0.44</v>
      </c>
      <c r="AC190" s="52">
        <f t="shared" si="27"/>
        <v>8.0354116605234278</v>
      </c>
      <c r="AD190" s="52">
        <f t="shared" si="28"/>
        <v>0.41404132593244314</v>
      </c>
      <c r="AE190" s="337">
        <f t="shared" si="29"/>
        <v>7.1544328424431522E-2</v>
      </c>
      <c r="AF190" s="333">
        <f t="shared" si="30"/>
        <v>4.971826770917904E-28</v>
      </c>
      <c r="AG190" s="50">
        <f t="shared" si="31"/>
        <v>199.99999848269761</v>
      </c>
      <c r="AO190" s="12"/>
      <c r="AQ190" s="12"/>
      <c r="AU190" s="12"/>
      <c r="AW190" s="12"/>
    </row>
    <row r="191" spans="2:49" ht="9.9499999999999993" customHeight="1" x14ac:dyDescent="0.2">
      <c r="B191" s="160"/>
      <c r="C191" s="149"/>
      <c r="D191" s="135"/>
      <c r="E191" s="135"/>
      <c r="F191" s="161"/>
      <c r="G191" s="137"/>
      <c r="H191" s="160"/>
      <c r="I191" s="149"/>
      <c r="J191" s="138"/>
      <c r="K191" s="135"/>
      <c r="L191" s="139"/>
      <c r="M191" s="160"/>
      <c r="N191" s="134"/>
      <c r="O191" s="138"/>
      <c r="P191" s="146"/>
      <c r="Q191" s="139"/>
      <c r="R191" s="160">
        <v>35093</v>
      </c>
      <c r="S191" s="152">
        <v>8.3000000000000007</v>
      </c>
      <c r="T191" s="143">
        <v>420</v>
      </c>
      <c r="U191" s="324">
        <f t="shared" si="32"/>
        <v>4.5108315510613397E-3</v>
      </c>
      <c r="V191" s="327">
        <f>ND代替値*2.71828^(-(0.69315/30.02)*(R191-事故日Cb)/365.25)</f>
        <v>9.5787022970785854E-2</v>
      </c>
      <c r="W191" s="137"/>
      <c r="X191" s="155">
        <v>5.4</v>
      </c>
      <c r="Y191" s="143">
        <v>358</v>
      </c>
      <c r="Z191" s="324">
        <f t="shared" si="33"/>
        <v>6.9541986412195661E-3</v>
      </c>
      <c r="AA191" s="228">
        <v>0.43</v>
      </c>
      <c r="AC191" s="52">
        <f t="shared" si="27"/>
        <v>7.9822519142321546</v>
      </c>
      <c r="AD191" s="52">
        <f t="shared" si="28"/>
        <v>0.37590262925511164</v>
      </c>
      <c r="AE191" s="337">
        <f t="shared" si="29"/>
        <v>7.105442324460344E-2</v>
      </c>
      <c r="AF191" s="333">
        <f t="shared" si="30"/>
        <v>1.2687585170477825E-28</v>
      </c>
      <c r="AG191" s="50">
        <f t="shared" si="31"/>
        <v>199.99999845156279</v>
      </c>
      <c r="AO191" s="12"/>
      <c r="AQ191" s="12"/>
      <c r="AU191" s="12"/>
      <c r="AW191" s="12"/>
    </row>
    <row r="192" spans="2:49" ht="9.9499999999999993" customHeight="1" x14ac:dyDescent="0.2">
      <c r="B192" s="160">
        <v>35205</v>
      </c>
      <c r="C192" s="209">
        <f>ND代替値</f>
        <v>1.2037037037037037</v>
      </c>
      <c r="D192" s="135">
        <v>483</v>
      </c>
      <c r="E192" s="324">
        <f>ND代替値*2.71828^(-(0.69315/2.062)*(B192-事故日Cb)/365.25)</f>
        <v>5.0862816657649221E-3</v>
      </c>
      <c r="F192" s="326">
        <f>ND代替値*2.71828^(-(0.69315/30.02)*(B192-事故日Cb)/365.25)</f>
        <v>0.11888903649318486</v>
      </c>
      <c r="G192" s="137"/>
      <c r="H192" s="160">
        <v>35193</v>
      </c>
      <c r="I192" s="209">
        <f>ND代替値</f>
        <v>2.1</v>
      </c>
      <c r="J192" s="138">
        <v>500</v>
      </c>
      <c r="K192" s="324">
        <f>ND代替値*2.71828^(-(0.69315/2.062)*(H192-事故日Cb)/365.25)</f>
        <v>1.6628277610415621E-2</v>
      </c>
      <c r="L192" s="139">
        <v>1</v>
      </c>
      <c r="M192" s="160"/>
      <c r="N192" s="134"/>
      <c r="O192" s="138"/>
      <c r="P192" s="146"/>
      <c r="Q192" s="139"/>
      <c r="R192" s="160">
        <v>35177</v>
      </c>
      <c r="S192" s="216">
        <f>ND代替値</f>
        <v>1.3</v>
      </c>
      <c r="T192" s="143">
        <v>480</v>
      </c>
      <c r="U192" s="324">
        <f t="shared" si="32"/>
        <v>4.1752448364607226E-3</v>
      </c>
      <c r="V192" s="327">
        <f>ND代替値*2.71828^(-(0.69315/30.02)*(R192-事故日Cb)/365.25)</f>
        <v>9.5279729334359492E-2</v>
      </c>
      <c r="W192" s="137"/>
      <c r="X192" s="155">
        <v>6.6</v>
      </c>
      <c r="Y192" s="143">
        <v>410</v>
      </c>
      <c r="Z192" s="324">
        <f t="shared" si="33"/>
        <v>6.4368357895436146E-3</v>
      </c>
      <c r="AA192" s="329">
        <f>ND代替値*2.71828^(-(0.69315/30.02)*(R192-事故日Cb)/365.25)</f>
        <v>0.1468895827238042</v>
      </c>
      <c r="AC192" s="52">
        <f t="shared" si="27"/>
        <v>7.9399774445299576</v>
      </c>
      <c r="AD192" s="52">
        <f t="shared" si="28"/>
        <v>0.34793706970506022</v>
      </c>
      <c r="AE192" s="337">
        <f t="shared" si="29"/>
        <v>7.0664915562731842E-2</v>
      </c>
      <c r="AF192" s="333">
        <f t="shared" si="30"/>
        <v>4.2547040469133045E-29</v>
      </c>
      <c r="AG192" s="50">
        <f t="shared" si="31"/>
        <v>199.99999842665497</v>
      </c>
    </row>
    <row r="193" spans="2:33" ht="9.9499999999999993" customHeight="1" x14ac:dyDescent="0.2">
      <c r="B193" s="160"/>
      <c r="C193" s="149"/>
      <c r="D193" s="135"/>
      <c r="E193" s="135"/>
      <c r="F193" s="161"/>
      <c r="G193" s="137"/>
      <c r="H193" s="160"/>
      <c r="I193" s="149"/>
      <c r="J193" s="138"/>
      <c r="K193" s="135"/>
      <c r="L193" s="139"/>
      <c r="M193" s="160"/>
      <c r="N193" s="134"/>
      <c r="O193" s="138"/>
      <c r="P193" s="146"/>
      <c r="Q193" s="139"/>
      <c r="R193" s="160">
        <v>35268</v>
      </c>
      <c r="S193" s="152">
        <v>14</v>
      </c>
      <c r="T193" s="143">
        <v>452</v>
      </c>
      <c r="U193" s="324">
        <f t="shared" si="32"/>
        <v>3.8398070112910898E-3</v>
      </c>
      <c r="V193" s="327">
        <f>ND代替値*2.71828^(-(0.69315/30.02)*(R193-事故日Cb)/365.25)</f>
        <v>9.4733192598967397E-2</v>
      </c>
      <c r="W193" s="137"/>
      <c r="X193" s="155">
        <v>5.9</v>
      </c>
      <c r="Y193" s="143">
        <v>386</v>
      </c>
      <c r="Z193" s="324">
        <f t="shared" si="33"/>
        <v>5.9197024757404303E-3</v>
      </c>
      <c r="AA193" s="151">
        <v>0.62</v>
      </c>
      <c r="AC193" s="52">
        <f t="shared" si="27"/>
        <v>7.8944327165806172</v>
      </c>
      <c r="AD193" s="52">
        <f t="shared" si="28"/>
        <v>0.31998391760759082</v>
      </c>
      <c r="AE193" s="337">
        <f t="shared" si="29"/>
        <v>7.0245358067069982E-2</v>
      </c>
      <c r="AF193" s="333">
        <f t="shared" si="30"/>
        <v>1.3026185972869732E-29</v>
      </c>
      <c r="AG193" s="50">
        <f t="shared" si="31"/>
        <v>199.99999839967145</v>
      </c>
    </row>
    <row r="194" spans="2:33" ht="9.9499999999999993" customHeight="1" x14ac:dyDescent="0.2">
      <c r="B194" s="160">
        <v>35394</v>
      </c>
      <c r="C194" s="209">
        <f>ND代替値</f>
        <v>1.2037037037037037</v>
      </c>
      <c r="D194" s="135">
        <v>499</v>
      </c>
      <c r="E194" s="324">
        <f>ND代替値*2.71828^(-(0.69315/2.062)*(B194-事故日Cb)/365.25)</f>
        <v>4.2742253674686852E-3</v>
      </c>
      <c r="F194" s="326">
        <f>ND代替値*2.71828^(-(0.69315/30.02)*(B194-事故日Cb)/365.25)</f>
        <v>0.11747702644724194</v>
      </c>
      <c r="G194" s="137"/>
      <c r="H194" s="160">
        <v>35387</v>
      </c>
      <c r="I194" s="209">
        <f>ND代替値</f>
        <v>2.1</v>
      </c>
      <c r="J194" s="138">
        <v>530</v>
      </c>
      <c r="K194" s="324">
        <f>ND代替値*2.71828^(-(0.69315/2.062)*(H194-事故日Cb)/365.25)</f>
        <v>1.3909316376544769E-2</v>
      </c>
      <c r="L194" s="139">
        <v>1.2</v>
      </c>
      <c r="M194" s="160">
        <v>35354</v>
      </c>
      <c r="N194" s="209">
        <f>ND代替値</f>
        <v>3.75</v>
      </c>
      <c r="O194" s="138">
        <v>310</v>
      </c>
      <c r="P194" s="324">
        <f>ND代替値*2.71828^(-(0.69315/2.062)*(M194-事故日Cb)/365.25)</f>
        <v>4.2866901685691327E-3</v>
      </c>
      <c r="Q194" s="139">
        <v>0.92</v>
      </c>
      <c r="R194" s="160">
        <v>35345</v>
      </c>
      <c r="S194" s="152">
        <v>15</v>
      </c>
      <c r="T194" s="143">
        <v>431</v>
      </c>
      <c r="U194" s="324">
        <f t="shared" si="32"/>
        <v>3.5771127060383015E-3</v>
      </c>
      <c r="V194" s="327">
        <f>ND代替値*2.71828^(-(0.69315/30.02)*(R194-事故日Cb)/365.25)</f>
        <v>9.4273187802495426E-2</v>
      </c>
      <c r="W194" s="343">
        <f>ND代替値*2.71828^(-(0.69315/28.79)*(R194-調査開始日)/365.25)</f>
        <v>2.7186865533910212E-2</v>
      </c>
      <c r="X194" s="155">
        <v>16</v>
      </c>
      <c r="Y194" s="143">
        <v>434</v>
      </c>
      <c r="Z194" s="324">
        <f t="shared" si="33"/>
        <v>5.5147154218090485E-3</v>
      </c>
      <c r="AA194" s="151">
        <v>0.63</v>
      </c>
      <c r="AC194" s="52">
        <f t="shared" si="27"/>
        <v>7.8560989835412851</v>
      </c>
      <c r="AD194" s="52">
        <f t="shared" si="28"/>
        <v>0.29809272550319182</v>
      </c>
      <c r="AE194" s="337">
        <f t="shared" si="29"/>
        <v>6.9892294129170834E-2</v>
      </c>
      <c r="AF194" s="333">
        <f t="shared" si="30"/>
        <v>4.7846494871145662E-30</v>
      </c>
      <c r="AG194" s="50">
        <f t="shared" si="31"/>
        <v>199.99999837683927</v>
      </c>
    </row>
    <row r="195" spans="2:33" ht="9.9499999999999993" customHeight="1" x14ac:dyDescent="0.2">
      <c r="B195" s="160"/>
      <c r="C195" s="149"/>
      <c r="D195" s="135"/>
      <c r="E195" s="135"/>
      <c r="F195" s="161"/>
      <c r="G195" s="137"/>
      <c r="H195" s="160"/>
      <c r="I195" s="149"/>
      <c r="J195" s="138"/>
      <c r="K195" s="135"/>
      <c r="L195" s="139"/>
      <c r="M195" s="160"/>
      <c r="N195" s="163"/>
      <c r="O195" s="138"/>
      <c r="P195" s="146"/>
      <c r="Q195" s="139"/>
      <c r="R195" s="160">
        <v>35443</v>
      </c>
      <c r="S195" s="221">
        <v>3.4</v>
      </c>
      <c r="T195" s="143">
        <v>447</v>
      </c>
      <c r="U195" s="324">
        <f t="shared" si="32"/>
        <v>3.268603076186944E-3</v>
      </c>
      <c r="V195" s="223">
        <v>0.48</v>
      </c>
      <c r="W195" s="137"/>
      <c r="X195" s="155">
        <v>6.5</v>
      </c>
      <c r="Y195" s="143">
        <v>376</v>
      </c>
      <c r="Z195" s="324">
        <f t="shared" si="33"/>
        <v>5.0390964091215395E-3</v>
      </c>
      <c r="AA195" s="329">
        <f>ND代替値*2.71828^(-(0.69315/30.02)*(R195-事故日Cb)/365.25)</f>
        <v>0.14444022424320449</v>
      </c>
      <c r="AC195" s="52">
        <f t="shared" si="27"/>
        <v>7.807579688821864</v>
      </c>
      <c r="AD195" s="52">
        <f t="shared" si="28"/>
        <v>0.27238358968224535</v>
      </c>
      <c r="AE195" s="337">
        <f t="shared" si="29"/>
        <v>6.9445505355581652E-2</v>
      </c>
      <c r="AF195" s="333">
        <f t="shared" si="30"/>
        <v>1.3373823207477849E-30</v>
      </c>
      <c r="AG195" s="50">
        <f t="shared" si="31"/>
        <v>199.99999834778015</v>
      </c>
    </row>
    <row r="196" spans="2:33" ht="9.9499999999999993" customHeight="1" x14ac:dyDescent="0.2">
      <c r="B196" s="160">
        <v>35563</v>
      </c>
      <c r="C196" s="209">
        <f>ND代替値</f>
        <v>1.2037037037037037</v>
      </c>
      <c r="D196" s="135">
        <v>541</v>
      </c>
      <c r="E196" s="324">
        <f>ND代替値*2.71828^(-(0.69315/2.062)*(B196-事故日Cb)/365.25)</f>
        <v>3.6585449516516357E-3</v>
      </c>
      <c r="F196" s="326">
        <f>ND代替値*2.71828^(-(0.69315/30.02)*(B196-事故日Cb)/365.25)</f>
        <v>0.11622864343566065</v>
      </c>
      <c r="G196" s="137"/>
      <c r="H196" s="160">
        <v>35556</v>
      </c>
      <c r="I196" s="209">
        <f>ND代替値</f>
        <v>2.1</v>
      </c>
      <c r="J196" s="138">
        <v>564</v>
      </c>
      <c r="K196" s="324">
        <f>ND代替値*2.71828^(-(0.69315/2.062)*(H196-事故日Cb)/365.25)</f>
        <v>1.1905750126711389E-2</v>
      </c>
      <c r="L196" s="139">
        <v>2</v>
      </c>
      <c r="M196" s="160"/>
      <c r="N196" s="134"/>
      <c r="O196" s="138"/>
      <c r="P196" s="146"/>
      <c r="Q196" s="139"/>
      <c r="R196" s="160">
        <v>35534</v>
      </c>
      <c r="S196" s="216">
        <f>ND代替値</f>
        <v>1.3</v>
      </c>
      <c r="T196" s="143">
        <v>476</v>
      </c>
      <c r="U196" s="324">
        <f t="shared" si="32"/>
        <v>3.0060045579768553E-3</v>
      </c>
      <c r="V196" s="327">
        <f>ND代替値*2.71828^(-(0.69315/30.02)*(R196-事故日Cb)/365.25)</f>
        <v>9.3153532936356281E-2</v>
      </c>
      <c r="W196" s="137"/>
      <c r="X196" s="155">
        <v>6.3</v>
      </c>
      <c r="Y196" s="143">
        <v>419</v>
      </c>
      <c r="Z196" s="324">
        <f t="shared" si="33"/>
        <v>4.6342570268809854E-3</v>
      </c>
      <c r="AA196" s="151">
        <v>1.1000000000000001</v>
      </c>
      <c r="AC196" s="52">
        <f t="shared" si="27"/>
        <v>7.7627944113630241</v>
      </c>
      <c r="AD196" s="52">
        <f t="shared" si="28"/>
        <v>0.25050037983140461</v>
      </c>
      <c r="AE196" s="337">
        <f t="shared" si="29"/>
        <v>6.9033187841580024E-2</v>
      </c>
      <c r="AF196" s="333">
        <f t="shared" si="30"/>
        <v>4.0945247036693578E-31</v>
      </c>
      <c r="AG196" s="50">
        <f t="shared" si="31"/>
        <v>199.99999832079664</v>
      </c>
    </row>
    <row r="197" spans="2:33" ht="9.9499999999999993" customHeight="1" x14ac:dyDescent="0.2">
      <c r="B197" s="160"/>
      <c r="C197" s="149"/>
      <c r="D197" s="135"/>
      <c r="E197" s="135"/>
      <c r="F197" s="159"/>
      <c r="G197" s="137"/>
      <c r="H197" s="160"/>
      <c r="I197" s="162"/>
      <c r="J197" s="138"/>
      <c r="K197" s="135"/>
      <c r="L197" s="139"/>
      <c r="M197" s="160"/>
      <c r="N197" s="134"/>
      <c r="O197" s="138"/>
      <c r="P197" s="146"/>
      <c r="Q197" s="139"/>
      <c r="R197" s="160">
        <v>35633</v>
      </c>
      <c r="S197" s="152">
        <v>9.6999999999999993</v>
      </c>
      <c r="T197" s="143">
        <v>466</v>
      </c>
      <c r="U197" s="324">
        <f t="shared" si="32"/>
        <v>2.7442236170559424E-3</v>
      </c>
      <c r="V197" s="327">
        <f>ND代替値*2.71828^(-(0.69315/30.02)*(R197-事故日Cb)/365.25)</f>
        <v>9.2572364165865312E-2</v>
      </c>
      <c r="W197" s="137"/>
      <c r="X197" s="155">
        <v>9.1</v>
      </c>
      <c r="Y197" s="143">
        <v>424</v>
      </c>
      <c r="Z197" s="324">
        <f t="shared" si="33"/>
        <v>4.2306780762945782E-3</v>
      </c>
      <c r="AA197" s="228">
        <v>0.42</v>
      </c>
      <c r="AC197" s="52">
        <f t="shared" si="27"/>
        <v>7.7143636804887761</v>
      </c>
      <c r="AD197" s="52">
        <f t="shared" si="28"/>
        <v>0.22868530142132856</v>
      </c>
      <c r="AE197" s="337">
        <f t="shared" si="29"/>
        <v>6.8587402473833756E-2</v>
      </c>
      <c r="AF197" s="333">
        <f t="shared" si="30"/>
        <v>1.129691917963886E-31</v>
      </c>
      <c r="AG197" s="50">
        <f t="shared" si="31"/>
        <v>199.99999829144099</v>
      </c>
    </row>
    <row r="198" spans="2:33" ht="9.9499999999999993" customHeight="1" x14ac:dyDescent="0.2">
      <c r="B198" s="160">
        <v>35754</v>
      </c>
      <c r="C198" s="209">
        <f>ND代替値</f>
        <v>1.2037037037037037</v>
      </c>
      <c r="D198" s="135">
        <v>503</v>
      </c>
      <c r="E198" s="324">
        <f>ND代替値*2.71828^(-(0.69315/2.062)*(B198-事故日Cb)/365.25)</f>
        <v>3.068781798457198E-3</v>
      </c>
      <c r="F198" s="326">
        <f>ND代替値*2.71828^(-(0.69315/30.02)*(B198-事故日Cb)/365.25)</f>
        <v>0.11483371055349484</v>
      </c>
      <c r="G198" s="137"/>
      <c r="H198" s="160">
        <v>35759</v>
      </c>
      <c r="I198" s="209">
        <f>ND代替値</f>
        <v>2.1</v>
      </c>
      <c r="J198" s="138">
        <v>564</v>
      </c>
      <c r="K198" s="324">
        <f>ND代替値*2.71828^(-(0.69315/2.062)*(H198-事故日Cb)/365.25)</f>
        <v>9.8768395205195425E-3</v>
      </c>
      <c r="L198" s="139">
        <v>0.97</v>
      </c>
      <c r="M198" s="160">
        <v>35717</v>
      </c>
      <c r="N198" s="134">
        <v>17</v>
      </c>
      <c r="O198" s="138">
        <v>347</v>
      </c>
      <c r="P198" s="324">
        <f>ND代替値*2.71828^(-(0.69315/2.062)*(M198-事故日Cb)/365.25)</f>
        <v>3.0692452467624377E-3</v>
      </c>
      <c r="Q198" s="139">
        <v>0.74</v>
      </c>
      <c r="R198" s="160">
        <v>35716</v>
      </c>
      <c r="S198" s="134">
        <v>7</v>
      </c>
      <c r="T198" s="143">
        <v>453</v>
      </c>
      <c r="U198" s="324">
        <f t="shared" si="32"/>
        <v>2.5424038299992273E-3</v>
      </c>
      <c r="V198" s="327">
        <f>ND代替値*2.71828^(-(0.69315/30.02)*(R198-事故日Cb)/365.25)</f>
        <v>9.208791678164506E-2</v>
      </c>
      <c r="W198" s="343">
        <f>ND代替値*2.71828^(-(0.69315/28.79)*(R198-調査開始日)/365.25)</f>
        <v>2.6530072458638917E-2</v>
      </c>
      <c r="X198" s="164">
        <v>9.8000000000000007</v>
      </c>
      <c r="Y198" s="143">
        <v>419</v>
      </c>
      <c r="Z198" s="324">
        <f t="shared" si="33"/>
        <v>3.9195392379154752E-3</v>
      </c>
      <c r="AA198" s="139">
        <v>0.65</v>
      </c>
      <c r="AC198" s="52">
        <f t="shared" si="27"/>
        <v>7.6739930651370889</v>
      </c>
      <c r="AD198" s="52">
        <f t="shared" si="28"/>
        <v>0.21186698583326893</v>
      </c>
      <c r="AE198" s="337">
        <f t="shared" si="29"/>
        <v>6.8215882414284015E-2</v>
      </c>
      <c r="AF198" s="333">
        <f t="shared" si="30"/>
        <v>3.837950167069173E-32</v>
      </c>
      <c r="AG198" s="50">
        <f t="shared" si="31"/>
        <v>199.99999826682966</v>
      </c>
    </row>
    <row r="199" spans="2:33" ht="9.9499999999999993" customHeight="1" x14ac:dyDescent="0.2">
      <c r="B199" s="160"/>
      <c r="C199" s="149"/>
      <c r="D199" s="135"/>
      <c r="E199" s="135"/>
      <c r="F199" s="161"/>
      <c r="G199" s="137"/>
      <c r="H199" s="160"/>
      <c r="I199" s="149"/>
      <c r="J199" s="138"/>
      <c r="K199" s="135"/>
      <c r="L199" s="139"/>
      <c r="M199" s="160"/>
      <c r="N199" s="134"/>
      <c r="O199" s="138"/>
      <c r="P199" s="146"/>
      <c r="Q199" s="139"/>
      <c r="R199" s="160">
        <v>35807</v>
      </c>
      <c r="S199" s="134">
        <v>16</v>
      </c>
      <c r="T199" s="143">
        <v>402</v>
      </c>
      <c r="U199" s="324">
        <f t="shared" si="32"/>
        <v>2.3381479252938169E-3</v>
      </c>
      <c r="V199" s="212">
        <v>0.48</v>
      </c>
      <c r="W199" s="137"/>
      <c r="X199" s="164">
        <v>12</v>
      </c>
      <c r="Y199" s="143">
        <v>499</v>
      </c>
      <c r="Z199" s="324">
        <f t="shared" si="33"/>
        <v>3.604644718161301E-3</v>
      </c>
      <c r="AA199" s="329">
        <f>ND代替値*2.71828^(-(0.69315/30.02)*(R199-事故日Cb)/365.25)</f>
        <v>0.14115452006685422</v>
      </c>
      <c r="AC199" s="52">
        <f t="shared" si="27"/>
        <v>7.6299740576677957</v>
      </c>
      <c r="AD199" s="52">
        <f t="shared" si="28"/>
        <v>0.1948456604411514</v>
      </c>
      <c r="AE199" s="337">
        <f t="shared" si="29"/>
        <v>6.7810865517820104E-2</v>
      </c>
      <c r="AF199" s="333">
        <f t="shared" si="30"/>
        <v>1.1750253855404808E-32</v>
      </c>
      <c r="AG199" s="50">
        <f t="shared" si="31"/>
        <v>199.99999823984618</v>
      </c>
    </row>
    <row r="200" spans="2:33" ht="9.9499999999999993" customHeight="1" x14ac:dyDescent="0.2">
      <c r="B200" s="160">
        <v>35927</v>
      </c>
      <c r="C200" s="209">
        <f>ND代替値</f>
        <v>1.2037037037037037</v>
      </c>
      <c r="D200" s="135">
        <v>499</v>
      </c>
      <c r="E200" s="324">
        <f>ND代替値*2.71828^(-(0.69315/2.062)*(B200-事故日Cb)/365.25)</f>
        <v>2.6170872048121353E-3</v>
      </c>
      <c r="F200" s="326">
        <f>ND代替値*2.71828^(-(0.69315/30.02)*(B200-事故日Cb)/365.25)</f>
        <v>0.11358469199381678</v>
      </c>
      <c r="G200" s="137"/>
      <c r="H200" s="160">
        <v>35921</v>
      </c>
      <c r="I200" s="209">
        <f>ND代替値</f>
        <v>2.1</v>
      </c>
      <c r="J200" s="138">
        <v>527</v>
      </c>
      <c r="K200" s="324">
        <f>ND代替値*2.71828^(-(0.69315/2.062)*(H200-事故日Cb)/365.25)</f>
        <v>8.5087715555534071E-3</v>
      </c>
      <c r="L200" s="139">
        <v>1.4</v>
      </c>
      <c r="M200" s="160"/>
      <c r="N200" s="134"/>
      <c r="O200" s="138"/>
      <c r="P200" s="146"/>
      <c r="Q200" s="139"/>
      <c r="R200" s="160">
        <v>35905</v>
      </c>
      <c r="S200" s="134">
        <v>4.7</v>
      </c>
      <c r="T200" s="143">
        <v>410</v>
      </c>
      <c r="U200" s="324">
        <f t="shared" si="32"/>
        <v>2.1364933479156799E-3</v>
      </c>
      <c r="V200" s="327">
        <f>ND代替値*2.71828^(-(0.69315/30.02)*(R200-事故日Cb)/365.25)</f>
        <v>9.0994215735349757E-2</v>
      </c>
      <c r="W200" s="150"/>
      <c r="X200" s="164">
        <v>7.5</v>
      </c>
      <c r="Y200" s="143">
        <v>437</v>
      </c>
      <c r="Z200" s="324">
        <f t="shared" si="33"/>
        <v>3.293760578036673E-3</v>
      </c>
      <c r="AA200" s="231">
        <v>0.5</v>
      </c>
      <c r="AC200" s="52">
        <f t="shared" si="27"/>
        <v>7.5828513112791462</v>
      </c>
      <c r="AD200" s="52">
        <f t="shared" si="28"/>
        <v>0.17804111232630665</v>
      </c>
      <c r="AE200" s="337">
        <f t="shared" si="29"/>
        <v>6.7377382344628894E-2</v>
      </c>
      <c r="AF200" s="333">
        <f t="shared" si="30"/>
        <v>3.2843747097540759E-33</v>
      </c>
      <c r="AG200" s="50">
        <f t="shared" si="31"/>
        <v>199.99999821078703</v>
      </c>
    </row>
    <row r="201" spans="2:33" ht="9.9499999999999993" customHeight="1" x14ac:dyDescent="0.2">
      <c r="B201" s="160"/>
      <c r="C201" s="149"/>
      <c r="D201" s="135"/>
      <c r="E201" s="135"/>
      <c r="F201" s="161"/>
      <c r="G201" s="137"/>
      <c r="H201" s="160"/>
      <c r="I201" s="149"/>
      <c r="J201" s="138"/>
      <c r="K201" s="135"/>
      <c r="L201" s="139"/>
      <c r="M201" s="160"/>
      <c r="N201" s="134"/>
      <c r="O201" s="138"/>
      <c r="P201" s="146"/>
      <c r="Q201" s="139"/>
      <c r="R201" s="160">
        <v>35997</v>
      </c>
      <c r="S201" s="134">
        <v>9.8000000000000007</v>
      </c>
      <c r="T201" s="143">
        <v>418</v>
      </c>
      <c r="U201" s="324">
        <f t="shared" si="32"/>
        <v>1.9630406651415218E-3</v>
      </c>
      <c r="V201" s="327">
        <f>ND代替値*2.71828^(-(0.69315/30.02)*(R201-事故日Cb)/365.25)</f>
        <v>9.0466542154385654E-2</v>
      </c>
      <c r="W201" s="150"/>
      <c r="X201" s="164">
        <v>8.6</v>
      </c>
      <c r="Y201" s="143">
        <v>630</v>
      </c>
      <c r="Z201" s="324">
        <f t="shared" si="33"/>
        <v>3.0263543587598462E-3</v>
      </c>
      <c r="AA201" s="231">
        <v>0.53</v>
      </c>
      <c r="AC201" s="52">
        <f t="shared" si="27"/>
        <v>7.5388785128654714</v>
      </c>
      <c r="AD201" s="52">
        <f t="shared" si="28"/>
        <v>0.16358672209512681</v>
      </c>
      <c r="AE201" s="337">
        <f t="shared" si="29"/>
        <v>6.6972961051336405E-2</v>
      </c>
      <c r="AF201" s="333">
        <f t="shared" si="30"/>
        <v>9.9254839910345741E-34</v>
      </c>
      <c r="AG201" s="50">
        <f t="shared" si="31"/>
        <v>199.99999818350702</v>
      </c>
    </row>
    <row r="202" spans="2:33" ht="9.9499999999999993" customHeight="1" x14ac:dyDescent="0.2">
      <c r="B202" s="160">
        <v>36108</v>
      </c>
      <c r="C202" s="209">
        <f>ND代替値</f>
        <v>1.2037037037037037</v>
      </c>
      <c r="D202" s="135">
        <v>505</v>
      </c>
      <c r="E202" s="324">
        <f>ND代替値*2.71828^(-(0.69315/2.062)*(B202-事故日Cb)/365.25)</f>
        <v>2.2155052925515936E-3</v>
      </c>
      <c r="F202" s="326">
        <f>ND代替値*2.71828^(-(0.69315/30.02)*(B202-事故日Cb)/365.25)</f>
        <v>0.11229245503593364</v>
      </c>
      <c r="G202" s="137"/>
      <c r="H202" s="160">
        <v>36105</v>
      </c>
      <c r="I202" s="209">
        <f>ND代替値</f>
        <v>2.1</v>
      </c>
      <c r="J202" s="138">
        <v>562</v>
      </c>
      <c r="K202" s="324">
        <f>ND代替値*2.71828^(-(0.69315/2.062)*(H202-事故日Cb)/365.25)</f>
        <v>7.1832729067584531E-3</v>
      </c>
      <c r="L202" s="139">
        <v>2</v>
      </c>
      <c r="M202" s="160">
        <v>36088</v>
      </c>
      <c r="N202" s="134">
        <v>16</v>
      </c>
      <c r="O202" s="138">
        <v>279</v>
      </c>
      <c r="P202" s="324">
        <f>ND代替値*2.71828^(-(0.69315/2.062)*(M202-事故日Cb)/365.25)</f>
        <v>2.1814411543151948E-3</v>
      </c>
      <c r="Q202" s="210">
        <f>ND代替値</f>
        <v>0.14499999999999999</v>
      </c>
      <c r="R202" s="160">
        <v>36080</v>
      </c>
      <c r="S202" s="134">
        <v>10</v>
      </c>
      <c r="T202" s="143">
        <v>455</v>
      </c>
      <c r="U202" s="324">
        <f t="shared" si="32"/>
        <v>1.8186718000970754E-3</v>
      </c>
      <c r="V202" s="161">
        <v>0.84</v>
      </c>
      <c r="W202" s="343">
        <f>ND代替値*2.71828^(-(0.69315/28.79)*(R202-調査開始日)/365.25)</f>
        <v>2.590109493397345E-2</v>
      </c>
      <c r="X202" s="164">
        <v>7.5</v>
      </c>
      <c r="Y202" s="143">
        <v>630</v>
      </c>
      <c r="Z202" s="324">
        <f t="shared" si="33"/>
        <v>2.8037856918163243E-3</v>
      </c>
      <c r="AA202" s="329">
        <f>ND代替値*2.71828^(-(0.69315/30.02)*(R202-事故日Cb)/365.25)</f>
        <v>0.13873938547904177</v>
      </c>
      <c r="AC202" s="52">
        <f t="shared" si="27"/>
        <v>7.4994262421103661</v>
      </c>
      <c r="AD202" s="52">
        <f t="shared" si="28"/>
        <v>0.15155598334142295</v>
      </c>
      <c r="AE202" s="337">
        <f t="shared" si="29"/>
        <v>6.6610185999642205E-2</v>
      </c>
      <c r="AF202" s="333">
        <f t="shared" si="30"/>
        <v>3.3720266858500547E-34</v>
      </c>
      <c r="AG202" s="50">
        <f t="shared" si="31"/>
        <v>199.99999815889569</v>
      </c>
    </row>
    <row r="203" spans="2:33" ht="9.9499999999999993" customHeight="1" x14ac:dyDescent="0.2">
      <c r="B203" s="160"/>
      <c r="C203" s="149"/>
      <c r="D203" s="135"/>
      <c r="E203" s="135"/>
      <c r="F203" s="161"/>
      <c r="G203" s="137"/>
      <c r="H203" s="160"/>
      <c r="I203" s="149"/>
      <c r="J203" s="138"/>
      <c r="K203" s="135"/>
      <c r="L203" s="139"/>
      <c r="M203" s="160"/>
      <c r="N203" s="134"/>
      <c r="O203" s="138"/>
      <c r="P203" s="146"/>
      <c r="Q203" s="139"/>
      <c r="R203" s="160">
        <v>36178</v>
      </c>
      <c r="S203" s="134">
        <v>14</v>
      </c>
      <c r="T203" s="143">
        <v>429</v>
      </c>
      <c r="U203" s="324">
        <f t="shared" si="32"/>
        <v>1.6618196654349683E-3</v>
      </c>
      <c r="V203" s="223">
        <v>0.48</v>
      </c>
      <c r="W203" s="137"/>
      <c r="X203" s="164">
        <v>8.8000000000000007</v>
      </c>
      <c r="Y203" s="143">
        <v>600</v>
      </c>
      <c r="Z203" s="324">
        <f t="shared" si="33"/>
        <v>2.5619719842122431E-3</v>
      </c>
      <c r="AA203" s="329">
        <f>ND代替値*2.71828^(-(0.69315/30.02)*(R203-事故日Cb)/365.25)</f>
        <v>0.13788253055048857</v>
      </c>
      <c r="AC203" s="52">
        <f t="shared" si="27"/>
        <v>7.4531097594858684</v>
      </c>
      <c r="AD203" s="52">
        <f t="shared" si="28"/>
        <v>0.13848497211958072</v>
      </c>
      <c r="AE203" s="337">
        <f t="shared" si="29"/>
        <v>6.6184378209496922E-2</v>
      </c>
      <c r="AF203" s="333">
        <f t="shared" si="30"/>
        <v>9.425327574967722E-35</v>
      </c>
      <c r="AG203" s="50">
        <f t="shared" si="31"/>
        <v>199.99999812983654</v>
      </c>
    </row>
    <row r="204" spans="2:33" ht="9.9499999999999993" customHeight="1" x14ac:dyDescent="0.2">
      <c r="B204" s="160">
        <v>36304</v>
      </c>
      <c r="C204" s="209">
        <f>ND代替値</f>
        <v>1.2037037037037037</v>
      </c>
      <c r="D204" s="135">
        <v>507</v>
      </c>
      <c r="E204" s="324">
        <f>ND代替値*2.71828^(-(0.69315/2.062)*(B204-事故日Cb)/365.25)</f>
        <v>1.8498304079538007E-3</v>
      </c>
      <c r="F204" s="224">
        <v>0.44</v>
      </c>
      <c r="G204" s="137"/>
      <c r="H204" s="160">
        <v>36291</v>
      </c>
      <c r="I204" s="209">
        <f>ND代替値</f>
        <v>2.1</v>
      </c>
      <c r="J204" s="138">
        <v>513</v>
      </c>
      <c r="K204" s="324">
        <f>ND代替値*2.71828^(-(0.69315/2.062)*(H204-事故日Cb)/365.25)</f>
        <v>6.0531086923545033E-3</v>
      </c>
      <c r="L204" s="139">
        <v>1.4</v>
      </c>
      <c r="M204" s="160"/>
      <c r="N204" s="134"/>
      <c r="O204" s="138"/>
      <c r="P204" s="146"/>
      <c r="Q204" s="139"/>
      <c r="R204" s="160">
        <v>36262</v>
      </c>
      <c r="S204" s="134">
        <v>6.5</v>
      </c>
      <c r="T204" s="143">
        <v>442</v>
      </c>
      <c r="U204" s="324">
        <f t="shared" si="32"/>
        <v>1.5381873383420177E-3</v>
      </c>
      <c r="V204" s="327">
        <f>ND代替値*2.71828^(-(0.69315/30.02)*(R204-事故日Cb)/365.25)</f>
        <v>8.8963651888377779E-2</v>
      </c>
      <c r="W204" s="137"/>
      <c r="X204" s="164">
        <v>11</v>
      </c>
      <c r="Y204" s="143">
        <v>650</v>
      </c>
      <c r="Z204" s="324">
        <f t="shared" si="33"/>
        <v>2.3713721466106109E-3</v>
      </c>
      <c r="AA204" s="165"/>
      <c r="AC204" s="52">
        <f t="shared" si="27"/>
        <v>7.4136376573648155</v>
      </c>
      <c r="AD204" s="52">
        <f t="shared" si="28"/>
        <v>0.12818227819516814</v>
      </c>
      <c r="AE204" s="337">
        <f t="shared" si="29"/>
        <v>6.5821567246360277E-2</v>
      </c>
      <c r="AF204" s="333">
        <f t="shared" si="30"/>
        <v>3.1607259252146926E-35</v>
      </c>
      <c r="AG204" s="50">
        <f t="shared" si="31"/>
        <v>199.99999810492872</v>
      </c>
    </row>
    <row r="205" spans="2:33" ht="9.9499999999999993" customHeight="1" x14ac:dyDescent="0.2">
      <c r="B205" s="160"/>
      <c r="C205" s="149"/>
      <c r="D205" s="135"/>
      <c r="E205" s="135"/>
      <c r="F205" s="161"/>
      <c r="G205" s="137"/>
      <c r="H205" s="160"/>
      <c r="I205" s="149"/>
      <c r="J205" s="138"/>
      <c r="K205" s="135"/>
      <c r="L205" s="139"/>
      <c r="M205" s="160"/>
      <c r="N205" s="134"/>
      <c r="O205" s="138"/>
      <c r="P205" s="146"/>
      <c r="Q205" s="139"/>
      <c r="R205" s="160">
        <v>36367</v>
      </c>
      <c r="S205" s="134">
        <v>10</v>
      </c>
      <c r="T205" s="143">
        <v>479</v>
      </c>
      <c r="U205" s="324">
        <f t="shared" si="32"/>
        <v>1.396499886738431E-3</v>
      </c>
      <c r="V205" s="223">
        <v>0.46</v>
      </c>
      <c r="W205" s="137"/>
      <c r="X205" s="164">
        <v>13</v>
      </c>
      <c r="Y205" s="143">
        <v>620</v>
      </c>
      <c r="Z205" s="324">
        <f t="shared" si="33"/>
        <v>2.1529373253884143E-3</v>
      </c>
      <c r="AA205" s="139">
        <v>0.66</v>
      </c>
      <c r="AC205" s="52">
        <f t="shared" si="27"/>
        <v>7.3645913715476112</v>
      </c>
      <c r="AD205" s="52">
        <f t="shared" si="28"/>
        <v>0.11637499056153591</v>
      </c>
      <c r="AE205" s="337">
        <f t="shared" si="29"/>
        <v>6.537084910491521E-2</v>
      </c>
      <c r="AF205" s="333">
        <f t="shared" si="30"/>
        <v>8.0658440497706751E-36</v>
      </c>
      <c r="AG205" s="50">
        <f t="shared" si="31"/>
        <v>199.9999980737939</v>
      </c>
    </row>
    <row r="206" spans="2:33" ht="9.9499999999999993" customHeight="1" x14ac:dyDescent="0.2">
      <c r="B206" s="160">
        <v>36473</v>
      </c>
      <c r="C206" s="209">
        <f>ND代替値</f>
        <v>1.2037037037037037</v>
      </c>
      <c r="D206" s="135">
        <v>512</v>
      </c>
      <c r="E206" s="324">
        <f>ND代替値*2.71828^(-(0.69315/2.062)*(B206-事故日Cb)/365.25)</f>
        <v>1.5833717501047633E-3</v>
      </c>
      <c r="F206" s="326">
        <f>ND代替値*2.71828^(-(0.69315/30.02)*(B206-事故日Cb)/365.25)</f>
        <v>0.10973110644197602</v>
      </c>
      <c r="G206" s="137"/>
      <c r="H206" s="160">
        <v>36472</v>
      </c>
      <c r="I206" s="209">
        <f>ND代替値</f>
        <v>2.1</v>
      </c>
      <c r="J206" s="138">
        <v>499</v>
      </c>
      <c r="K206" s="324">
        <f>ND代替値*2.71828^(-(0.69315/2.062)*(H206-事故日Cb)/365.25)</f>
        <v>5.1242825686674473E-3</v>
      </c>
      <c r="L206" s="139">
        <v>1.5</v>
      </c>
      <c r="M206" s="160">
        <v>36460</v>
      </c>
      <c r="N206" s="209">
        <f>ND代替値</f>
        <v>3.75</v>
      </c>
      <c r="O206" s="138">
        <v>335</v>
      </c>
      <c r="P206" s="324">
        <f>ND代替値*2.71828^(-(0.69315/2.062)*(M206-事故日Cb)/365.25)</f>
        <v>1.5490153233526692E-3</v>
      </c>
      <c r="Q206" s="151"/>
      <c r="R206" s="160">
        <v>36451</v>
      </c>
      <c r="S206" s="134">
        <v>11</v>
      </c>
      <c r="T206" s="143">
        <v>445</v>
      </c>
      <c r="U206" s="324">
        <f t="shared" si="32"/>
        <v>1.2926062246440379E-3</v>
      </c>
      <c r="V206" s="327">
        <f>ND代替値*2.71828^(-(0.69315/30.02)*(R206-事故日Cb)/365.25)</f>
        <v>8.7907056815396761E-2</v>
      </c>
      <c r="W206" s="343">
        <f>ND代替値*2.71828^(-(0.69315/28.79)*(R206-調査開始日)/365.25)</f>
        <v>2.5275364109161754E-2</v>
      </c>
      <c r="X206" s="164">
        <v>23</v>
      </c>
      <c r="Y206" s="143">
        <v>610</v>
      </c>
      <c r="Z206" s="324">
        <f t="shared" si="33"/>
        <v>1.9927679296595584E-3</v>
      </c>
      <c r="AA206" s="329">
        <f>ND代替値*2.71828^(-(0.69315/30.02)*(R206-事故日Cb)/365.25)</f>
        <v>0.13552337925707003</v>
      </c>
      <c r="AC206" s="52">
        <f t="shared" si="27"/>
        <v>7.3255880679497309</v>
      </c>
      <c r="AD206" s="52">
        <f t="shared" si="28"/>
        <v>0.10771718538700317</v>
      </c>
      <c r="AE206" s="337">
        <f t="shared" si="29"/>
        <v>6.5012497763307961E-2</v>
      </c>
      <c r="AF206" s="333">
        <f t="shared" si="30"/>
        <v>2.7048314442203213E-36</v>
      </c>
      <c r="AG206" s="50">
        <f t="shared" si="31"/>
        <v>199.99999804888608</v>
      </c>
    </row>
    <row r="207" spans="2:33" ht="9.9499999999999993" customHeight="1" x14ac:dyDescent="0.2">
      <c r="B207" s="160"/>
      <c r="C207" s="149"/>
      <c r="D207" s="135"/>
      <c r="E207" s="135"/>
      <c r="F207" s="161"/>
      <c r="G207" s="137"/>
      <c r="H207" s="160"/>
      <c r="I207" s="162"/>
      <c r="J207" s="138"/>
      <c r="K207" s="135"/>
      <c r="L207" s="139"/>
      <c r="M207" s="160"/>
      <c r="N207" s="134"/>
      <c r="O207" s="138"/>
      <c r="P207" s="146"/>
      <c r="Q207" s="151"/>
      <c r="R207" s="160">
        <v>36537</v>
      </c>
      <c r="S207" s="134">
        <v>5.8</v>
      </c>
      <c r="T207" s="143">
        <v>452</v>
      </c>
      <c r="U207" s="324">
        <f t="shared" si="32"/>
        <v>1.1942415702167098E-3</v>
      </c>
      <c r="V207" s="327">
        <f>ND代替値*2.71828^(-(0.69315/30.02)*(R207-事故日Cb)/365.25)</f>
        <v>8.7430441258171274E-2</v>
      </c>
      <c r="W207" s="137"/>
      <c r="X207" s="164">
        <v>14</v>
      </c>
      <c r="Y207" s="143">
        <v>630</v>
      </c>
      <c r="Z207" s="324">
        <f t="shared" si="33"/>
        <v>1.841122420750761E-3</v>
      </c>
      <c r="AA207" s="231">
        <v>0.49</v>
      </c>
      <c r="AC207" s="52">
        <f t="shared" si="27"/>
        <v>7.2858701048476062</v>
      </c>
      <c r="AD207" s="52">
        <f t="shared" si="28"/>
        <v>9.9520130851392496E-2</v>
      </c>
      <c r="AE207" s="337">
        <f t="shared" si="29"/>
        <v>6.4647649291014075E-2</v>
      </c>
      <c r="AF207" s="333">
        <f t="shared" si="30"/>
        <v>8.8375675086244428E-37</v>
      </c>
      <c r="AG207" s="50">
        <f t="shared" si="31"/>
        <v>199.99999802338519</v>
      </c>
    </row>
    <row r="208" spans="2:33" ht="9.9499999999999993" customHeight="1" x14ac:dyDescent="0.2">
      <c r="B208" s="160">
        <v>36671</v>
      </c>
      <c r="C208" s="149">
        <v>6.6</v>
      </c>
      <c r="D208" s="135">
        <v>496</v>
      </c>
      <c r="E208" s="324">
        <f>ND代替値*2.71828^(-(0.69315/2.062)*(B208-事故日Cb)/365.25)</f>
        <v>1.3196009447935917E-3</v>
      </c>
      <c r="F208" s="224">
        <v>0.51</v>
      </c>
      <c r="G208" s="137"/>
      <c r="H208" s="160">
        <v>36662</v>
      </c>
      <c r="I208" s="209">
        <f>ND代替値</f>
        <v>2.1</v>
      </c>
      <c r="J208" s="138">
        <v>555</v>
      </c>
      <c r="K208" s="324">
        <f>ND代替値*2.71828^(-(0.69315/2.062)*(H208-事故日Cb)/365.25)</f>
        <v>4.3021978862633316E-3</v>
      </c>
      <c r="L208" s="139">
        <v>2</v>
      </c>
      <c r="M208" s="160"/>
      <c r="N208" s="134"/>
      <c r="O208" s="138"/>
      <c r="P208" s="146"/>
      <c r="Q208" s="151"/>
      <c r="R208" s="160">
        <v>36634</v>
      </c>
      <c r="S208" s="134">
        <v>17</v>
      </c>
      <c r="T208" s="143">
        <v>397</v>
      </c>
      <c r="U208" s="324">
        <f t="shared" si="32"/>
        <v>1.0922484672875891E-3</v>
      </c>
      <c r="V208" s="224">
        <v>0.49</v>
      </c>
      <c r="W208" s="137"/>
      <c r="X208" s="164">
        <v>8.5</v>
      </c>
      <c r="Y208" s="143">
        <v>580</v>
      </c>
      <c r="Z208" s="324">
        <f t="shared" si="33"/>
        <v>1.6838830537350331E-3</v>
      </c>
      <c r="AA208" s="231">
        <v>0.49</v>
      </c>
      <c r="AC208" s="52">
        <f t="shared" si="27"/>
        <v>7.2413302980960736</v>
      </c>
      <c r="AD208" s="52">
        <f t="shared" si="28"/>
        <v>9.1020705607299093E-2</v>
      </c>
      <c r="AE208" s="337">
        <f t="shared" si="29"/>
        <v>6.4238590672416385E-2</v>
      </c>
      <c r="AF208" s="333">
        <f t="shared" si="30"/>
        <v>2.5025750952826032E-37</v>
      </c>
      <c r="AG208" s="50">
        <f t="shared" si="31"/>
        <v>199.99999799462256</v>
      </c>
    </row>
    <row r="209" spans="2:33" ht="9.9499999999999993" customHeight="1" x14ac:dyDescent="0.2">
      <c r="B209" s="160"/>
      <c r="C209" s="149"/>
      <c r="D209" s="135"/>
      <c r="E209" s="135"/>
      <c r="F209" s="159"/>
      <c r="G209" s="137"/>
      <c r="H209" s="160"/>
      <c r="I209" s="149"/>
      <c r="J209" s="138"/>
      <c r="K209" s="135"/>
      <c r="L209" s="139"/>
      <c r="M209" s="160"/>
      <c r="N209" s="134"/>
      <c r="O209" s="138"/>
      <c r="P209" s="146"/>
      <c r="Q209" s="151"/>
      <c r="R209" s="160">
        <v>36724</v>
      </c>
      <c r="S209" s="134">
        <v>13</v>
      </c>
      <c r="T209" s="143">
        <v>356</v>
      </c>
      <c r="U209" s="324">
        <f t="shared" si="32"/>
        <v>1.0054224815971157E-3</v>
      </c>
      <c r="V209" s="223">
        <v>0.44</v>
      </c>
      <c r="W209" s="137"/>
      <c r="X209" s="164">
        <v>8.4</v>
      </c>
      <c r="Y209" s="143">
        <v>580</v>
      </c>
      <c r="Z209" s="324">
        <f t="shared" si="33"/>
        <v>1.5500263257955534E-3</v>
      </c>
      <c r="AA209" s="231">
        <v>0.48</v>
      </c>
      <c r="AC209" s="52">
        <f t="shared" si="27"/>
        <v>7.2002482551644782</v>
      </c>
      <c r="AD209" s="52">
        <f t="shared" si="28"/>
        <v>8.3785206799759648E-2</v>
      </c>
      <c r="AE209" s="337">
        <f t="shared" si="29"/>
        <v>6.3861366983691548E-2</v>
      </c>
      <c r="AF209" s="333">
        <f t="shared" si="30"/>
        <v>7.7621844794799529E-38</v>
      </c>
      <c r="AG209" s="50">
        <f t="shared" si="31"/>
        <v>199.9999979679356</v>
      </c>
    </row>
    <row r="210" spans="2:33" ht="9.9499999999999993" customHeight="1" x14ac:dyDescent="0.2">
      <c r="B210" s="160">
        <v>36846</v>
      </c>
      <c r="C210" s="209">
        <f>ND代替値</f>
        <v>1.2037037037037037</v>
      </c>
      <c r="D210" s="135">
        <v>516</v>
      </c>
      <c r="E210" s="324">
        <f>ND代替値*2.71828^(-(0.69315/2.062)*(B210-事故日Cb)/365.25)</f>
        <v>1.1232990863364377E-3</v>
      </c>
      <c r="F210" s="326">
        <f>ND代替値*2.71828^(-(0.69315/30.02)*(B210-事故日Cb)/365.25)</f>
        <v>0.10717396678438347</v>
      </c>
      <c r="G210" s="137"/>
      <c r="H210" s="160">
        <v>36843</v>
      </c>
      <c r="I210" s="209">
        <f>ND代替値</f>
        <v>2.1</v>
      </c>
      <c r="J210" s="138">
        <v>553</v>
      </c>
      <c r="K210" s="324">
        <f>ND代替値*2.71828^(-(0.69315/2.062)*(H210-事故日Cb)/365.25)</f>
        <v>3.6420422556400424E-3</v>
      </c>
      <c r="L210" s="139">
        <v>1.7</v>
      </c>
      <c r="M210" s="160">
        <v>36816</v>
      </c>
      <c r="N210" s="209">
        <f>ND代替値</f>
        <v>3.75</v>
      </c>
      <c r="O210" s="138">
        <v>357</v>
      </c>
      <c r="P210" s="324">
        <f>ND代替値*2.71828^(-(0.69315/2.062)*(M210-事故日Cb)/365.25)</f>
        <v>1.1162541833150685E-3</v>
      </c>
      <c r="Q210" s="151">
        <v>0.61</v>
      </c>
      <c r="R210" s="160">
        <v>36815</v>
      </c>
      <c r="S210" s="134">
        <v>7.9</v>
      </c>
      <c r="T210" s="143">
        <v>414</v>
      </c>
      <c r="U210" s="324">
        <f t="shared" si="32"/>
        <v>9.2464716330716565E-4</v>
      </c>
      <c r="V210" s="327">
        <f>ND代替値*2.71828^(-(0.69315/30.02)*(R210-事故日Cb)/365.25)</f>
        <v>8.5907360503497704E-2</v>
      </c>
      <c r="W210" s="343">
        <f>ND代替値*2.71828^(-(0.69315/28.79)*(R210-調査開始日)/365.25)</f>
        <v>2.4676133331440215E-2</v>
      </c>
      <c r="X210" s="164">
        <v>7.1</v>
      </c>
      <c r="Y210" s="143">
        <v>590</v>
      </c>
      <c r="Z210" s="324">
        <f t="shared" si="33"/>
        <v>1.425497710098547E-3</v>
      </c>
      <c r="AA210" s="329">
        <f>ND代替値*2.71828^(-(0.69315/30.02)*(R210-事故日Cb)/365.25)</f>
        <v>0.13244051410955898</v>
      </c>
      <c r="AC210" s="52">
        <f t="shared" si="27"/>
        <v>7.1589467086248089</v>
      </c>
      <c r="AD210" s="52">
        <f t="shared" si="28"/>
        <v>7.7053930275597135E-2</v>
      </c>
      <c r="AE210" s="337">
        <f t="shared" si="29"/>
        <v>6.3482204071122372E-2</v>
      </c>
      <c r="AF210" s="333">
        <f t="shared" si="30"/>
        <v>2.3764674926986226E-38</v>
      </c>
      <c r="AG210" s="50">
        <f t="shared" si="31"/>
        <v>199.99999794095211</v>
      </c>
    </row>
    <row r="211" spans="2:33" ht="9.9499999999999993" customHeight="1" x14ac:dyDescent="0.2">
      <c r="B211" s="160"/>
      <c r="C211" s="149"/>
      <c r="D211" s="135"/>
      <c r="E211" s="135"/>
      <c r="F211" s="159"/>
      <c r="G211" s="137"/>
      <c r="H211" s="160"/>
      <c r="I211" s="149"/>
      <c r="J211" s="138"/>
      <c r="K211" s="135"/>
      <c r="L211" s="139"/>
      <c r="M211" s="160"/>
      <c r="N211" s="134"/>
      <c r="O211" s="138"/>
      <c r="P211" s="146"/>
      <c r="Q211" s="151"/>
      <c r="R211" s="160">
        <v>36906</v>
      </c>
      <c r="S211" s="134">
        <v>11</v>
      </c>
      <c r="T211" s="143">
        <v>458</v>
      </c>
      <c r="U211" s="324">
        <f t="shared" si="32"/>
        <v>8.5036130806808851E-4</v>
      </c>
      <c r="V211" s="223">
        <v>0.64</v>
      </c>
      <c r="W211" s="150"/>
      <c r="X211" s="221">
        <v>7.2</v>
      </c>
      <c r="Y211" s="143">
        <v>512</v>
      </c>
      <c r="Z211" s="324">
        <f t="shared" si="33"/>
        <v>1.3109736832716365E-3</v>
      </c>
      <c r="AA211" s="329">
        <f>ND代替値*2.71828^(-(0.69315/30.02)*(R211-事故日Cb)/365.25)</f>
        <v>0.13168081835138698</v>
      </c>
      <c r="AC211" s="52">
        <f t="shared" si="27"/>
        <v>7.1178820730479453</v>
      </c>
      <c r="AD211" s="52">
        <f t="shared" si="28"/>
        <v>7.0863442339007376E-2</v>
      </c>
      <c r="AE211" s="337">
        <f t="shared" si="29"/>
        <v>6.310529235549836E-2</v>
      </c>
      <c r="AF211" s="333">
        <f t="shared" si="30"/>
        <v>7.2757839739357165E-39</v>
      </c>
      <c r="AG211" s="50">
        <f t="shared" si="31"/>
        <v>199.99999791396863</v>
      </c>
    </row>
    <row r="212" spans="2:33" ht="9.9499999999999993" customHeight="1" x14ac:dyDescent="0.2">
      <c r="B212" s="160">
        <v>37041</v>
      </c>
      <c r="C212" s="209">
        <f>ND代替値</f>
        <v>1.2037037037037037</v>
      </c>
      <c r="D212" s="135">
        <v>500</v>
      </c>
      <c r="E212" s="324">
        <f>ND代替値*2.71828^(-(0.69315/2.062)*(B212-事故日Cb)/365.25)</f>
        <v>9.3875924358975031E-4</v>
      </c>
      <c r="F212" s="224">
        <v>0.48</v>
      </c>
      <c r="G212" s="137"/>
      <c r="H212" s="160">
        <v>37019</v>
      </c>
      <c r="I212" s="209">
        <f>ND代替値</f>
        <v>2.1</v>
      </c>
      <c r="J212" s="138">
        <v>499</v>
      </c>
      <c r="K212" s="324">
        <f>ND代替値*2.71828^(-(0.69315/2.062)*(H212-事故日Cb)/365.25)</f>
        <v>3.0974055323635939E-3</v>
      </c>
      <c r="L212" s="139">
        <v>1.5</v>
      </c>
      <c r="M212" s="160"/>
      <c r="N212" s="134"/>
      <c r="O212" s="138"/>
      <c r="P212" s="146"/>
      <c r="Q212" s="151"/>
      <c r="R212" s="160">
        <v>37004</v>
      </c>
      <c r="S212" s="221">
        <v>11</v>
      </c>
      <c r="T212" s="143">
        <v>482</v>
      </c>
      <c r="U212" s="324">
        <f t="shared" si="32"/>
        <v>7.7702152988632874E-4</v>
      </c>
      <c r="V212" s="327">
        <f t="shared" ref="V212:V217" si="34">ND代替値*2.71828^(-(0.69315/30.02)*(R212-事故日Cb)/365.25)</f>
        <v>8.4887064102505905E-2</v>
      </c>
      <c r="W212" s="150"/>
      <c r="X212" s="221">
        <v>6.1</v>
      </c>
      <c r="Y212" s="143">
        <v>574</v>
      </c>
      <c r="Z212" s="324">
        <f t="shared" si="33"/>
        <v>1.19790819190809E-3</v>
      </c>
      <c r="AA212" s="151">
        <v>0.78</v>
      </c>
      <c r="AC212" s="52">
        <f t="shared" si="27"/>
        <v>7.0739220085421595</v>
      </c>
      <c r="AD212" s="52">
        <f t="shared" si="28"/>
        <v>6.4751794157194065E-2</v>
      </c>
      <c r="AE212" s="337">
        <f t="shared" si="29"/>
        <v>6.270188971247749E-2</v>
      </c>
      <c r="AF212" s="333">
        <f t="shared" si="30"/>
        <v>2.0336923075612615E-39</v>
      </c>
      <c r="AG212" s="50">
        <f t="shared" si="31"/>
        <v>199.99999788490948</v>
      </c>
    </row>
    <row r="213" spans="2:33" ht="9.9499999999999993" customHeight="1" x14ac:dyDescent="0.2">
      <c r="B213" s="160"/>
      <c r="C213" s="149"/>
      <c r="D213" s="135"/>
      <c r="E213" s="135"/>
      <c r="F213" s="159"/>
      <c r="G213" s="137"/>
      <c r="H213" s="160"/>
      <c r="I213" s="149"/>
      <c r="J213" s="138"/>
      <c r="K213" s="135"/>
      <c r="L213" s="139"/>
      <c r="M213" s="160"/>
      <c r="N213" s="134"/>
      <c r="O213" s="138"/>
      <c r="P213" s="146"/>
      <c r="Q213" s="151"/>
      <c r="R213" s="160">
        <v>37081</v>
      </c>
      <c r="S213" s="134">
        <v>5.2</v>
      </c>
      <c r="T213" s="143">
        <v>444</v>
      </c>
      <c r="U213" s="324">
        <f t="shared" si="32"/>
        <v>7.2386283457697364E-4</v>
      </c>
      <c r="V213" s="327">
        <f t="shared" si="34"/>
        <v>8.4474870070252853E-2</v>
      </c>
      <c r="W213" s="150"/>
      <c r="X213" s="164">
        <v>6.7</v>
      </c>
      <c r="Y213" s="143">
        <v>574</v>
      </c>
      <c r="Z213" s="324">
        <f t="shared" si="33"/>
        <v>1.1159552033061678E-3</v>
      </c>
      <c r="AA213" s="231">
        <v>0.59</v>
      </c>
      <c r="AC213" s="52">
        <f t="shared" si="27"/>
        <v>7.0395725058544043</v>
      </c>
      <c r="AD213" s="52">
        <f t="shared" si="28"/>
        <v>6.0321902881414473E-2</v>
      </c>
      <c r="AE213" s="337">
        <f t="shared" si="29"/>
        <v>6.238674040290363E-2</v>
      </c>
      <c r="AF213" s="333">
        <f t="shared" si="30"/>
        <v>7.4699569594568086E-40</v>
      </c>
      <c r="AG213" s="50">
        <f t="shared" si="31"/>
        <v>199.99999786207729</v>
      </c>
    </row>
    <row r="214" spans="2:33" ht="9.9499999999999993" customHeight="1" x14ac:dyDescent="0.2">
      <c r="B214" s="160">
        <v>37207</v>
      </c>
      <c r="C214" s="209">
        <f>ND代替値</f>
        <v>1.2037037037037037</v>
      </c>
      <c r="D214" s="135">
        <v>499</v>
      </c>
      <c r="E214" s="324">
        <f>ND代替値*2.71828^(-(0.69315/2.062)*(B214-事故日Cb)/365.25)</f>
        <v>8.0575739380099349E-4</v>
      </c>
      <c r="F214" s="326">
        <f>ND代替値*2.71828^(-(0.69315/30.02)*(B214-事故日Cb)/365.25)</f>
        <v>0.10475585455438975</v>
      </c>
      <c r="G214" s="137"/>
      <c r="H214" s="160">
        <v>37208</v>
      </c>
      <c r="I214" s="209">
        <f>ND代替値</f>
        <v>2.1</v>
      </c>
      <c r="J214" s="138">
        <v>553</v>
      </c>
      <c r="K214" s="324">
        <f>ND代替値*2.71828^(-(0.69315/2.062)*(H214-事故日Cb)/365.25)</f>
        <v>2.6028855988995498E-3</v>
      </c>
      <c r="L214" s="139">
        <v>2.2999999999999998</v>
      </c>
      <c r="M214" s="160">
        <v>37175</v>
      </c>
      <c r="N214" s="209">
        <f>ND代替値</f>
        <v>3.75</v>
      </c>
      <c r="O214" s="138">
        <v>326</v>
      </c>
      <c r="P214" s="324">
        <f>ND代替値*2.71828^(-(0.69315/2.062)*(M214-事故日Cb)/365.25)</f>
        <v>8.0217918729120097E-4</v>
      </c>
      <c r="Q214" s="231">
        <v>0.56000000000000005</v>
      </c>
      <c r="R214" s="160">
        <v>37179</v>
      </c>
      <c r="S214" s="134">
        <v>6.6</v>
      </c>
      <c r="T214" s="143">
        <v>463</v>
      </c>
      <c r="U214" s="324">
        <f t="shared" si="32"/>
        <v>6.6143297186073186E-4</v>
      </c>
      <c r="V214" s="327">
        <f t="shared" si="34"/>
        <v>8.3953152978104392E-2</v>
      </c>
      <c r="W214" s="343">
        <f>ND代替値*2.71828^(-(0.69315/28.79)*(R214-調査開始日)/365.25)</f>
        <v>2.4091109174973192E-2</v>
      </c>
      <c r="X214" s="164">
        <v>11</v>
      </c>
      <c r="Y214" s="143">
        <v>650</v>
      </c>
      <c r="Z214" s="324">
        <f t="shared" si="33"/>
        <v>1.0197091649519617E-3</v>
      </c>
      <c r="AA214" s="231">
        <v>0.62</v>
      </c>
      <c r="AC214" s="52">
        <f t="shared" si="27"/>
        <v>6.996096081508699</v>
      </c>
      <c r="AD214" s="52">
        <f t="shared" si="28"/>
        <v>5.5119414321727657E-2</v>
      </c>
      <c r="AE214" s="337">
        <f t="shared" si="29"/>
        <v>6.198793112671469E-2</v>
      </c>
      <c r="AF214" s="333">
        <f t="shared" si="30"/>
        <v>2.0879666109772327E-40</v>
      </c>
      <c r="AG214" s="50">
        <f t="shared" si="31"/>
        <v>199.99999783301814</v>
      </c>
    </row>
    <row r="215" spans="2:33" ht="9.9499999999999993" customHeight="1" x14ac:dyDescent="0.2">
      <c r="B215" s="160"/>
      <c r="C215" s="149"/>
      <c r="D215" s="135"/>
      <c r="E215" s="135"/>
      <c r="F215" s="161"/>
      <c r="G215" s="137"/>
      <c r="H215" s="160"/>
      <c r="I215" s="149"/>
      <c r="J215" s="138"/>
      <c r="K215" s="135"/>
      <c r="L215" s="139"/>
      <c r="M215" s="160"/>
      <c r="N215" s="149"/>
      <c r="O215" s="138"/>
      <c r="P215" s="146"/>
      <c r="Q215" s="151"/>
      <c r="R215" s="160">
        <v>37271</v>
      </c>
      <c r="S215" s="221">
        <v>5</v>
      </c>
      <c r="T215" s="143">
        <v>514</v>
      </c>
      <c r="U215" s="324">
        <f t="shared" si="32"/>
        <v>6.0773408084548305E-4</v>
      </c>
      <c r="V215" s="327">
        <f t="shared" si="34"/>
        <v>8.3466310374899502E-2</v>
      </c>
      <c r="W215" s="137"/>
      <c r="X215" s="221">
        <v>5.5</v>
      </c>
      <c r="Y215" s="143">
        <v>610</v>
      </c>
      <c r="Z215" s="324">
        <f t="shared" si="33"/>
        <v>9.3692337463678642E-4</v>
      </c>
      <c r="AA215" s="231">
        <v>0.47</v>
      </c>
      <c r="AC215" s="52">
        <f t="shared" si="27"/>
        <v>6.9555258645749589</v>
      </c>
      <c r="AD215" s="52">
        <f t="shared" si="28"/>
        <v>5.064450673712359E-2</v>
      </c>
      <c r="AE215" s="337">
        <f t="shared" si="29"/>
        <v>6.161585909894482E-2</v>
      </c>
      <c r="AF215" s="333">
        <f t="shared" si="30"/>
        <v>6.3099009712632001E-41</v>
      </c>
      <c r="AG215" s="50">
        <f t="shared" si="31"/>
        <v>199.99999780573813</v>
      </c>
    </row>
    <row r="216" spans="2:33" ht="9.9499999999999993" customHeight="1" x14ac:dyDescent="0.2">
      <c r="B216" s="160">
        <v>37403</v>
      </c>
      <c r="C216" s="209">
        <f>ND代替値</f>
        <v>1.2037037037037037</v>
      </c>
      <c r="D216" s="135">
        <v>494</v>
      </c>
      <c r="E216" s="324">
        <f>ND代替値*2.71828^(-(0.69315/2.062)*(B216-事故日Cb)/365.25)</f>
        <v>6.7276504980498606E-4</v>
      </c>
      <c r="F216" s="326">
        <f>ND代替値*2.71828^(-(0.69315/30.02)*(B216-事故日Cb)/365.25)</f>
        <v>0.10346590521284904</v>
      </c>
      <c r="G216" s="137"/>
      <c r="H216" s="160">
        <v>37384</v>
      </c>
      <c r="I216" s="209">
        <f>ND代替値</f>
        <v>2.1</v>
      </c>
      <c r="J216" s="138">
        <v>545</v>
      </c>
      <c r="K216" s="324">
        <f>ND代替値*2.71828^(-(0.69315/2.062)*(H216-事故日Cb)/365.25)</f>
        <v>2.2136459953631606E-3</v>
      </c>
      <c r="L216" s="139">
        <v>1.2</v>
      </c>
      <c r="M216" s="160"/>
      <c r="N216" s="149"/>
      <c r="O216" s="138"/>
      <c r="P216" s="146"/>
      <c r="Q216" s="151"/>
      <c r="R216" s="160">
        <v>37361</v>
      </c>
      <c r="S216" s="221">
        <v>5.3</v>
      </c>
      <c r="T216" s="143">
        <v>453</v>
      </c>
      <c r="U216" s="324">
        <f t="shared" si="32"/>
        <v>5.5942354328241295E-4</v>
      </c>
      <c r="V216" s="327">
        <f t="shared" si="34"/>
        <v>8.2992783218285057E-2</v>
      </c>
      <c r="W216" s="137"/>
      <c r="X216" s="164">
        <v>5.9</v>
      </c>
      <c r="Y216" s="143">
        <v>497</v>
      </c>
      <c r="Z216" s="324">
        <f t="shared" si="33"/>
        <v>8.6244462922705325E-4</v>
      </c>
      <c r="AA216" s="231">
        <v>0.65</v>
      </c>
      <c r="AC216" s="52">
        <f t="shared" ref="AC216:AC251" si="35">10*2.71828^(-(0.69315/30.02)*(R216-事故日Cb)/365.25)</f>
        <v>6.9160652681904224</v>
      </c>
      <c r="AD216" s="52">
        <f t="shared" ref="AD216:AD251" si="36">10*2.71828^(-(0.69315/2.062)*(R216-事故日Cb)/365.25)</f>
        <v>4.6618628606867746E-2</v>
      </c>
      <c r="AE216" s="337">
        <f t="shared" ref="AE216:AE247" si="37">0.1*2.71828^(-(0.69315/29)*(R216-調査開始日)/365.25)</f>
        <v>6.1254036689549485E-2</v>
      </c>
      <c r="AF216" s="333">
        <f t="shared" ref="AF216:AF251" si="38">40*2.71828^(-(0.69315/0.1459)*(R216-調査開始日)/365.25)</f>
        <v>1.9571286982963875E-41</v>
      </c>
      <c r="AG216" s="50">
        <f t="shared" ref="AG216:AG251" si="39">200*2.71828^(-(0.69315/(1280000000))*(R216-調査開始日)/365.25)</f>
        <v>199.99999777905117</v>
      </c>
    </row>
    <row r="217" spans="2:33" ht="9.9499999999999993" customHeight="1" x14ac:dyDescent="0.2">
      <c r="B217" s="160"/>
      <c r="C217" s="149"/>
      <c r="D217" s="135"/>
      <c r="E217" s="135"/>
      <c r="F217" s="161"/>
      <c r="G217" s="137"/>
      <c r="H217" s="160"/>
      <c r="I217" s="162"/>
      <c r="J217" s="138"/>
      <c r="K217" s="135"/>
      <c r="L217" s="139"/>
      <c r="M217" s="160"/>
      <c r="N217" s="149"/>
      <c r="O217" s="138"/>
      <c r="P217" s="146"/>
      <c r="Q217" s="151"/>
      <c r="R217" s="160">
        <v>37459</v>
      </c>
      <c r="S217" s="134">
        <v>9.1999999999999993</v>
      </c>
      <c r="T217" s="143">
        <v>450</v>
      </c>
      <c r="U217" s="324">
        <f t="shared" ref="U217:U251" si="40">ND代替値*2.71828^(-(0.69315/2.062)*(R217-事故日Cb)/365.25)</f>
        <v>5.1117581824516195E-4</v>
      </c>
      <c r="V217" s="327">
        <f t="shared" si="34"/>
        <v>8.2480219499702939E-2</v>
      </c>
      <c r="W217" s="137"/>
      <c r="X217" s="164">
        <v>9</v>
      </c>
      <c r="Y217" s="143">
        <v>561</v>
      </c>
      <c r="Z217" s="324">
        <f t="shared" ref="Z217:Z251" si="41">ND代替値*2.71828^(-(0.69315/2.062)*(R217-事故日Cb)/365.25)</f>
        <v>7.8806271979462469E-4</v>
      </c>
      <c r="AA217" s="231">
        <v>0.57999999999999996</v>
      </c>
      <c r="AC217" s="52">
        <f t="shared" si="35"/>
        <v>6.8733516249752462</v>
      </c>
      <c r="AD217" s="52">
        <f t="shared" si="36"/>
        <v>4.2597984853763496E-2</v>
      </c>
      <c r="AE217" s="337">
        <f t="shared" si="37"/>
        <v>6.0862468258853386E-2</v>
      </c>
      <c r="AF217" s="333">
        <f t="shared" si="38"/>
        <v>5.4704724506542339E-42</v>
      </c>
      <c r="AG217" s="50">
        <f t="shared" si="39"/>
        <v>199.99999774999202</v>
      </c>
    </row>
    <row r="218" spans="2:33" ht="9.9499999999999993" customHeight="1" x14ac:dyDescent="0.2">
      <c r="B218" s="160">
        <v>37565</v>
      </c>
      <c r="C218" s="209">
        <f>ND代替値</f>
        <v>1.2037037037037037</v>
      </c>
      <c r="D218" s="135">
        <v>479</v>
      </c>
      <c r="E218" s="324">
        <f>ND代替値*2.71828^(-(0.69315/2.062)*(B218-事故日Cb)/365.25)</f>
        <v>5.7957852888653838E-4</v>
      </c>
      <c r="F218" s="326">
        <f>ND代替値*2.71828^(-(0.69315/30.02)*(B218-事故日Cb)/365.25)</f>
        <v>0.10241172126496327</v>
      </c>
      <c r="G218" s="137"/>
      <c r="H218" s="160">
        <v>37579</v>
      </c>
      <c r="I218" s="209">
        <f>ND代替値</f>
        <v>2.1</v>
      </c>
      <c r="J218" s="138">
        <v>525</v>
      </c>
      <c r="K218" s="324">
        <f>ND代替値*2.71828^(-(0.69315/2.062)*(H218-事故日Cb)/365.25)</f>
        <v>1.8499798187854995E-3</v>
      </c>
      <c r="L218" s="139">
        <v>0.97</v>
      </c>
      <c r="M218" s="160">
        <v>37554</v>
      </c>
      <c r="N218" s="221">
        <v>7.5</v>
      </c>
      <c r="O218" s="138">
        <v>336</v>
      </c>
      <c r="P218" s="324">
        <f>ND代替値*2.71828^(-(0.69315/2.062)*(M218-事故日Cb)/365.25)</f>
        <v>5.6595996789199463E-4</v>
      </c>
      <c r="Q218" s="151">
        <v>0.6</v>
      </c>
      <c r="R218" s="160">
        <v>37544</v>
      </c>
      <c r="S218" s="221">
        <v>5</v>
      </c>
      <c r="T218" s="143">
        <v>455</v>
      </c>
      <c r="U218" s="324">
        <f t="shared" si="40"/>
        <v>4.727112527119963E-4</v>
      </c>
      <c r="V218" s="226">
        <v>0.24</v>
      </c>
      <c r="W218" s="343">
        <f>ND代替値*2.71828^(-(0.69315/28.79)*(R218-調査開始日)/365.25)</f>
        <v>2.3518404522566663E-2</v>
      </c>
      <c r="X218" s="164">
        <v>7.4</v>
      </c>
      <c r="Y218" s="143">
        <v>494</v>
      </c>
      <c r="Z218" s="324">
        <f t="shared" si="41"/>
        <v>7.2876318126432766E-4</v>
      </c>
      <c r="AA218" s="329">
        <f>ND代替値*2.71828^(-(0.69315/30.02)*(R218-事故日Cb)/365.25)</f>
        <v>0.12647557866398271</v>
      </c>
      <c r="AC218" s="52">
        <f t="shared" si="35"/>
        <v>6.8365177656206866</v>
      </c>
      <c r="AD218" s="52">
        <f t="shared" si="36"/>
        <v>3.9392604392666362E-2</v>
      </c>
      <c r="AE218" s="337">
        <f t="shared" si="37"/>
        <v>6.0524870222013319E-2</v>
      </c>
      <c r="AF218" s="333">
        <f t="shared" si="38"/>
        <v>1.8107825347436009E-42</v>
      </c>
      <c r="AG218" s="50">
        <f t="shared" si="39"/>
        <v>199.99999772478765</v>
      </c>
    </row>
    <row r="219" spans="2:33" ht="9.9499999999999993" customHeight="1" x14ac:dyDescent="0.2">
      <c r="B219" s="160"/>
      <c r="C219" s="149"/>
      <c r="D219" s="135"/>
      <c r="E219" s="135"/>
      <c r="F219" s="159"/>
      <c r="G219" s="137"/>
      <c r="H219" s="160"/>
      <c r="I219" s="149"/>
      <c r="J219" s="138"/>
      <c r="K219" s="135"/>
      <c r="L219" s="139"/>
      <c r="M219" s="160"/>
      <c r="N219" s="149"/>
      <c r="O219" s="138"/>
      <c r="P219" s="146"/>
      <c r="Q219" s="151"/>
      <c r="R219" s="160">
        <v>37641</v>
      </c>
      <c r="S219" s="134">
        <v>8.6</v>
      </c>
      <c r="T219" s="143">
        <v>478</v>
      </c>
      <c r="U219" s="324">
        <f t="shared" si="40"/>
        <v>4.3233978293904303E-4</v>
      </c>
      <c r="V219" s="327">
        <f>ND代替値*2.71828^(-(0.69315/30.02)*(R219-事故日Cb)/365.25)</f>
        <v>8.1536699146019104E-2</v>
      </c>
      <c r="W219" s="137"/>
      <c r="X219" s="216">
        <f>ND代替値</f>
        <v>1.5</v>
      </c>
      <c r="Y219" s="143">
        <v>539</v>
      </c>
      <c r="Z219" s="324">
        <f t="shared" si="41"/>
        <v>6.6652383203102462E-4</v>
      </c>
      <c r="AA219" s="231">
        <v>0.54</v>
      </c>
      <c r="AC219" s="52">
        <f t="shared" si="35"/>
        <v>6.7947249288349258</v>
      </c>
      <c r="AD219" s="52">
        <f t="shared" si="36"/>
        <v>3.6028315244920256E-2</v>
      </c>
      <c r="AE219" s="337">
        <f t="shared" si="37"/>
        <v>6.0141898527367926E-2</v>
      </c>
      <c r="AF219" s="333">
        <f t="shared" si="38"/>
        <v>5.1276771238236138E-43</v>
      </c>
      <c r="AG219" s="50">
        <f t="shared" si="39"/>
        <v>199.99999769602505</v>
      </c>
    </row>
    <row r="220" spans="2:33" ht="9.9499999999999993" customHeight="1" x14ac:dyDescent="0.2">
      <c r="B220" s="160">
        <v>37753</v>
      </c>
      <c r="C220" s="209">
        <f>ND代替値</f>
        <v>1.2037037037037037</v>
      </c>
      <c r="D220" s="135">
        <v>249</v>
      </c>
      <c r="E220" s="324">
        <f>ND代替値*2.71828^(-(0.69315/2.062)*(B220-事故日Cb)/365.25)</f>
        <v>4.8749368856973755E-4</v>
      </c>
      <c r="F220" s="326">
        <f>ND代替値*2.71828^(-(0.69315/30.02)*(B220-事故日Cb)/365.25)</f>
        <v>0.10120180479208989</v>
      </c>
      <c r="G220" s="137"/>
      <c r="H220" s="160">
        <v>37761</v>
      </c>
      <c r="I220" s="209">
        <f>ND代替値</f>
        <v>2.1</v>
      </c>
      <c r="J220" s="138">
        <v>550</v>
      </c>
      <c r="K220" s="324">
        <f>ND代替値*2.71828^(-(0.69315/2.062)*(H220-事故日Cb)/365.25)</f>
        <v>1.5646668812328997E-3</v>
      </c>
      <c r="L220" s="139">
        <v>1.6</v>
      </c>
      <c r="M220" s="160"/>
      <c r="N220" s="149"/>
      <c r="O220" s="138"/>
      <c r="P220" s="146"/>
      <c r="Q220" s="151"/>
      <c r="R220" s="160">
        <v>37725</v>
      </c>
      <c r="S220" s="216">
        <f>ND代替値</f>
        <v>1.3</v>
      </c>
      <c r="T220" s="143">
        <v>393</v>
      </c>
      <c r="U220" s="324">
        <f t="shared" si="40"/>
        <v>4.0017553878465384E-4</v>
      </c>
      <c r="V220" s="327">
        <f>ND代替値*2.71828^(-(0.69315/30.02)*(R220-事故日Cb)/365.25)</f>
        <v>8.110487605214757E-2</v>
      </c>
      <c r="W220" s="150"/>
      <c r="X220" s="164">
        <v>6.6</v>
      </c>
      <c r="Y220" s="143">
        <v>567</v>
      </c>
      <c r="Z220" s="324">
        <f t="shared" si="41"/>
        <v>6.1693728895967468E-4</v>
      </c>
      <c r="AA220" s="151">
        <v>0.68</v>
      </c>
      <c r="AC220" s="52">
        <f t="shared" si="35"/>
        <v>6.7587396710122984</v>
      </c>
      <c r="AD220" s="52">
        <f t="shared" si="36"/>
        <v>3.3347961565387822E-2</v>
      </c>
      <c r="AE220" s="337">
        <f t="shared" si="37"/>
        <v>5.98122113606998E-2</v>
      </c>
      <c r="AF220" s="333">
        <f t="shared" si="38"/>
        <v>1.7195351453294544E-43</v>
      </c>
      <c r="AG220" s="50">
        <f t="shared" si="39"/>
        <v>199.9999976711172</v>
      </c>
    </row>
    <row r="221" spans="2:33" ht="9.9499999999999993" customHeight="1" x14ac:dyDescent="0.2">
      <c r="B221" s="160"/>
      <c r="C221" s="149"/>
      <c r="D221" s="135"/>
      <c r="E221" s="135"/>
      <c r="F221" s="161"/>
      <c r="G221" s="137"/>
      <c r="H221" s="160"/>
      <c r="I221" s="149"/>
      <c r="J221" s="138"/>
      <c r="K221" s="135"/>
      <c r="L221" s="139"/>
      <c r="M221" s="160"/>
      <c r="N221" s="149"/>
      <c r="O221" s="138"/>
      <c r="P221" s="146"/>
      <c r="Q221" s="151"/>
      <c r="R221" s="160">
        <v>37816</v>
      </c>
      <c r="S221" s="134">
        <v>6.3</v>
      </c>
      <c r="T221" s="143">
        <v>451</v>
      </c>
      <c r="U221" s="324">
        <f t="shared" si="40"/>
        <v>3.6802556490915885E-4</v>
      </c>
      <c r="V221" s="327">
        <f>ND代替値*2.71828^(-(0.69315/30.02)*(R221-事故日Cb)/365.25)</f>
        <v>8.0639648091367297E-2</v>
      </c>
      <c r="W221" s="150"/>
      <c r="X221" s="164">
        <v>7.2</v>
      </c>
      <c r="Y221" s="143">
        <v>600</v>
      </c>
      <c r="Z221" s="324">
        <f t="shared" si="41"/>
        <v>5.6737274590161989E-4</v>
      </c>
      <c r="AA221" s="329">
        <f>ND代替値*2.71828^(-(0.69315/30.02)*(R221-事故日Cb)/365.25)</f>
        <v>0.12431945747419126</v>
      </c>
      <c r="AC221" s="52">
        <f t="shared" si="35"/>
        <v>6.7199706742806082</v>
      </c>
      <c r="AD221" s="52">
        <f t="shared" si="36"/>
        <v>3.0668797075763237E-2</v>
      </c>
      <c r="AE221" s="337">
        <f t="shared" si="37"/>
        <v>5.9457089424889725E-2</v>
      </c>
      <c r="AF221" s="333">
        <f t="shared" si="38"/>
        <v>5.2645223599504434E-44</v>
      </c>
      <c r="AG221" s="50">
        <f t="shared" si="39"/>
        <v>199.99999764413371</v>
      </c>
    </row>
    <row r="222" spans="2:33" ht="9.9499999999999993" customHeight="1" x14ac:dyDescent="0.2">
      <c r="B222" s="160">
        <v>37945</v>
      </c>
      <c r="C222" s="149">
        <v>5.4</v>
      </c>
      <c r="D222" s="135">
        <v>456</v>
      </c>
      <c r="E222" s="324">
        <f>ND代替値*2.71828^(-(0.69315/2.062)*(B222-事故日Cb)/365.25)</f>
        <v>4.0853278360850873E-4</v>
      </c>
      <c r="F222" s="326">
        <f>ND代替値*2.71828^(-(0.69315/30.02)*(B222-事故日Cb)/365.25)</f>
        <v>9.9980897851856501E-2</v>
      </c>
      <c r="G222" s="137"/>
      <c r="H222" s="160">
        <v>37946</v>
      </c>
      <c r="I222" s="209">
        <f>ND代替値</f>
        <v>2.1</v>
      </c>
      <c r="J222" s="138">
        <v>563</v>
      </c>
      <c r="K222" s="324">
        <f>ND代替値*2.71828^(-(0.69315/2.062)*(H222-事故日Cb)/365.25)</f>
        <v>1.3197075289830527E-3</v>
      </c>
      <c r="L222" s="139">
        <v>1.6</v>
      </c>
      <c r="M222" s="160">
        <v>37908</v>
      </c>
      <c r="N222" s="209">
        <f>ND代替値</f>
        <v>3.75</v>
      </c>
      <c r="O222" s="138">
        <v>324</v>
      </c>
      <c r="P222" s="324">
        <f>ND代替値*2.71828^(-(0.69315/2.062)*(M222-事故日Cb)/365.25)</f>
        <v>4.0859448034637815E-4</v>
      </c>
      <c r="Q222" s="151">
        <v>0.7</v>
      </c>
      <c r="R222" s="160">
        <v>37908</v>
      </c>
      <c r="S222" s="221">
        <v>5.3</v>
      </c>
      <c r="T222" s="143">
        <v>492</v>
      </c>
      <c r="U222" s="324">
        <f t="shared" si="40"/>
        <v>3.3814715614872672E-4</v>
      </c>
      <c r="V222" s="327">
        <f>ND代替値*2.71828^(-(0.69315/30.02)*(R222-事故日Cb)/365.25)</f>
        <v>8.017202043468398E-2</v>
      </c>
      <c r="W222" s="343">
        <f>ND代替値*2.71828^(-(0.69315/28.79)*(R222-調査開始日)/365.25)</f>
        <v>2.2960827912712048E-2</v>
      </c>
      <c r="X222" s="164">
        <v>13</v>
      </c>
      <c r="Y222" s="143">
        <v>650</v>
      </c>
      <c r="Z222" s="324">
        <f t="shared" si="41"/>
        <v>5.2131019906262043E-4</v>
      </c>
      <c r="AA222" s="329">
        <f>ND代替値*2.71828^(-(0.69315/30.02)*(R222-事故日Cb)/365.25)</f>
        <v>0.12359853150347115</v>
      </c>
      <c r="AC222" s="52">
        <f t="shared" si="35"/>
        <v>6.6810017028903328</v>
      </c>
      <c r="AD222" s="52">
        <f t="shared" si="36"/>
        <v>2.8178929679060563E-2</v>
      </c>
      <c r="AE222" s="337">
        <f t="shared" si="37"/>
        <v>5.9100208344564711E-2</v>
      </c>
      <c r="AF222" s="333">
        <f t="shared" si="38"/>
        <v>1.5909552661256553E-44</v>
      </c>
      <c r="AG222" s="50">
        <f t="shared" si="39"/>
        <v>199.99999761685373</v>
      </c>
    </row>
    <row r="223" spans="2:33" ht="9.9499999999999993" customHeight="1" x14ac:dyDescent="0.2">
      <c r="B223" s="160"/>
      <c r="C223" s="149"/>
      <c r="D223" s="135"/>
      <c r="E223" s="135"/>
      <c r="F223" s="161"/>
      <c r="G223" s="137"/>
      <c r="H223" s="160"/>
      <c r="I223" s="149"/>
      <c r="J223" s="138"/>
      <c r="K223" s="135"/>
      <c r="L223" s="139"/>
      <c r="M223" s="160"/>
      <c r="N223" s="149"/>
      <c r="O223" s="138"/>
      <c r="P223" s="146"/>
      <c r="Q223" s="151"/>
      <c r="R223" s="160">
        <v>38012</v>
      </c>
      <c r="S223" s="134">
        <v>8.6</v>
      </c>
      <c r="T223" s="143">
        <v>511</v>
      </c>
      <c r="U223" s="324">
        <f t="shared" si="40"/>
        <v>3.072819925829554E-4</v>
      </c>
      <c r="V223" s="327">
        <f>ND代替値*2.71828^(-(0.69315/30.02)*(R223-事故日Cb)/365.25)</f>
        <v>7.9646662435338647E-2</v>
      </c>
      <c r="W223" s="137"/>
      <c r="X223" s="164">
        <v>12</v>
      </c>
      <c r="Y223" s="143">
        <v>556</v>
      </c>
      <c r="Z223" s="324">
        <f t="shared" si="41"/>
        <v>4.737264052320563E-4</v>
      </c>
      <c r="AA223" s="231">
        <v>0.72</v>
      </c>
      <c r="AC223" s="52">
        <f t="shared" si="35"/>
        <v>6.6372218696115537</v>
      </c>
      <c r="AD223" s="52">
        <f t="shared" si="36"/>
        <v>2.5606832715246285E-2</v>
      </c>
      <c r="AE223" s="337">
        <f t="shared" si="37"/>
        <v>5.8699356334369096E-2</v>
      </c>
      <c r="AF223" s="333">
        <f t="shared" si="38"/>
        <v>4.1131057409857848E-45</v>
      </c>
      <c r="AG223" s="50">
        <f t="shared" si="39"/>
        <v>199.99999758601541</v>
      </c>
    </row>
    <row r="224" spans="2:33" ht="9.9499999999999993" customHeight="1" x14ac:dyDescent="0.2">
      <c r="B224" s="160">
        <v>38118</v>
      </c>
      <c r="C224" s="209">
        <f>ND代替値</f>
        <v>1.2037037037037037</v>
      </c>
      <c r="D224" s="135">
        <v>480</v>
      </c>
      <c r="E224" s="324">
        <f>ND代替値*2.71828^(-(0.69315/2.062)*(B224-事故日Cb)/365.25)</f>
        <v>3.484007632167351E-4</v>
      </c>
      <c r="F224" s="326">
        <f>ND代替値*2.71828^(-(0.69315/30.02)*(B224-事故日Cb)/365.25)</f>
        <v>9.8893429751867962E-2</v>
      </c>
      <c r="G224" s="137"/>
      <c r="H224" s="160">
        <v>38131</v>
      </c>
      <c r="I224" s="209">
        <f>ND代替値</f>
        <v>2.1</v>
      </c>
      <c r="J224" s="138">
        <v>547</v>
      </c>
      <c r="K224" s="324">
        <f>ND代替値*2.71828^(-(0.69315/2.062)*(H224-事故日Cb)/365.25)</f>
        <v>1.1130982466262818E-3</v>
      </c>
      <c r="L224" s="139">
        <v>1.6</v>
      </c>
      <c r="M224" s="160"/>
      <c r="N224" s="149"/>
      <c r="O224" s="138"/>
      <c r="P224" s="146"/>
      <c r="Q224" s="151"/>
      <c r="R224" s="160">
        <v>38082</v>
      </c>
      <c r="S224" s="216">
        <f>ND代替値</f>
        <v>1.3</v>
      </c>
      <c r="T224" s="143">
        <v>469</v>
      </c>
      <c r="U224" s="324">
        <f t="shared" si="40"/>
        <v>2.8810992904483552E-4</v>
      </c>
      <c r="V224" s="226">
        <v>0.52</v>
      </c>
      <c r="W224" s="137"/>
      <c r="X224" s="164">
        <v>8.1999999999999993</v>
      </c>
      <c r="Y224" s="143">
        <v>610</v>
      </c>
      <c r="Z224" s="324">
        <f t="shared" si="41"/>
        <v>4.4416947394412148E-4</v>
      </c>
      <c r="AA224" s="329">
        <f>ND代替値*2.71828^(-(0.69315/30.02)*(R224-事故日Cb)/365.25)</f>
        <v>0.12224645194295135</v>
      </c>
      <c r="AC224" s="52">
        <f t="shared" si="35"/>
        <v>6.6079163212406131</v>
      </c>
      <c r="AD224" s="52">
        <f t="shared" si="36"/>
        <v>2.4009160753736297E-2</v>
      </c>
      <c r="AE224" s="337">
        <f t="shared" si="37"/>
        <v>5.8431084070538319E-2</v>
      </c>
      <c r="AF224" s="333">
        <f t="shared" si="38"/>
        <v>1.654798795344388E-45</v>
      </c>
      <c r="AG224" s="50">
        <f t="shared" si="39"/>
        <v>199.99999756525889</v>
      </c>
    </row>
    <row r="225" spans="2:33" ht="9.9499999999999993" customHeight="1" x14ac:dyDescent="0.2">
      <c r="B225" s="160"/>
      <c r="C225" s="149"/>
      <c r="D225" s="135"/>
      <c r="E225" s="135"/>
      <c r="F225" s="161"/>
      <c r="G225" s="137"/>
      <c r="H225" s="160"/>
      <c r="I225" s="149"/>
      <c r="J225" s="138"/>
      <c r="K225" s="135"/>
      <c r="L225" s="139"/>
      <c r="M225" s="160"/>
      <c r="N225" s="149"/>
      <c r="O225" s="138"/>
      <c r="P225" s="146"/>
      <c r="Q225" s="151"/>
      <c r="R225" s="160">
        <v>38173</v>
      </c>
      <c r="S225" s="134">
        <v>14</v>
      </c>
      <c r="T225" s="143">
        <v>498</v>
      </c>
      <c r="U225" s="324">
        <f t="shared" si="40"/>
        <v>2.6496327015560541E-4</v>
      </c>
      <c r="V225" s="327">
        <f>ND代替値*2.71828^(-(0.69315/30.02)*(R225-事故日Cb)/365.25)</f>
        <v>7.8840149598813553E-2</v>
      </c>
      <c r="W225" s="137"/>
      <c r="X225" s="164">
        <v>12</v>
      </c>
      <c r="Y225" s="143">
        <v>620</v>
      </c>
      <c r="Z225" s="324">
        <f t="shared" si="41"/>
        <v>4.0848504148989164E-4</v>
      </c>
      <c r="AA225" s="329">
        <f>ND代替値*2.71828^(-(0.69315/30.02)*(R225-事故日Cb)/365.25)</f>
        <v>0.12154523063150423</v>
      </c>
      <c r="AC225" s="52">
        <f t="shared" si="35"/>
        <v>6.5700124665677961</v>
      </c>
      <c r="AD225" s="52">
        <f t="shared" si="36"/>
        <v>2.2080272512967118E-2</v>
      </c>
      <c r="AE225" s="337">
        <f t="shared" si="37"/>
        <v>5.8084162276233198E-2</v>
      </c>
      <c r="AF225" s="333">
        <f t="shared" si="38"/>
        <v>5.06632579332398E-46</v>
      </c>
      <c r="AG225" s="50">
        <f t="shared" si="39"/>
        <v>199.99999753827541</v>
      </c>
    </row>
    <row r="226" spans="2:33" ht="9.9499999999999993" customHeight="1" x14ac:dyDescent="0.2">
      <c r="B226" s="160">
        <v>38315</v>
      </c>
      <c r="C226" s="149">
        <v>5.3</v>
      </c>
      <c r="D226" s="135">
        <v>487</v>
      </c>
      <c r="E226" s="324">
        <f>ND代替値*2.71828^(-(0.69315/2.062)*(B226-事故日Cb)/365.25)</f>
        <v>2.9062871501802918E-4</v>
      </c>
      <c r="F226" s="326">
        <f>ND代替値*2.71828^(-(0.69315/30.02)*(B226-事故日Cb)/365.25)</f>
        <v>9.766949505590275E-2</v>
      </c>
      <c r="G226" s="137"/>
      <c r="H226" s="160">
        <v>38295</v>
      </c>
      <c r="I226" s="209">
        <f>ND代替値</f>
        <v>2.1</v>
      </c>
      <c r="J226" s="138">
        <v>542</v>
      </c>
      <c r="K226" s="324">
        <f>ND代替値*2.71828^(-(0.69315/2.062)*(H226-事故日Cb)/365.25)</f>
        <v>9.5715653397612571E-4</v>
      </c>
      <c r="L226" s="139">
        <v>1.4</v>
      </c>
      <c r="M226" s="160">
        <v>38286</v>
      </c>
      <c r="N226" s="149">
        <v>6.3</v>
      </c>
      <c r="O226" s="138">
        <v>351</v>
      </c>
      <c r="P226" s="324">
        <f>ND代替値*2.71828^(-(0.69315/2.062)*(M226-事故日Cb)/365.25)</f>
        <v>2.8854032538302169E-4</v>
      </c>
      <c r="Q226" s="151">
        <v>1.6</v>
      </c>
      <c r="R226" s="160">
        <v>38272</v>
      </c>
      <c r="S226" s="134">
        <v>9.8000000000000007</v>
      </c>
      <c r="T226" s="143">
        <v>418</v>
      </c>
      <c r="U226" s="324">
        <f t="shared" si="40"/>
        <v>2.4188867634411117E-4</v>
      </c>
      <c r="V226" s="225">
        <v>0.51</v>
      </c>
      <c r="W226" s="343">
        <f>ND代替値*2.71828^(-(0.69315/28.79)*(R226-調査開始日)/365.25)</f>
        <v>2.2416470383070073E-2</v>
      </c>
      <c r="X226" s="164">
        <v>6.8</v>
      </c>
      <c r="Y226" s="143">
        <v>567</v>
      </c>
      <c r="Z226" s="324">
        <f t="shared" si="41"/>
        <v>3.7291170936383804E-4</v>
      </c>
      <c r="AA226" s="329">
        <f>ND代替値*2.71828^(-(0.69315/30.02)*(R226-事故日Cb)/365.25)</f>
        <v>0.12078693097266663</v>
      </c>
      <c r="AC226" s="52">
        <f t="shared" si="35"/>
        <v>6.529023295819818</v>
      </c>
      <c r="AD226" s="54">
        <f t="shared" si="36"/>
        <v>2.0157389695342597E-2</v>
      </c>
      <c r="AE226" s="337">
        <f t="shared" si="37"/>
        <v>5.770908080527512E-2</v>
      </c>
      <c r="AF226" s="333">
        <f t="shared" si="38"/>
        <v>1.3978148177640521E-46</v>
      </c>
      <c r="AG226" s="50">
        <f t="shared" si="39"/>
        <v>199.99999750891973</v>
      </c>
    </row>
    <row r="227" spans="2:33" ht="9.9499999999999993" customHeight="1" x14ac:dyDescent="0.2">
      <c r="B227" s="160"/>
      <c r="C227" s="149"/>
      <c r="D227" s="135"/>
      <c r="E227" s="135"/>
      <c r="F227" s="161"/>
      <c r="G227" s="137"/>
      <c r="H227" s="160"/>
      <c r="I227" s="163"/>
      <c r="J227" s="138"/>
      <c r="K227" s="135"/>
      <c r="L227" s="139"/>
      <c r="M227" s="160"/>
      <c r="N227" s="149"/>
      <c r="O227" s="138"/>
      <c r="P227" s="146"/>
      <c r="Q227" s="151"/>
      <c r="R227" s="160">
        <v>38376</v>
      </c>
      <c r="S227" s="134">
        <v>7</v>
      </c>
      <c r="T227" s="143">
        <v>470</v>
      </c>
      <c r="U227" s="324">
        <f t="shared" si="40"/>
        <v>2.1980972809832104E-4</v>
      </c>
      <c r="V227" s="225">
        <v>0.45</v>
      </c>
      <c r="W227" s="137"/>
      <c r="X227" s="164">
        <v>13</v>
      </c>
      <c r="Y227" s="143">
        <v>573</v>
      </c>
      <c r="Z227" s="324">
        <f t="shared" si="41"/>
        <v>3.3887333081824493E-4</v>
      </c>
      <c r="AA227" s="231">
        <v>0.64</v>
      </c>
      <c r="AC227" s="52">
        <f t="shared" si="35"/>
        <v>6.4862393595067065</v>
      </c>
      <c r="AD227" s="54">
        <f t="shared" si="36"/>
        <v>1.8317477341526753E-2</v>
      </c>
      <c r="AE227" s="337">
        <f t="shared" si="37"/>
        <v>5.7317664231707935E-2</v>
      </c>
      <c r="AF227" s="333">
        <f t="shared" si="38"/>
        <v>3.6137786361406281E-47</v>
      </c>
      <c r="AG227" s="50">
        <f t="shared" si="39"/>
        <v>199.99999747808147</v>
      </c>
    </row>
    <row r="228" spans="2:33" ht="9.9499999999999993" customHeight="1" x14ac:dyDescent="0.2">
      <c r="B228" s="160">
        <v>38489</v>
      </c>
      <c r="C228" s="209">
        <f>ND代替値</f>
        <v>1.2037037037037037</v>
      </c>
      <c r="D228" s="135">
        <v>492</v>
      </c>
      <c r="E228" s="324">
        <f>ND代替値*2.71828^(-(0.69315/2.062)*(B228-事故日Cb)/365.25)</f>
        <v>2.4762301542293006E-4</v>
      </c>
      <c r="F228" s="326">
        <f>ND代替値*2.71828^(-(0.69315/30.02)*(B228-事故日Cb)/365.25)</f>
        <v>9.6601060614611114E-2</v>
      </c>
      <c r="G228" s="137"/>
      <c r="H228" s="160">
        <v>38489</v>
      </c>
      <c r="I228" s="221">
        <v>6.4</v>
      </c>
      <c r="J228" s="138">
        <v>525</v>
      </c>
      <c r="K228" s="324">
        <f>ND代替値*2.71828^(-(0.69315/2.062)*(H228-事故日Cb)/365.25)</f>
        <v>8.0064774986747392E-4</v>
      </c>
      <c r="L228" s="139">
        <v>1.5</v>
      </c>
      <c r="M228" s="160"/>
      <c r="N228" s="149"/>
      <c r="O228" s="138"/>
      <c r="P228" s="146"/>
      <c r="Q228" s="151"/>
      <c r="R228" s="160">
        <v>38446</v>
      </c>
      <c r="S228" s="222">
        <v>12</v>
      </c>
      <c r="T228" s="143">
        <v>476</v>
      </c>
      <c r="U228" s="324">
        <f t="shared" si="40"/>
        <v>2.0609526979904327E-4</v>
      </c>
      <c r="V228" s="226">
        <v>0.54</v>
      </c>
      <c r="W228" s="137"/>
      <c r="X228" s="164">
        <v>7.2</v>
      </c>
      <c r="Y228" s="143">
        <v>593</v>
      </c>
      <c r="Z228" s="324">
        <f t="shared" si="41"/>
        <v>3.1773020760685836E-4</v>
      </c>
      <c r="AA228" s="231">
        <v>0.73</v>
      </c>
      <c r="AC228" s="52">
        <f t="shared" si="35"/>
        <v>6.4576004492774421</v>
      </c>
      <c r="AD228" s="54">
        <f t="shared" si="36"/>
        <v>1.7174605816586939E-2</v>
      </c>
      <c r="AE228" s="337">
        <f t="shared" si="37"/>
        <v>5.7055706682235988E-2</v>
      </c>
      <c r="AF228" s="333">
        <f t="shared" si="38"/>
        <v>1.4539078035697978E-47</v>
      </c>
      <c r="AG228" s="50">
        <f t="shared" si="39"/>
        <v>199.99999745732492</v>
      </c>
    </row>
    <row r="229" spans="2:33" ht="9.9499999999999993" customHeight="1" x14ac:dyDescent="0.2">
      <c r="B229" s="160"/>
      <c r="C229" s="149"/>
      <c r="D229" s="135"/>
      <c r="E229" s="135"/>
      <c r="F229" s="159"/>
      <c r="G229" s="137"/>
      <c r="H229" s="160"/>
      <c r="I229" s="163"/>
      <c r="J229" s="138"/>
      <c r="K229" s="135"/>
      <c r="L229" s="139"/>
      <c r="M229" s="160"/>
      <c r="N229" s="149"/>
      <c r="O229" s="138"/>
      <c r="P229" s="146"/>
      <c r="Q229" s="151"/>
      <c r="R229" s="160">
        <v>38544</v>
      </c>
      <c r="S229" s="134">
        <v>17</v>
      </c>
      <c r="T229" s="143">
        <v>498</v>
      </c>
      <c r="U229" s="324">
        <f t="shared" si="40"/>
        <v>1.8832049426779186E-4</v>
      </c>
      <c r="V229" s="327">
        <f>ND代替値*2.71828^(-(0.69315/30.02)*(R229-事故日Cb)/365.25)</f>
        <v>7.7012619436592447E-2</v>
      </c>
      <c r="W229" s="137"/>
      <c r="X229" s="164">
        <v>14</v>
      </c>
      <c r="Y229" s="143">
        <v>610</v>
      </c>
      <c r="Z229" s="324">
        <f t="shared" si="41"/>
        <v>2.9032742866284578E-4</v>
      </c>
      <c r="AA229" s="231">
        <v>0.72</v>
      </c>
      <c r="AC229" s="52">
        <f t="shared" si="35"/>
        <v>6.417718286382704</v>
      </c>
      <c r="AD229" s="54">
        <f t="shared" si="36"/>
        <v>1.5693374522315989E-2</v>
      </c>
      <c r="AE229" s="337">
        <f t="shared" si="37"/>
        <v>5.6690976213270308E-2</v>
      </c>
      <c r="AF229" s="333">
        <f t="shared" si="38"/>
        <v>4.0638934946603E-48</v>
      </c>
      <c r="AG229" s="50">
        <f t="shared" si="39"/>
        <v>199.99999742826577</v>
      </c>
    </row>
    <row r="230" spans="2:33" ht="9.9499999999999993" customHeight="1" x14ac:dyDescent="0.2">
      <c r="B230" s="160">
        <v>38672</v>
      </c>
      <c r="C230" s="221">
        <v>5.2</v>
      </c>
      <c r="D230" s="135">
        <v>497</v>
      </c>
      <c r="E230" s="324">
        <f>ND代替値*2.71828^(-(0.69315/2.062)*(B230-事故日Cb)/365.25)</f>
        <v>2.0924072150070933E-4</v>
      </c>
      <c r="F230" s="225">
        <v>0.54</v>
      </c>
      <c r="G230" s="137"/>
      <c r="H230" s="160">
        <v>38672</v>
      </c>
      <c r="I230" s="149">
        <v>8.8000000000000007</v>
      </c>
      <c r="J230" s="138">
        <v>579</v>
      </c>
      <c r="K230" s="324">
        <f>ND代替値*2.71828^(-(0.69315/2.062)*(H230-事故日Cb)/365.25)</f>
        <v>6.7654499951896017E-4</v>
      </c>
      <c r="L230" s="139">
        <v>1.6</v>
      </c>
      <c r="M230" s="160">
        <v>38631</v>
      </c>
      <c r="N230" s="222">
        <v>12</v>
      </c>
      <c r="O230" s="138">
        <v>282</v>
      </c>
      <c r="P230" s="324">
        <f>ND代替値*2.71828^(-(0.69315/2.062)*(M230-事故日Cb)/365.25)</f>
        <v>2.1004414721892246E-4</v>
      </c>
      <c r="Q230" s="151">
        <v>0.61</v>
      </c>
      <c r="R230" s="160">
        <v>38642</v>
      </c>
      <c r="S230" s="134">
        <v>14</v>
      </c>
      <c r="T230" s="143">
        <v>483</v>
      </c>
      <c r="U230" s="324">
        <f t="shared" si="40"/>
        <v>1.7207871192699263E-4</v>
      </c>
      <c r="V230" s="327">
        <f>ND代替値*2.71828^(-(0.69315/30.02)*(R230-事故日Cb)/365.25)</f>
        <v>7.6536989230381061E-2</v>
      </c>
      <c r="W230" s="343">
        <f>ND代替値*2.71828^(-(0.69315/28.79)*(R230-調査開始日)/365.25)</f>
        <v>2.1876364724797016E-2</v>
      </c>
      <c r="X230" s="164">
        <v>11</v>
      </c>
      <c r="Y230" s="143">
        <v>600</v>
      </c>
      <c r="Z230" s="324">
        <f t="shared" si="41"/>
        <v>2.6528801422078034E-4</v>
      </c>
      <c r="AA230" s="329">
        <f>ND代替値*2.71828^(-(0.69315/30.02)*(R230-事故日Cb)/365.25)</f>
        <v>0.11799452506350415</v>
      </c>
      <c r="AC230" s="52">
        <f t="shared" si="35"/>
        <v>6.3780824358650889</v>
      </c>
      <c r="AD230" s="54">
        <f t="shared" si="36"/>
        <v>1.433989266058272E-2</v>
      </c>
      <c r="AE230" s="337">
        <f t="shared" si="37"/>
        <v>5.6328577295743171E-2</v>
      </c>
      <c r="AF230" s="333">
        <f t="shared" si="38"/>
        <v>1.1359200559617673E-48</v>
      </c>
      <c r="AG230" s="50">
        <f t="shared" si="39"/>
        <v>199.99999739920668</v>
      </c>
    </row>
    <row r="231" spans="2:33" ht="9.9499999999999993" customHeight="1" x14ac:dyDescent="0.2">
      <c r="B231" s="160"/>
      <c r="C231" s="149"/>
      <c r="D231" s="135"/>
      <c r="E231" s="135"/>
      <c r="F231" s="159"/>
      <c r="G231" s="137"/>
      <c r="H231" s="160"/>
      <c r="I231" s="163"/>
      <c r="J231" s="138"/>
      <c r="K231" s="135"/>
      <c r="L231" s="139"/>
      <c r="M231" s="160"/>
      <c r="N231" s="149"/>
      <c r="O231" s="138"/>
      <c r="P231" s="146"/>
      <c r="Q231" s="151"/>
      <c r="R231" s="160">
        <v>38734</v>
      </c>
      <c r="S231" s="134">
        <v>7.9</v>
      </c>
      <c r="T231" s="143">
        <v>488</v>
      </c>
      <c r="U231" s="324">
        <f t="shared" si="40"/>
        <v>1.581083832755241E-4</v>
      </c>
      <c r="V231" s="327">
        <f>ND代替値*2.71828^(-(0.69315/30.02)*(R231-事故日Cb)/365.25)</f>
        <v>7.6093152807845496E-2</v>
      </c>
      <c r="W231" s="150"/>
      <c r="X231" s="221">
        <v>6.3</v>
      </c>
      <c r="Y231" s="143">
        <v>545</v>
      </c>
      <c r="Z231" s="324">
        <f t="shared" si="41"/>
        <v>2.4375042421643297E-4</v>
      </c>
      <c r="AA231" s="329">
        <f>ND代替値*2.71828^(-(0.69315/30.02)*(R231-事故日Cb)/365.25)</f>
        <v>0.11731027724542849</v>
      </c>
      <c r="AC231" s="52">
        <f t="shared" si="35"/>
        <v>6.3410960673204588</v>
      </c>
      <c r="AD231" s="54">
        <f t="shared" si="36"/>
        <v>1.3175698606293675E-2</v>
      </c>
      <c r="AE231" s="337">
        <f t="shared" si="37"/>
        <v>5.599047457808709E-2</v>
      </c>
      <c r="AF231" s="333">
        <f t="shared" si="38"/>
        <v>3.4327862460577727E-49</v>
      </c>
      <c r="AG231" s="50">
        <f t="shared" si="39"/>
        <v>199.99999737192664</v>
      </c>
    </row>
    <row r="232" spans="2:33" ht="9.9499999999999993" customHeight="1" x14ac:dyDescent="0.2">
      <c r="B232" s="160">
        <v>38853</v>
      </c>
      <c r="C232" s="209">
        <f>ND代替値</f>
        <v>1.2037037037037037</v>
      </c>
      <c r="D232" s="135">
        <v>504</v>
      </c>
      <c r="E232" s="324">
        <f>ND代替値*2.71828^(-(0.69315/2.062)*(B232-事故日Cb)/365.25)</f>
        <v>1.7713354184367439E-4</v>
      </c>
      <c r="F232" s="225">
        <v>0.56999999999999995</v>
      </c>
      <c r="G232" s="137"/>
      <c r="H232" s="160">
        <v>38853</v>
      </c>
      <c r="I232" s="221">
        <v>6.3</v>
      </c>
      <c r="J232" s="138">
        <v>536</v>
      </c>
      <c r="K232" s="324">
        <f>ND代替値*2.71828^(-(0.69315/2.062)*(H232-事故日Cb)/365.25)</f>
        <v>5.7273178529454721E-4</v>
      </c>
      <c r="L232" s="139">
        <v>1.2</v>
      </c>
      <c r="M232" s="160"/>
      <c r="N232" s="149"/>
      <c r="O232" s="138"/>
      <c r="P232" s="146"/>
      <c r="Q232" s="151"/>
      <c r="R232" s="160">
        <v>38825</v>
      </c>
      <c r="S232" s="216">
        <f>ND代替値</f>
        <v>1.3</v>
      </c>
      <c r="T232" s="143">
        <v>418</v>
      </c>
      <c r="U232" s="324">
        <f t="shared" si="40"/>
        <v>1.4540600669537954E-4</v>
      </c>
      <c r="V232" s="327">
        <f>ND代替値*2.71828^(-(0.69315/30.02)*(R232-事故日Cb)/365.25)</f>
        <v>7.5656672733732874E-2</v>
      </c>
      <c r="W232" s="150"/>
      <c r="X232" s="164">
        <v>6.4</v>
      </c>
      <c r="Y232" s="143">
        <v>504</v>
      </c>
      <c r="Z232" s="324">
        <f t="shared" si="41"/>
        <v>2.2416759365537681E-4</v>
      </c>
      <c r="AA232" s="329">
        <f>ND代替値*2.71828^(-(0.69315/30.02)*(R232-事故日Cb)/365.25)</f>
        <v>0.11663737046450484</v>
      </c>
      <c r="AC232" s="52">
        <f t="shared" si="35"/>
        <v>6.3047227278110727</v>
      </c>
      <c r="AD232" s="54">
        <f t="shared" si="36"/>
        <v>1.2117167224614964E-2</v>
      </c>
      <c r="AE232" s="337">
        <f t="shared" si="37"/>
        <v>5.5658043369363058E-2</v>
      </c>
      <c r="AF232" s="333">
        <f t="shared" si="38"/>
        <v>1.0509805512488659E-49</v>
      </c>
      <c r="AG232" s="50">
        <f t="shared" si="39"/>
        <v>199.99999734494315</v>
      </c>
    </row>
    <row r="233" spans="2:33" ht="9.9499999999999993" customHeight="1" x14ac:dyDescent="0.2">
      <c r="B233" s="160"/>
      <c r="C233" s="149"/>
      <c r="D233" s="135"/>
      <c r="E233" s="135"/>
      <c r="F233" s="159"/>
      <c r="G233" s="137"/>
      <c r="H233" s="160"/>
      <c r="I233" s="166"/>
      <c r="J233" s="138"/>
      <c r="K233" s="135"/>
      <c r="L233" s="139"/>
      <c r="M233" s="160"/>
      <c r="N233" s="149"/>
      <c r="O233" s="138"/>
      <c r="P233" s="146"/>
      <c r="Q233" s="151"/>
      <c r="R233" s="160">
        <v>38902</v>
      </c>
      <c r="S233" s="134">
        <v>10</v>
      </c>
      <c r="T233" s="143">
        <v>419</v>
      </c>
      <c r="U233" s="324">
        <f t="shared" si="40"/>
        <v>1.3545828541769428E-4</v>
      </c>
      <c r="V233" s="226">
        <v>0.44</v>
      </c>
      <c r="W233" s="150"/>
      <c r="X233" s="164">
        <v>11</v>
      </c>
      <c r="Y233" s="143">
        <v>556</v>
      </c>
      <c r="Z233" s="324">
        <f t="shared" si="41"/>
        <v>2.088315233522787E-4</v>
      </c>
      <c r="AA233" s="329">
        <f>ND代替値*2.71828^(-(0.69315/30.02)*(R233-事故日Cb)/365.25)</f>
        <v>0.11607100350916873</v>
      </c>
      <c r="AC233" s="52">
        <f t="shared" si="35"/>
        <v>6.2741082977929041</v>
      </c>
      <c r="AD233" s="54">
        <f t="shared" si="36"/>
        <v>1.1288190451474524E-2</v>
      </c>
      <c r="AE233" s="337">
        <f t="shared" si="37"/>
        <v>5.5378297511295298E-2</v>
      </c>
      <c r="AF233" s="333">
        <f t="shared" si="38"/>
        <v>3.8603575643504528E-50</v>
      </c>
      <c r="AG233" s="50">
        <f t="shared" si="39"/>
        <v>199.99999732211097</v>
      </c>
    </row>
    <row r="234" spans="2:33" ht="9.9499999999999993" customHeight="1" x14ac:dyDescent="0.2">
      <c r="B234" s="160">
        <v>39037</v>
      </c>
      <c r="C234" s="209">
        <f>ND代替値</f>
        <v>1.2037037037037037</v>
      </c>
      <c r="D234" s="135">
        <v>504</v>
      </c>
      <c r="E234" s="324">
        <f>ND代替値*2.71828^(-(0.69315/2.062)*(B234-事故日Cb)/365.25)</f>
        <v>1.495396325658048E-4</v>
      </c>
      <c r="F234" s="225">
        <v>0.53</v>
      </c>
      <c r="G234" s="137"/>
      <c r="H234" s="160">
        <v>39037</v>
      </c>
      <c r="I234" s="166">
        <v>31</v>
      </c>
      <c r="J234" s="138">
        <v>568</v>
      </c>
      <c r="K234" s="324">
        <f>ND代替値*2.71828^(-(0.69315/2.062)*(H234-事故日Cb)/365.25)</f>
        <v>4.8351147862943546E-4</v>
      </c>
      <c r="L234" s="139">
        <v>1.7</v>
      </c>
      <c r="M234" s="160">
        <v>38994</v>
      </c>
      <c r="N234" s="222">
        <v>18</v>
      </c>
      <c r="O234" s="138">
        <v>350</v>
      </c>
      <c r="P234" s="324">
        <f>ND代替値*2.71828^(-(0.69315/2.062)*(M234-事故日Cb)/365.25)</f>
        <v>1.503903886473644E-4</v>
      </c>
      <c r="Q234" s="151">
        <v>1.1000000000000001</v>
      </c>
      <c r="R234" s="160">
        <v>38995</v>
      </c>
      <c r="S234" s="134">
        <v>20</v>
      </c>
      <c r="T234" s="143">
        <v>454</v>
      </c>
      <c r="U234" s="324">
        <f t="shared" si="40"/>
        <v>1.243465176072419E-4</v>
      </c>
      <c r="V234" s="327">
        <f>ND代替値*2.71828^(-(0.69315/30.02)*(R234-事故日Cb)/365.25)</f>
        <v>7.4847966749729919E-2</v>
      </c>
      <c r="W234" s="343">
        <f>ND代替値*2.71828^(-(0.69315/28.79)*(R234-調査開始日)/365.25)</f>
        <v>2.1373209487407945E-2</v>
      </c>
      <c r="X234" s="164">
        <v>9.4</v>
      </c>
      <c r="Y234" s="143">
        <v>535</v>
      </c>
      <c r="Z234" s="324">
        <f t="shared" si="41"/>
        <v>1.9170088131116461E-4</v>
      </c>
      <c r="AA234" s="329">
        <f>ND代替値*2.71828^(-(0.69315/30.02)*(R234-事故日Cb)/365.25)</f>
        <v>0.11539061540583362</v>
      </c>
      <c r="AC234" s="52">
        <f t="shared" si="35"/>
        <v>6.2373305624774931</v>
      </c>
      <c r="AD234" s="54">
        <f t="shared" si="36"/>
        <v>1.0362209800603494E-2</v>
      </c>
      <c r="AE234" s="337">
        <f t="shared" si="37"/>
        <v>5.5042296638855952E-2</v>
      </c>
      <c r="AF234" s="333">
        <f t="shared" si="38"/>
        <v>1.1515362204625392E-50</v>
      </c>
      <c r="AG234" s="50">
        <f t="shared" si="39"/>
        <v>199.99999729453447</v>
      </c>
    </row>
    <row r="235" spans="2:33" ht="9.9499999999999993" customHeight="1" x14ac:dyDescent="0.2">
      <c r="B235" s="160"/>
      <c r="C235" s="149"/>
      <c r="D235" s="135"/>
      <c r="E235" s="135"/>
      <c r="F235" s="159"/>
      <c r="G235" s="137"/>
      <c r="H235" s="160"/>
      <c r="I235" s="163"/>
      <c r="J235" s="138"/>
      <c r="K235" s="135"/>
      <c r="L235" s="139"/>
      <c r="M235" s="160"/>
      <c r="N235" s="149"/>
      <c r="O235" s="138"/>
      <c r="P235" s="146"/>
      <c r="Q235" s="151"/>
      <c r="R235" s="160">
        <v>39092</v>
      </c>
      <c r="S235" s="134">
        <v>4.5999999999999996</v>
      </c>
      <c r="T235" s="143">
        <v>391</v>
      </c>
      <c r="U235" s="324">
        <f t="shared" si="40"/>
        <v>1.1372681763574316E-4</v>
      </c>
      <c r="V235" s="327">
        <f>ND代替値*2.71828^(-(0.69315/30.02)*(R235-事故日Cb)/365.25)</f>
        <v>7.4390407950738979E-2</v>
      </c>
      <c r="W235" s="137"/>
      <c r="X235" s="164">
        <v>8.5</v>
      </c>
      <c r="Y235" s="143">
        <v>530</v>
      </c>
      <c r="Z235" s="324">
        <f t="shared" si="41"/>
        <v>1.7532884385510405E-4</v>
      </c>
      <c r="AA235" s="231">
        <v>0.48</v>
      </c>
      <c r="AC235" s="52">
        <f t="shared" si="35"/>
        <v>6.1992006625615819</v>
      </c>
      <c r="AD235" s="54">
        <f t="shared" si="36"/>
        <v>9.4772348029785961E-3</v>
      </c>
      <c r="AE235" s="337">
        <f t="shared" si="37"/>
        <v>5.4694015980944026E-2</v>
      </c>
      <c r="AF235" s="333">
        <f t="shared" si="38"/>
        <v>3.260858673875021E-51</v>
      </c>
      <c r="AG235" s="50">
        <f t="shared" si="39"/>
        <v>199.99999726577181</v>
      </c>
    </row>
    <row r="236" spans="2:33" ht="9.9499999999999993" customHeight="1" x14ac:dyDescent="0.2">
      <c r="B236" s="160">
        <v>39216</v>
      </c>
      <c r="C236" s="209">
        <f>ND代替値</f>
        <v>1.2037037037037037</v>
      </c>
      <c r="D236" s="135">
        <v>497</v>
      </c>
      <c r="E236" s="324">
        <f>ND代替値*2.71828^(-(0.69315/2.062)*(B236-事故日Cb)/365.25)</f>
        <v>1.2682658647274355E-4</v>
      </c>
      <c r="F236" s="326">
        <f>ND代替値*2.71828^(-(0.69315/30.02)*(B236-事故日Cb)/365.25)</f>
        <v>9.226194810679049E-2</v>
      </c>
      <c r="G236" s="137"/>
      <c r="H236" s="160">
        <v>39216</v>
      </c>
      <c r="I236" s="149">
        <v>13</v>
      </c>
      <c r="J236" s="138">
        <v>533</v>
      </c>
      <c r="K236" s="324">
        <f>ND代替値*2.71828^(-(0.69315/2.062)*(H236-事故日Cb)/365.25)</f>
        <v>4.1007262959520408E-4</v>
      </c>
      <c r="L236" s="139">
        <v>1.5</v>
      </c>
      <c r="M236" s="160"/>
      <c r="N236" s="149"/>
      <c r="O236" s="138"/>
      <c r="P236" s="146"/>
      <c r="Q236" s="151"/>
      <c r="R236" s="160">
        <v>39175</v>
      </c>
      <c r="S236" s="216">
        <f>ND代替値</f>
        <v>1.3</v>
      </c>
      <c r="T236" s="143">
        <v>356</v>
      </c>
      <c r="U236" s="324">
        <f t="shared" si="40"/>
        <v>1.053629503564041E-4</v>
      </c>
      <c r="V236" s="327">
        <f>ND代替値*2.71828^(-(0.69315/30.02)*(R236-事故日Cb)/365.25)</f>
        <v>7.4001109925701608E-2</v>
      </c>
      <c r="W236" s="137"/>
      <c r="X236" s="155" t="s">
        <v>22</v>
      </c>
      <c r="Y236" s="143">
        <v>494</v>
      </c>
      <c r="Z236" s="324">
        <f t="shared" si="41"/>
        <v>1.6243454846612301E-4</v>
      </c>
      <c r="AA236" s="231">
        <v>0.49</v>
      </c>
      <c r="AC236" s="52">
        <f t="shared" si="35"/>
        <v>6.1667591604751335</v>
      </c>
      <c r="AD236" s="54">
        <f t="shared" si="36"/>
        <v>8.7802458630336748E-3</v>
      </c>
      <c r="AE236" s="337">
        <f t="shared" si="37"/>
        <v>5.4397752770188858E-2</v>
      </c>
      <c r="AF236" s="333">
        <f t="shared" si="38"/>
        <v>1.1078253188483463E-51</v>
      </c>
      <c r="AG236" s="50">
        <f t="shared" si="39"/>
        <v>199.99999724116049</v>
      </c>
    </row>
    <row r="237" spans="2:33" ht="9.9499999999999993" customHeight="1" x14ac:dyDescent="0.2">
      <c r="B237" s="160"/>
      <c r="C237" s="149"/>
      <c r="D237" s="135"/>
      <c r="E237" s="135"/>
      <c r="F237" s="161"/>
      <c r="G237" s="137"/>
      <c r="H237" s="160"/>
      <c r="I237" s="163"/>
      <c r="J237" s="138"/>
      <c r="K237" s="135"/>
      <c r="L237" s="139"/>
      <c r="M237" s="160"/>
      <c r="N237" s="149"/>
      <c r="O237" s="138"/>
      <c r="P237" s="146"/>
      <c r="Q237" s="151"/>
      <c r="R237" s="160">
        <v>39267</v>
      </c>
      <c r="S237" s="134">
        <v>5.2</v>
      </c>
      <c r="T237" s="143">
        <v>405</v>
      </c>
      <c r="U237" s="324">
        <f t="shared" si="40"/>
        <v>9.6808986721484236E-5</v>
      </c>
      <c r="V237" s="327">
        <f>ND代替値*2.71828^(-(0.69315/30.02)*(R237-事故日Cb)/365.25)</f>
        <v>7.3571979014970035E-2</v>
      </c>
      <c r="W237" s="137"/>
      <c r="X237" s="164">
        <v>15</v>
      </c>
      <c r="Y237" s="143">
        <v>538</v>
      </c>
      <c r="Z237" s="324">
        <f t="shared" si="41"/>
        <v>1.492471878622882E-4</v>
      </c>
      <c r="AA237" s="151">
        <v>0.44</v>
      </c>
      <c r="AC237" s="52">
        <f t="shared" si="35"/>
        <v>6.1309982512475036</v>
      </c>
      <c r="AD237" s="54">
        <f t="shared" si="36"/>
        <v>8.0674155601236867E-3</v>
      </c>
      <c r="AE237" s="337">
        <f t="shared" si="37"/>
        <v>5.407123949879164E-2</v>
      </c>
      <c r="AF237" s="333">
        <f t="shared" si="38"/>
        <v>3.3478830641450651E-52</v>
      </c>
      <c r="AG237" s="50">
        <f t="shared" si="39"/>
        <v>199.99999721388048</v>
      </c>
    </row>
    <row r="238" spans="2:33" ht="9.9499999999999993" customHeight="1" x14ac:dyDescent="0.2">
      <c r="B238" s="160">
        <v>39414</v>
      </c>
      <c r="C238" s="209">
        <f>ND代替値</f>
        <v>1.2037037037037037</v>
      </c>
      <c r="D238" s="135">
        <v>484</v>
      </c>
      <c r="E238" s="324">
        <f>ND代替値*2.71828^(-(0.69315/2.062)*(B238-事故日Cb)/365.25)</f>
        <v>1.0569879330189209E-4</v>
      </c>
      <c r="F238" s="326">
        <f>ND代替値*2.71828^(-(0.69315/30.02)*(B238-事故日Cb)/365.25)</f>
        <v>9.1114326560967671E-2</v>
      </c>
      <c r="G238" s="137"/>
      <c r="H238" s="160">
        <v>39414</v>
      </c>
      <c r="I238" s="221">
        <v>7.6</v>
      </c>
      <c r="J238" s="138">
        <v>554</v>
      </c>
      <c r="K238" s="324">
        <f>ND代替値*2.71828^(-(0.69315/2.062)*(H238-事故日Cb)/365.25)</f>
        <v>3.4175943167611778E-4</v>
      </c>
      <c r="L238" s="139">
        <v>1.5</v>
      </c>
      <c r="M238" s="160">
        <v>39366</v>
      </c>
      <c r="N238" s="222">
        <v>12</v>
      </c>
      <c r="O238" s="138">
        <v>332</v>
      </c>
      <c r="P238" s="324">
        <f>ND代替値*2.71828^(-(0.69315/2.062)*(M238-事故日Cb)/365.25)</f>
        <v>1.0679041973647068E-4</v>
      </c>
      <c r="Q238" s="151">
        <v>1.5</v>
      </c>
      <c r="R238" s="160">
        <v>39370</v>
      </c>
      <c r="S238" s="134">
        <v>35</v>
      </c>
      <c r="T238" s="143">
        <v>399</v>
      </c>
      <c r="U238" s="324">
        <f t="shared" si="40"/>
        <v>8.8053524463864555E-5</v>
      </c>
      <c r="V238" s="327">
        <f>ND代替値*2.71828^(-(0.69315/30.02)*(R238-事故日Cb)/365.25)</f>
        <v>7.3094490910271162E-2</v>
      </c>
      <c r="W238" s="343">
        <f>ND代替値*2.71828^(-(0.69315/28.79)*(R238-調査開始日)/365.25)</f>
        <v>2.0851366914456521E-2</v>
      </c>
      <c r="X238" s="164">
        <v>11</v>
      </c>
      <c r="Y238" s="143">
        <v>549</v>
      </c>
      <c r="Z238" s="324">
        <f t="shared" si="41"/>
        <v>1.3574918354845788E-4</v>
      </c>
      <c r="AA238" s="151">
        <v>0.48</v>
      </c>
      <c r="AC238" s="52">
        <f t="shared" si="35"/>
        <v>6.0912075758559308</v>
      </c>
      <c r="AD238" s="54">
        <f t="shared" si="36"/>
        <v>7.3377937053220469E-3</v>
      </c>
      <c r="AE238" s="337">
        <f t="shared" si="37"/>
        <v>5.3708011382466975E-2</v>
      </c>
      <c r="AF238" s="333">
        <f t="shared" si="38"/>
        <v>8.7686171892726948E-53</v>
      </c>
      <c r="AG238" s="50">
        <f t="shared" si="39"/>
        <v>199.99999718333873</v>
      </c>
    </row>
    <row r="239" spans="2:33" ht="9.9499999999999993" customHeight="1" x14ac:dyDescent="0.2">
      <c r="B239" s="160"/>
      <c r="C239" s="149"/>
      <c r="D239" s="135"/>
      <c r="E239" s="135"/>
      <c r="F239" s="161"/>
      <c r="G239" s="137"/>
      <c r="H239" s="160"/>
      <c r="I239" s="163"/>
      <c r="J239" s="138"/>
      <c r="K239" s="135"/>
      <c r="L239" s="139"/>
      <c r="M239" s="160"/>
      <c r="N239" s="149"/>
      <c r="O239" s="138"/>
      <c r="P239" s="146"/>
      <c r="Q239" s="151"/>
      <c r="R239" s="160">
        <v>39457</v>
      </c>
      <c r="S239" s="134">
        <v>11</v>
      </c>
      <c r="T239" s="143">
        <v>437</v>
      </c>
      <c r="U239" s="324">
        <f t="shared" si="40"/>
        <v>8.1277995985450053E-5</v>
      </c>
      <c r="V239" s="226">
        <v>0.48</v>
      </c>
      <c r="W239" s="137"/>
      <c r="X239" s="164">
        <v>5.6</v>
      </c>
      <c r="Y239" s="143">
        <v>529</v>
      </c>
      <c r="Z239" s="324">
        <f t="shared" si="41"/>
        <v>1.2530357714423548E-4</v>
      </c>
      <c r="AA239" s="329">
        <f>ND代替値*2.71828^(-(0.69315/30.02)*(R239-事故日Cb)/365.25)</f>
        <v>0.11206928577266509</v>
      </c>
      <c r="AC239" s="52">
        <f t="shared" si="35"/>
        <v>6.0577992309548705</v>
      </c>
      <c r="AD239" s="54">
        <f t="shared" si="36"/>
        <v>6.7731663321208375E-3</v>
      </c>
      <c r="AE239" s="337">
        <f t="shared" si="37"/>
        <v>5.3403108621263733E-2</v>
      </c>
      <c r="AF239" s="333">
        <f t="shared" si="38"/>
        <v>2.827969520143004E-53</v>
      </c>
      <c r="AG239" s="50">
        <f t="shared" si="39"/>
        <v>199.99999715754134</v>
      </c>
    </row>
    <row r="240" spans="2:33" ht="9.9499999999999993" customHeight="1" x14ac:dyDescent="0.2">
      <c r="B240" s="160">
        <v>39591</v>
      </c>
      <c r="C240" s="209">
        <f>ND代替値</f>
        <v>1.2037037037037037</v>
      </c>
      <c r="D240" s="135">
        <v>511</v>
      </c>
      <c r="E240" s="324">
        <f>ND代替値*2.71828^(-(0.69315/2.062)*(B240-事故日Cb)/365.25)</f>
        <v>8.9809736127228394E-5</v>
      </c>
      <c r="F240" s="326">
        <f>ND代替値*2.71828^(-(0.69315/30.02)*(B240-事故日Cb)/365.25)</f>
        <v>9.0100512012639841E-2</v>
      </c>
      <c r="G240" s="137"/>
      <c r="H240" s="160">
        <v>39591</v>
      </c>
      <c r="I240" s="149">
        <v>21</v>
      </c>
      <c r="J240" s="138">
        <v>547</v>
      </c>
      <c r="K240" s="324">
        <f>ND代替値*2.71828^(-(0.69315/2.062)*(H240-事故日Cb)/365.25)</f>
        <v>2.9038481347803849E-4</v>
      </c>
      <c r="L240" s="139">
        <v>1.8</v>
      </c>
      <c r="M240" s="160"/>
      <c r="N240" s="149"/>
      <c r="O240" s="138"/>
      <c r="P240" s="146"/>
      <c r="Q240" s="151"/>
      <c r="R240" s="160">
        <v>39545</v>
      </c>
      <c r="S240" s="216">
        <f>ND代替値</f>
        <v>1.3</v>
      </c>
      <c r="T240" s="143">
        <v>405</v>
      </c>
      <c r="U240" s="324">
        <f t="shared" si="40"/>
        <v>7.4954814157422064E-5</v>
      </c>
      <c r="V240" s="327">
        <f t="shared" ref="V240:V250" si="42">ND代替値*2.71828^(-(0.69315/30.02)*(R240-事故日Cb)/365.25)</f>
        <v>7.2290319404102243E-2</v>
      </c>
      <c r="W240" s="150"/>
      <c r="X240" s="221">
        <v>5.5</v>
      </c>
      <c r="Y240" s="143">
        <v>451</v>
      </c>
      <c r="Z240" s="324">
        <f t="shared" si="41"/>
        <v>1.1555533849269236E-4</v>
      </c>
      <c r="AA240" s="329">
        <f>ND代替値*2.71828^(-(0.69315/30.02)*(R240-事故日Cb)/365.25)</f>
        <v>0.11144757574799097</v>
      </c>
      <c r="AC240" s="52">
        <f t="shared" si="35"/>
        <v>6.0241932836751877</v>
      </c>
      <c r="AD240" s="54">
        <f t="shared" si="36"/>
        <v>6.2462345131185058E-3</v>
      </c>
      <c r="AE240" s="337">
        <f t="shared" si="37"/>
        <v>5.3096462097005352E-2</v>
      </c>
      <c r="AF240" s="333">
        <f t="shared" si="38"/>
        <v>9.0026302639645619E-54</v>
      </c>
      <c r="AG240" s="50">
        <f t="shared" si="39"/>
        <v>199.9999971314474</v>
      </c>
    </row>
    <row r="241" spans="1:34" ht="9.9499999999999993" customHeight="1" x14ac:dyDescent="0.2">
      <c r="B241" s="160"/>
      <c r="C241" s="149"/>
      <c r="D241" s="135"/>
      <c r="E241" s="135"/>
      <c r="F241" s="159"/>
      <c r="G241" s="137"/>
      <c r="H241" s="160"/>
      <c r="I241" s="163"/>
      <c r="J241" s="138"/>
      <c r="K241" s="135"/>
      <c r="L241" s="139"/>
      <c r="M241" s="160"/>
      <c r="N241" s="149"/>
      <c r="O241" s="138"/>
      <c r="P241" s="146"/>
      <c r="Q241" s="151"/>
      <c r="R241" s="160">
        <v>39631</v>
      </c>
      <c r="S241" s="221">
        <v>4.5999999999999996</v>
      </c>
      <c r="T241" s="143">
        <v>367</v>
      </c>
      <c r="U241" s="324">
        <f t="shared" si="40"/>
        <v>6.9250908163707853E-5</v>
      </c>
      <c r="V241" s="327">
        <f t="shared" si="42"/>
        <v>7.1898374865029008E-2</v>
      </c>
      <c r="W241" s="150"/>
      <c r="X241" s="164">
        <v>8.1</v>
      </c>
      <c r="Y241" s="143">
        <v>506</v>
      </c>
      <c r="Z241" s="324">
        <f t="shared" si="41"/>
        <v>1.0676181675238293E-4</v>
      </c>
      <c r="AA241" s="151">
        <v>0.68</v>
      </c>
      <c r="AC241" s="52">
        <f t="shared" si="35"/>
        <v>5.991531238752418</v>
      </c>
      <c r="AD241" s="54">
        <f t="shared" si="36"/>
        <v>5.7709090136423211E-3</v>
      </c>
      <c r="AE241" s="337">
        <f t="shared" si="37"/>
        <v>5.2798486111667424E-2</v>
      </c>
      <c r="AF241" s="333">
        <f t="shared" si="38"/>
        <v>2.9414532607189893E-54</v>
      </c>
      <c r="AG241" s="50">
        <f t="shared" si="39"/>
        <v>199.99999710594651</v>
      </c>
    </row>
    <row r="242" spans="1:34" ht="9.9499999999999993" customHeight="1" x14ac:dyDescent="0.2">
      <c r="B242" s="160">
        <v>39779</v>
      </c>
      <c r="C242" s="149">
        <v>4.8</v>
      </c>
      <c r="D242" s="135">
        <v>480</v>
      </c>
      <c r="E242" s="324">
        <f>ND代替値*2.71828^(-(0.69315/2.062)*(B242-事故日Cb)/365.25)</f>
        <v>7.5540547746392295E-5</v>
      </c>
      <c r="F242" s="326">
        <f>ND代替値*2.71828^(-(0.69315/30.02)*(B242-事故日Cb)/365.25)</f>
        <v>8.9036043098809428E-2</v>
      </c>
      <c r="G242" s="137"/>
      <c r="H242" s="160">
        <v>39779</v>
      </c>
      <c r="I242" s="221">
        <v>6.2</v>
      </c>
      <c r="J242" s="138">
        <v>305</v>
      </c>
      <c r="K242" s="324">
        <f>ND代替値*2.71828^(-(0.69315/2.062)*(H242-事故日Cb)/365.25)</f>
        <v>2.4424777104666842E-4</v>
      </c>
      <c r="L242" s="139">
        <v>1.4</v>
      </c>
      <c r="M242" s="160">
        <v>39749</v>
      </c>
      <c r="N242" s="149">
        <v>6.6</v>
      </c>
      <c r="O242" s="138">
        <v>305</v>
      </c>
      <c r="P242" s="324">
        <f>ND代替値*2.71828^(-(0.69315/2.062)*(M242-事故日Cb)/365.25)</f>
        <v>7.5066786270461516E-5</v>
      </c>
      <c r="Q242" s="151">
        <v>1</v>
      </c>
      <c r="R242" s="160">
        <v>39735</v>
      </c>
      <c r="S242" s="134">
        <v>7.7</v>
      </c>
      <c r="T242" s="143">
        <v>383</v>
      </c>
      <c r="U242" s="324">
        <f t="shared" si="40"/>
        <v>6.2929871394110047E-5</v>
      </c>
      <c r="V242" s="327">
        <f t="shared" si="42"/>
        <v>7.1427233110455859E-2</v>
      </c>
      <c r="W242" s="343">
        <f>ND代替値*2.71828^(-(0.69315/28.79)*(R242-調査開始日)/365.25)</f>
        <v>2.0355678868123225E-2</v>
      </c>
      <c r="X242" s="164">
        <v>11</v>
      </c>
      <c r="Y242" s="143">
        <v>458</v>
      </c>
      <c r="Z242" s="324">
        <f t="shared" si="41"/>
        <v>9.701688506591965E-5</v>
      </c>
      <c r="AA242" s="203">
        <f>ND代替値</f>
        <v>0.185</v>
      </c>
      <c r="AC242" s="52">
        <f t="shared" si="35"/>
        <v>5.9522694258713216</v>
      </c>
      <c r="AD242" s="54">
        <f t="shared" si="36"/>
        <v>5.2441559495091704E-3</v>
      </c>
      <c r="AE242" s="337">
        <f t="shared" si="37"/>
        <v>5.2440376049351638E-2</v>
      </c>
      <c r="AF242" s="333">
        <f t="shared" si="38"/>
        <v>7.6045559237923351E-55</v>
      </c>
      <c r="AG242" s="50">
        <f t="shared" si="39"/>
        <v>199.99999707510824</v>
      </c>
    </row>
    <row r="243" spans="1:34" ht="9.9499999999999993" customHeight="1" x14ac:dyDescent="0.2">
      <c r="B243" s="160"/>
      <c r="C243" s="149"/>
      <c r="D243" s="135"/>
      <c r="E243" s="135"/>
      <c r="F243" s="161"/>
      <c r="G243" s="137"/>
      <c r="H243" s="160"/>
      <c r="I243" s="163"/>
      <c r="J243" s="138"/>
      <c r="K243" s="135"/>
      <c r="L243" s="139"/>
      <c r="M243" s="160"/>
      <c r="N243" s="149"/>
      <c r="O243" s="138"/>
      <c r="P243" s="146"/>
      <c r="Q243" s="151"/>
      <c r="R243" s="160">
        <v>39820</v>
      </c>
      <c r="S243" s="216">
        <f>ND代替値</f>
        <v>1.3</v>
      </c>
      <c r="T243" s="143">
        <v>408</v>
      </c>
      <c r="U243" s="324">
        <f t="shared" si="40"/>
        <v>5.8194572743751174E-5</v>
      </c>
      <c r="V243" s="327">
        <f t="shared" si="42"/>
        <v>7.1044459057559156E-2</v>
      </c>
      <c r="W243" s="137"/>
      <c r="X243" s="164">
        <v>8.8000000000000007</v>
      </c>
      <c r="Y243" s="143">
        <v>514</v>
      </c>
      <c r="Z243" s="324">
        <f t="shared" si="41"/>
        <v>8.9716632979949725E-5</v>
      </c>
      <c r="AA243" s="231">
        <v>0.51</v>
      </c>
      <c r="AC243" s="52">
        <f t="shared" si="35"/>
        <v>5.9203715881299299</v>
      </c>
      <c r="AD243" s="54">
        <f t="shared" si="36"/>
        <v>4.849547728645931E-3</v>
      </c>
      <c r="AE243" s="337">
        <f t="shared" si="37"/>
        <v>5.2149494517401279E-2</v>
      </c>
      <c r="AF243" s="333">
        <f t="shared" si="38"/>
        <v>2.5171860703982374E-55</v>
      </c>
      <c r="AG243" s="50">
        <f t="shared" si="39"/>
        <v>199.99999704990387</v>
      </c>
    </row>
    <row r="244" spans="1:34" ht="9.9499999999999993" customHeight="1" x14ac:dyDescent="0.2">
      <c r="B244" s="160">
        <v>39961</v>
      </c>
      <c r="C244" s="209">
        <f>ND代替値</f>
        <v>1.2037037037037037</v>
      </c>
      <c r="D244" s="135">
        <v>482</v>
      </c>
      <c r="E244" s="324">
        <f>ND代替値*2.71828^(-(0.69315/2.062)*(B244-事故日Cb)/365.25)</f>
        <v>6.3890314936823256E-5</v>
      </c>
      <c r="F244" s="326">
        <f>ND代替値*2.71828^(-(0.69315/30.02)*(B244-事故日Cb)/365.25)</f>
        <v>8.8017528364188691E-2</v>
      </c>
      <c r="G244" s="137"/>
      <c r="H244" s="160">
        <v>39961</v>
      </c>
      <c r="I244" s="149">
        <v>6.6</v>
      </c>
      <c r="J244" s="138">
        <v>562</v>
      </c>
      <c r="K244" s="324">
        <f>ND代替値*2.71828^(-(0.69315/2.062)*(H244-事故日Cb)/365.25)</f>
        <v>2.0657868496239519E-4</v>
      </c>
      <c r="L244" s="139">
        <v>1.6</v>
      </c>
      <c r="M244" s="160"/>
      <c r="N244" s="149"/>
      <c r="O244" s="138"/>
      <c r="P244" s="146"/>
      <c r="Q244" s="151"/>
      <c r="R244" s="160">
        <v>39910</v>
      </c>
      <c r="S244" s="216">
        <f>ND代替値</f>
        <v>1.3</v>
      </c>
      <c r="T244" s="143">
        <v>377</v>
      </c>
      <c r="U244" s="324">
        <f t="shared" si="40"/>
        <v>5.3568518057805977E-5</v>
      </c>
      <c r="V244" s="327">
        <f t="shared" si="42"/>
        <v>7.0641404453376563E-2</v>
      </c>
      <c r="W244" s="137"/>
      <c r="X244" s="164">
        <v>11</v>
      </c>
      <c r="Y244" s="143">
        <v>508</v>
      </c>
      <c r="Z244" s="324">
        <f t="shared" si="41"/>
        <v>8.2584798672450882E-5</v>
      </c>
      <c r="AA244" s="151">
        <v>0.57999999999999996</v>
      </c>
      <c r="AC244" s="52">
        <f t="shared" si="35"/>
        <v>5.8867837044480478</v>
      </c>
      <c r="AD244" s="54">
        <f t="shared" si="36"/>
        <v>4.4640431714838315E-3</v>
      </c>
      <c r="AE244" s="337">
        <f t="shared" si="37"/>
        <v>5.1843260764744603E-2</v>
      </c>
      <c r="AF244" s="333">
        <f t="shared" si="38"/>
        <v>7.8075030333512965E-56</v>
      </c>
      <c r="AG244" s="50">
        <f t="shared" si="39"/>
        <v>199.99999702321691</v>
      </c>
    </row>
    <row r="245" spans="1:34" ht="9.9499999999999993" customHeight="1" x14ac:dyDescent="0.2">
      <c r="B245" s="160"/>
      <c r="C245" s="149"/>
      <c r="D245" s="135"/>
      <c r="E245" s="135"/>
      <c r="F245" s="161"/>
      <c r="G245" s="137"/>
      <c r="H245" s="160"/>
      <c r="I245" s="163"/>
      <c r="J245" s="138"/>
      <c r="K245" s="135"/>
      <c r="L245" s="139"/>
      <c r="M245" s="160"/>
      <c r="N245" s="149"/>
      <c r="O245" s="138"/>
      <c r="P245" s="146"/>
      <c r="Q245" s="151"/>
      <c r="R245" s="160">
        <v>40008</v>
      </c>
      <c r="S245" s="134">
        <v>6.9</v>
      </c>
      <c r="T245" s="143">
        <v>365</v>
      </c>
      <c r="U245" s="324">
        <f t="shared" si="40"/>
        <v>4.8948478088195233E-5</v>
      </c>
      <c r="V245" s="327">
        <f t="shared" si="42"/>
        <v>7.0205122893120267E-2</v>
      </c>
      <c r="W245" s="137"/>
      <c r="X245" s="164">
        <v>16</v>
      </c>
      <c r="Y245" s="143">
        <v>516</v>
      </c>
      <c r="Z245" s="324">
        <f t="shared" si="41"/>
        <v>7.5462237052634321E-5</v>
      </c>
      <c r="AA245" s="329">
        <f>ND代替値*2.71828^(-(0.69315/30.02)*(R245-事故日Cb)/365.25)</f>
        <v>0.10823289779356041</v>
      </c>
      <c r="AC245" s="52">
        <f t="shared" si="35"/>
        <v>5.8504269077600224</v>
      </c>
      <c r="AD245" s="54">
        <f t="shared" si="36"/>
        <v>4.079039840682936E-3</v>
      </c>
      <c r="AE245" s="337">
        <f t="shared" si="37"/>
        <v>5.1511851026596139E-2</v>
      </c>
      <c r="AF245" s="333">
        <f t="shared" si="38"/>
        <v>2.1823158737351218E-56</v>
      </c>
      <c r="AG245" s="50">
        <f t="shared" si="39"/>
        <v>199.99999699415775</v>
      </c>
    </row>
    <row r="246" spans="1:34" ht="9.9499999999999993" customHeight="1" x14ac:dyDescent="0.2">
      <c r="B246" s="160">
        <v>40126</v>
      </c>
      <c r="C246" s="149">
        <v>6</v>
      </c>
      <c r="D246" s="135">
        <v>489</v>
      </c>
      <c r="E246" s="324">
        <f>ND代替値*2.71828^(-(0.69315/2.062)*(B246-事故日Cb)/365.25)</f>
        <v>5.4888934490883987E-5</v>
      </c>
      <c r="F246" s="326">
        <f>ND代替値*2.71828^(-(0.69315/30.02)*(B246-事故日Cb)/365.25)</f>
        <v>8.7104222754303448E-2</v>
      </c>
      <c r="G246" s="137"/>
      <c r="H246" s="160">
        <v>40126</v>
      </c>
      <c r="I246" s="149">
        <v>12</v>
      </c>
      <c r="J246" s="138">
        <v>548</v>
      </c>
      <c r="K246" s="324">
        <f>ND代替値*2.71828^(-(0.69315/2.062)*(H246-事故日Cb)/365.25)</f>
        <v>1.7747422152052491E-4</v>
      </c>
      <c r="L246" s="139">
        <v>1.5</v>
      </c>
      <c r="M246" s="160">
        <v>40116</v>
      </c>
      <c r="N246" s="149">
        <v>14</v>
      </c>
      <c r="O246" s="138">
        <v>379</v>
      </c>
      <c r="P246" s="324">
        <f>ND代替値*2.71828^(-(0.69315/2.062)*(M246-事故日Cb)/365.25)</f>
        <v>5.3549883091549646E-5</v>
      </c>
      <c r="Q246" s="151">
        <v>1.3</v>
      </c>
      <c r="R246" s="160">
        <v>40092</v>
      </c>
      <c r="S246" s="134">
        <v>6.1</v>
      </c>
      <c r="T246" s="143">
        <v>377</v>
      </c>
      <c r="U246" s="324">
        <f t="shared" si="40"/>
        <v>4.5306919151583434E-5</v>
      </c>
      <c r="V246" s="327">
        <f t="shared" si="42"/>
        <v>6.9833312485158477E-2</v>
      </c>
      <c r="W246" s="343">
        <f>ND代替値*2.71828^(-(0.69315/28.79)*(R246-調査開始日)/365.25)</f>
        <v>1.9882256348294738E-2</v>
      </c>
      <c r="X246" s="164">
        <v>9.5</v>
      </c>
      <c r="Y246" s="143">
        <v>574</v>
      </c>
      <c r="Z246" s="324">
        <f t="shared" si="41"/>
        <v>6.9848167025357804E-5</v>
      </c>
      <c r="AA246" s="329">
        <f>ND代替値*2.71828^(-(0.69315/30.02)*(R246-事故日Cb)/365.25)</f>
        <v>0.10765969008128599</v>
      </c>
      <c r="AC246" s="52">
        <f t="shared" si="35"/>
        <v>5.81944270709654</v>
      </c>
      <c r="AD246" s="54">
        <f t="shared" si="36"/>
        <v>3.7755765959652863E-3</v>
      </c>
      <c r="AE246" s="337">
        <f t="shared" si="37"/>
        <v>5.1229472241911427E-2</v>
      </c>
      <c r="AF246" s="333">
        <f t="shared" si="38"/>
        <v>7.3182627386250556E-57</v>
      </c>
      <c r="AG246" s="50">
        <f t="shared" si="39"/>
        <v>199.99999696924993</v>
      </c>
    </row>
    <row r="247" spans="1:34" ht="9.9499999999999993" customHeight="1" x14ac:dyDescent="0.2">
      <c r="B247" s="160"/>
      <c r="C247" s="149"/>
      <c r="D247" s="135"/>
      <c r="E247" s="135"/>
      <c r="F247" s="161"/>
      <c r="G247" s="137"/>
      <c r="H247" s="160"/>
      <c r="I247" s="163"/>
      <c r="J247" s="138"/>
      <c r="K247" s="135"/>
      <c r="L247" s="139"/>
      <c r="M247" s="160"/>
      <c r="N247" s="149"/>
      <c r="O247" s="138"/>
      <c r="P247" s="146"/>
      <c r="Q247" s="151"/>
      <c r="R247" s="160">
        <v>40193</v>
      </c>
      <c r="S247" s="134">
        <v>8.6999999999999993</v>
      </c>
      <c r="T247" s="143">
        <v>414</v>
      </c>
      <c r="U247" s="324">
        <f t="shared" si="40"/>
        <v>4.1285257481996806E-5</v>
      </c>
      <c r="V247" s="327">
        <f t="shared" si="42"/>
        <v>6.9388861027073978E-2</v>
      </c>
      <c r="W247" s="137"/>
      <c r="X247" s="164">
        <v>11</v>
      </c>
      <c r="Y247" s="143">
        <v>556</v>
      </c>
      <c r="Z247" s="324">
        <f t="shared" si="41"/>
        <v>6.3648105284745086E-5</v>
      </c>
      <c r="AA247" s="231">
        <v>0.49</v>
      </c>
      <c r="AC247" s="52">
        <f t="shared" si="35"/>
        <v>5.782405085589498</v>
      </c>
      <c r="AD247" s="54">
        <f t="shared" si="36"/>
        <v>3.440438123499734E-3</v>
      </c>
      <c r="AE247" s="337">
        <f t="shared" si="37"/>
        <v>5.0891994175191371E-2</v>
      </c>
      <c r="AF247" s="333">
        <f t="shared" si="38"/>
        <v>1.9672822588043777E-57</v>
      </c>
      <c r="AG247" s="50">
        <f t="shared" si="39"/>
        <v>199.99999693930124</v>
      </c>
    </row>
    <row r="248" spans="1:34" ht="9.9499999999999993" customHeight="1" x14ac:dyDescent="0.2">
      <c r="B248" s="160">
        <v>40312</v>
      </c>
      <c r="C248" s="209">
        <f>ND代替値</f>
        <v>1.2037037037037037</v>
      </c>
      <c r="D248" s="135">
        <v>518</v>
      </c>
      <c r="E248" s="324">
        <f>ND代替値*2.71828^(-(0.69315/2.062)*(B248-事故日Cb)/365.25)</f>
        <v>4.6253106459069288E-5</v>
      </c>
      <c r="F248" s="326">
        <f>ND代替値*2.71828^(-(0.69315/30.02)*(B248-事故日Cb)/365.25)</f>
        <v>8.6086036032484992E-2</v>
      </c>
      <c r="G248" s="137"/>
      <c r="H248" s="160">
        <v>40312</v>
      </c>
      <c r="I248" s="149">
        <v>11</v>
      </c>
      <c r="J248" s="138">
        <v>556</v>
      </c>
      <c r="K248" s="324">
        <f>ND代替値*2.71828^(-(0.69315/2.062)*(H248-事故日Cb)/365.25)</f>
        <v>1.4955171088432403E-4</v>
      </c>
      <c r="L248" s="139">
        <v>1.5</v>
      </c>
      <c r="M248" s="160"/>
      <c r="N248" s="149"/>
      <c r="O248" s="138"/>
      <c r="P248" s="146"/>
      <c r="Q248" s="151"/>
      <c r="R248" s="160">
        <v>40276</v>
      </c>
      <c r="S248" s="216">
        <f>ND代替値</f>
        <v>1.3</v>
      </c>
      <c r="T248" s="143">
        <v>370</v>
      </c>
      <c r="U248" s="324">
        <f t="shared" si="40"/>
        <v>3.8248995487233699E-5</v>
      </c>
      <c r="V248" s="327">
        <f t="shared" si="42"/>
        <v>6.9025736972487234E-2</v>
      </c>
      <c r="W248" s="137"/>
      <c r="X248" s="221">
        <v>6.4</v>
      </c>
      <c r="Y248" s="143">
        <v>602</v>
      </c>
      <c r="Z248" s="324">
        <f t="shared" si="41"/>
        <v>5.8967201376151959E-5</v>
      </c>
      <c r="AA248" s="231">
        <v>0.46</v>
      </c>
      <c r="AC248" s="52">
        <f t="shared" si="35"/>
        <v>5.7521447477072698</v>
      </c>
      <c r="AD248" s="54">
        <f t="shared" si="36"/>
        <v>3.1874162906028085E-3</v>
      </c>
      <c r="AE248" s="337">
        <f t="shared" ref="AE248:AE282" si="43">0.1*2.71828^(-(0.69315/29)*(R248-調査開始日)/365.25)</f>
        <v>5.061632552432236E-2</v>
      </c>
      <c r="AF248" s="333">
        <f t="shared" si="38"/>
        <v>6.6835312829882154E-58</v>
      </c>
      <c r="AG248" s="50">
        <f t="shared" si="39"/>
        <v>199.99999691468992</v>
      </c>
    </row>
    <row r="249" spans="1:34" ht="9.9499999999999993" customHeight="1" x14ac:dyDescent="0.2">
      <c r="B249" s="160"/>
      <c r="C249" s="149"/>
      <c r="D249" s="135"/>
      <c r="E249" s="135"/>
      <c r="F249" s="161"/>
      <c r="G249" s="137"/>
      <c r="H249" s="160"/>
      <c r="I249" s="163"/>
      <c r="J249" s="138"/>
      <c r="K249" s="135"/>
      <c r="L249" s="139"/>
      <c r="M249" s="160"/>
      <c r="N249" s="149"/>
      <c r="O249" s="138"/>
      <c r="P249" s="146"/>
      <c r="Q249" s="151"/>
      <c r="R249" s="160">
        <v>40367</v>
      </c>
      <c r="S249" s="134">
        <v>6.2</v>
      </c>
      <c r="T249" s="143">
        <v>437</v>
      </c>
      <c r="U249" s="324">
        <f t="shared" si="40"/>
        <v>3.5176083511121497E-5</v>
      </c>
      <c r="V249" s="327">
        <f t="shared" si="42"/>
        <v>6.8629796501134835E-2</v>
      </c>
      <c r="W249" s="137"/>
      <c r="X249" s="164">
        <v>7</v>
      </c>
      <c r="Y249" s="143">
        <v>562</v>
      </c>
      <c r="Z249" s="324">
        <f t="shared" si="41"/>
        <v>5.4229795412978977E-5</v>
      </c>
      <c r="AA249" s="329">
        <f>ND代替値*2.71828^(-(0.69315/30.02)*(R249-事故日Cb)/365.25)</f>
        <v>0.1058042696059162</v>
      </c>
      <c r="AC249" s="52">
        <f t="shared" si="35"/>
        <v>5.7191497084279028</v>
      </c>
      <c r="AD249" s="54">
        <f t="shared" si="36"/>
        <v>2.9313402925934583E-3</v>
      </c>
      <c r="AE249" s="337">
        <f t="shared" si="43"/>
        <v>5.0315802151337664E-2</v>
      </c>
      <c r="AF249" s="333">
        <f t="shared" si="38"/>
        <v>2.0462274340998331E-58</v>
      </c>
      <c r="AG249" s="50">
        <f t="shared" si="39"/>
        <v>199.99999688770643</v>
      </c>
    </row>
    <row r="250" spans="1:34" ht="9.9499999999999993" customHeight="1" x14ac:dyDescent="0.2">
      <c r="B250" s="160">
        <v>40493</v>
      </c>
      <c r="C250" s="209">
        <f>ND代替値</f>
        <v>1.2037037037037037</v>
      </c>
      <c r="D250" s="135">
        <v>496</v>
      </c>
      <c r="E250" s="324">
        <f>ND代替値*2.71828^(-(0.69315/2.062)*(B250-事故日Cb)/365.25)</f>
        <v>3.9155746116750557E-5</v>
      </c>
      <c r="F250" s="326">
        <f>ND代替値*2.71828^(-(0.69315/30.02)*(B250-事故日Cb)/365.25)</f>
        <v>8.5106647389824486E-2</v>
      </c>
      <c r="G250" s="137"/>
      <c r="H250" s="160">
        <v>40493</v>
      </c>
      <c r="I250" s="149">
        <v>15</v>
      </c>
      <c r="J250" s="138">
        <v>554</v>
      </c>
      <c r="K250" s="324">
        <f>ND代替値*2.71828^(-(0.69315/2.062)*(H250-事故日Cb)/365.25)</f>
        <v>1.2660357911082679E-4</v>
      </c>
      <c r="L250" s="139">
        <v>1.2</v>
      </c>
      <c r="M250" s="160">
        <v>40463</v>
      </c>
      <c r="N250" s="149">
        <v>13</v>
      </c>
      <c r="O250" s="138">
        <v>343</v>
      </c>
      <c r="P250" s="324">
        <f>ND代替値*2.71828^(-(0.69315/2.062)*(M250-事故日Cb)/365.25)</f>
        <v>3.8910176225812926E-5</v>
      </c>
      <c r="Q250" s="151">
        <v>1</v>
      </c>
      <c r="R250" s="160">
        <v>40458</v>
      </c>
      <c r="S250" s="134">
        <v>11</v>
      </c>
      <c r="T250" s="143">
        <v>433</v>
      </c>
      <c r="U250" s="324">
        <f t="shared" si="40"/>
        <v>3.2350048293278353E-5</v>
      </c>
      <c r="V250" s="327">
        <f t="shared" si="42"/>
        <v>6.8236127195056867E-2</v>
      </c>
      <c r="W250" s="343">
        <f>ND代替値*2.71828^(-(0.69315/28.79)*(R250-調査開始日)/365.25)</f>
        <v>1.9408327059169065E-2</v>
      </c>
      <c r="X250" s="164">
        <v>8.8000000000000007</v>
      </c>
      <c r="Y250" s="143">
        <v>568</v>
      </c>
      <c r="Z250" s="324">
        <f t="shared" si="41"/>
        <v>4.9872991118804127E-5</v>
      </c>
      <c r="AA250" s="329">
        <f>ND代替値*2.71828^(-(0.69315/30.02)*(R250-事故日Cb)/365.25)</f>
        <v>0.10519736275904601</v>
      </c>
      <c r="AC250" s="52">
        <f t="shared" si="35"/>
        <v>5.6863439329214058</v>
      </c>
      <c r="AD250" s="54">
        <f t="shared" si="36"/>
        <v>2.695837357773196E-3</v>
      </c>
      <c r="AE250" s="337">
        <f t="shared" si="43"/>
        <v>5.0017063070214834E-2</v>
      </c>
      <c r="AF250" s="333">
        <f t="shared" si="38"/>
        <v>6.2647222475344987E-59</v>
      </c>
      <c r="AG250" s="50">
        <f t="shared" si="39"/>
        <v>199.99999686072294</v>
      </c>
    </row>
    <row r="251" spans="1:34" ht="9.9499999999999993" customHeight="1" thickBot="1" x14ac:dyDescent="0.25">
      <c r="A251" s="275"/>
      <c r="B251" s="307"/>
      <c r="C251" s="308"/>
      <c r="D251" s="278"/>
      <c r="E251" s="278"/>
      <c r="F251" s="309"/>
      <c r="G251" s="280"/>
      <c r="H251" s="307"/>
      <c r="I251" s="310"/>
      <c r="J251" s="282"/>
      <c r="K251" s="278"/>
      <c r="L251" s="283"/>
      <c r="M251" s="307"/>
      <c r="N251" s="308"/>
      <c r="O251" s="282"/>
      <c r="P251" s="282"/>
      <c r="Q251" s="311"/>
      <c r="R251" s="307">
        <v>40549</v>
      </c>
      <c r="S251" s="281">
        <v>5.2</v>
      </c>
      <c r="T251" s="284">
        <v>473</v>
      </c>
      <c r="U251" s="328">
        <f t="shared" si="40"/>
        <v>2.9751055834472456E-5</v>
      </c>
      <c r="V251" s="285">
        <v>0.47</v>
      </c>
      <c r="W251" s="312"/>
      <c r="X251" s="313">
        <v>16</v>
      </c>
      <c r="Y251" s="284">
        <v>536</v>
      </c>
      <c r="Z251" s="328">
        <f t="shared" si="41"/>
        <v>4.5866211078145039E-5</v>
      </c>
      <c r="AA251" s="314">
        <v>0.54</v>
      </c>
      <c r="AB251" s="275"/>
      <c r="AC251" s="336">
        <f t="shared" si="35"/>
        <v>5.6537263355465281</v>
      </c>
      <c r="AD251" s="315">
        <f t="shared" si="36"/>
        <v>2.4792546528727049E-3</v>
      </c>
      <c r="AE251" s="338">
        <f t="shared" si="43"/>
        <v>4.9720097687110804E-2</v>
      </c>
      <c r="AF251" s="334">
        <f t="shared" si="38"/>
        <v>1.9180050166817276E-59</v>
      </c>
      <c r="AG251" s="289">
        <f t="shared" si="39"/>
        <v>199.99999683373946</v>
      </c>
      <c r="AH251" s="275"/>
    </row>
    <row r="252" spans="1:34" ht="9.9499999999999993" customHeight="1" x14ac:dyDescent="0.2">
      <c r="B252" s="298">
        <v>40613</v>
      </c>
      <c r="C252" s="299"/>
      <c r="D252" s="259"/>
      <c r="E252" s="259"/>
      <c r="F252" s="300"/>
      <c r="G252" s="261"/>
      <c r="H252" s="298">
        <v>40613</v>
      </c>
      <c r="I252" s="301"/>
      <c r="J252" s="263"/>
      <c r="K252" s="259"/>
      <c r="L252" s="264"/>
      <c r="M252" s="298">
        <v>40613</v>
      </c>
      <c r="N252" s="299"/>
      <c r="O252" s="263"/>
      <c r="P252" s="263"/>
      <c r="Q252" s="302"/>
      <c r="R252" s="298">
        <v>40613</v>
      </c>
      <c r="S252" s="262"/>
      <c r="T252" s="303"/>
      <c r="U252" s="303"/>
      <c r="V252" s="303"/>
      <c r="W252" s="304"/>
      <c r="X252" s="305"/>
      <c r="Y252" s="303"/>
      <c r="Z252" s="303"/>
      <c r="AA252" s="372"/>
      <c r="AC252" s="266"/>
      <c r="AD252" s="306"/>
      <c r="AE252" s="339"/>
      <c r="AF252" s="335"/>
      <c r="AG252" s="335"/>
    </row>
    <row r="253" spans="1:34" ht="9.9499999999999993" customHeight="1" x14ac:dyDescent="0.2">
      <c r="B253" s="160"/>
      <c r="C253" s="149"/>
      <c r="D253" s="135"/>
      <c r="E253" s="135"/>
      <c r="F253" s="161"/>
      <c r="G253" s="137"/>
      <c r="H253" s="160"/>
      <c r="I253" s="163"/>
      <c r="J253" s="138"/>
      <c r="K253" s="135"/>
      <c r="L253" s="139"/>
      <c r="M253" s="160"/>
      <c r="N253" s="149"/>
      <c r="O253" s="138"/>
      <c r="P253" s="138"/>
      <c r="Q253" s="151"/>
      <c r="R253" s="160">
        <v>40681</v>
      </c>
      <c r="S253" s="216">
        <f t="shared" ref="S253:S258" si="44">ND代替値</f>
        <v>1.3</v>
      </c>
      <c r="T253" s="143">
        <v>443</v>
      </c>
      <c r="U253" s="146">
        <v>21.9</v>
      </c>
      <c r="V253" s="146">
        <v>25.5</v>
      </c>
      <c r="W253" s="150"/>
      <c r="X253" s="216">
        <f>ND代替値</f>
        <v>1.5</v>
      </c>
      <c r="Y253" s="143">
        <v>504</v>
      </c>
      <c r="Z253" s="143">
        <v>158</v>
      </c>
      <c r="AA253" s="167">
        <v>170</v>
      </c>
      <c r="AC253" s="52">
        <f t="shared" ref="AC253:AC282" si="45">10*2.71828^(-(0.69315/30.02)*(R253-事故日Fk)/365.25)</f>
        <v>9.9571054788565121</v>
      </c>
      <c r="AD253" s="52">
        <f t="shared" ref="AD253:AD282" si="46">10*2.71828^(-(0.69315/2.062)*(R253-事故日Fk)/365.25)</f>
        <v>9.393350156059924</v>
      </c>
      <c r="AE253" s="337">
        <f t="shared" si="43"/>
        <v>4.9292465632153754E-2</v>
      </c>
      <c r="AF253" s="333">
        <f t="shared" ref="AF253:AF282" si="47">40*2.71828^(-(0.69315/0.1459)*(R253-調査開始日)/365.25)</f>
        <v>3.4450202057523563E-60</v>
      </c>
      <c r="AG253" s="50">
        <f t="shared" ref="AG253:AG282" si="48">200*2.71828^(-(0.69315/(1280000000))*(R253-調査開始日)/365.25)</f>
        <v>199.99999679459853</v>
      </c>
    </row>
    <row r="254" spans="1:34" ht="9.9499999999999993" customHeight="1" x14ac:dyDescent="0.2">
      <c r="B254" s="160"/>
      <c r="C254" s="149"/>
      <c r="D254" s="135"/>
      <c r="E254" s="135"/>
      <c r="F254" s="161"/>
      <c r="G254" s="137"/>
      <c r="H254" s="160"/>
      <c r="I254" s="163"/>
      <c r="J254" s="138"/>
      <c r="K254" s="138"/>
      <c r="L254" s="139"/>
      <c r="M254" s="160"/>
      <c r="N254" s="149"/>
      <c r="O254" s="138"/>
      <c r="P254" s="138"/>
      <c r="Q254" s="151"/>
      <c r="R254" s="160">
        <v>40737</v>
      </c>
      <c r="S254" s="216">
        <f t="shared" si="44"/>
        <v>1.3</v>
      </c>
      <c r="T254" s="143">
        <v>450</v>
      </c>
      <c r="U254" s="146">
        <v>9.9</v>
      </c>
      <c r="V254" s="146">
        <v>11.9</v>
      </c>
      <c r="W254" s="150"/>
      <c r="X254" s="216">
        <f>ND代替値</f>
        <v>1.5</v>
      </c>
      <c r="Y254" s="143">
        <v>541</v>
      </c>
      <c r="Z254" s="143">
        <v>127.1</v>
      </c>
      <c r="AA254" s="167">
        <v>146</v>
      </c>
      <c r="AC254" s="52">
        <f t="shared" si="45"/>
        <v>9.9219187686547947</v>
      </c>
      <c r="AD254" s="52">
        <f t="shared" si="46"/>
        <v>8.92149022433445</v>
      </c>
      <c r="AE254" s="337">
        <f t="shared" si="43"/>
        <v>4.9112158972732606E-2</v>
      </c>
      <c r="AF254" s="333">
        <f t="shared" si="47"/>
        <v>1.6628460021415121E-60</v>
      </c>
      <c r="AG254" s="50">
        <f t="shared" si="48"/>
        <v>199.99999677799335</v>
      </c>
    </row>
    <row r="255" spans="1:34" ht="9.9499999999999993" customHeight="1" x14ac:dyDescent="0.2">
      <c r="B255" s="160">
        <v>40862</v>
      </c>
      <c r="C255" s="209">
        <f>ND代替値</f>
        <v>1.2037037037037037</v>
      </c>
      <c r="D255" s="135">
        <v>450</v>
      </c>
      <c r="E255" s="159">
        <v>3.5</v>
      </c>
      <c r="F255" s="159">
        <v>6.8</v>
      </c>
      <c r="G255" s="137"/>
      <c r="H255" s="160">
        <v>40862</v>
      </c>
      <c r="I255" s="209">
        <f>ND代替値</f>
        <v>2.1</v>
      </c>
      <c r="J255" s="138">
        <v>520</v>
      </c>
      <c r="K255" s="138">
        <v>57</v>
      </c>
      <c r="L255" s="168">
        <v>75</v>
      </c>
      <c r="M255" s="160">
        <v>40868</v>
      </c>
      <c r="N255" s="209">
        <f>ND代替値</f>
        <v>3.75</v>
      </c>
      <c r="O255" s="138">
        <v>410</v>
      </c>
      <c r="P255" s="138">
        <v>85</v>
      </c>
      <c r="Q255" s="168">
        <v>110</v>
      </c>
      <c r="R255" s="160">
        <v>40828</v>
      </c>
      <c r="S255" s="216">
        <f t="shared" si="44"/>
        <v>1.3</v>
      </c>
      <c r="T255" s="143">
        <v>455</v>
      </c>
      <c r="U255" s="146">
        <v>2.6</v>
      </c>
      <c r="V255" s="146">
        <v>3.6</v>
      </c>
      <c r="W255" s="343">
        <f>ND代替値*2.71828^(-(0.69315/28.79)*(R255-調査開始日)/365.25)</f>
        <v>1.8940700038360826E-2</v>
      </c>
      <c r="X255" s="216">
        <f>ND代替値</f>
        <v>1.5</v>
      </c>
      <c r="Y255" s="143">
        <v>604</v>
      </c>
      <c r="Z255" s="143">
        <v>148</v>
      </c>
      <c r="AA255" s="167">
        <v>189</v>
      </c>
      <c r="AC255" s="52">
        <f t="shared" si="45"/>
        <v>9.8650053713295733</v>
      </c>
      <c r="AD255" s="52">
        <f t="shared" si="46"/>
        <v>8.2047405736338117</v>
      </c>
      <c r="AE255" s="337">
        <f t="shared" si="43"/>
        <v>4.8820566259983177E-2</v>
      </c>
      <c r="AF255" s="333">
        <f t="shared" si="47"/>
        <v>5.0909630915109637E-61</v>
      </c>
      <c r="AG255" s="50">
        <f t="shared" si="48"/>
        <v>199.99999675100986</v>
      </c>
    </row>
    <row r="256" spans="1:34" ht="9.9499999999999993" customHeight="1" x14ac:dyDescent="0.2">
      <c r="B256" s="160"/>
      <c r="C256" s="149"/>
      <c r="D256" s="135"/>
      <c r="E256" s="135"/>
      <c r="F256" s="161"/>
      <c r="G256" s="137"/>
      <c r="H256" s="160"/>
      <c r="I256" s="149"/>
      <c r="J256" s="138"/>
      <c r="K256" s="138"/>
      <c r="L256" s="139"/>
      <c r="M256" s="160"/>
      <c r="N256" s="149"/>
      <c r="O256" s="138"/>
      <c r="P256" s="138"/>
      <c r="Q256" s="151"/>
      <c r="R256" s="160">
        <v>40924</v>
      </c>
      <c r="S256" s="216">
        <f t="shared" si="44"/>
        <v>1.3</v>
      </c>
      <c r="T256" s="143">
        <v>470</v>
      </c>
      <c r="U256" s="146">
        <v>7.7</v>
      </c>
      <c r="V256" s="146">
        <v>10.4</v>
      </c>
      <c r="W256" s="137"/>
      <c r="X256" s="216">
        <f>ND代替値</f>
        <v>1.5</v>
      </c>
      <c r="Y256" s="143">
        <v>624</v>
      </c>
      <c r="Z256" s="143">
        <v>164</v>
      </c>
      <c r="AA256" s="167">
        <v>229</v>
      </c>
      <c r="AC256" s="52">
        <f t="shared" si="45"/>
        <v>9.8053186886159374</v>
      </c>
      <c r="AD256" s="52">
        <f t="shared" si="46"/>
        <v>7.5109316779745487</v>
      </c>
      <c r="AE256" s="337">
        <f t="shared" si="43"/>
        <v>4.851482833351882E-2</v>
      </c>
      <c r="AF256" s="333">
        <f t="shared" si="47"/>
        <v>1.4605056670845739E-61</v>
      </c>
      <c r="AG256" s="50">
        <f t="shared" si="48"/>
        <v>199.99999672254373</v>
      </c>
    </row>
    <row r="257" spans="2:33" ht="9.9499999999999993" customHeight="1" x14ac:dyDescent="0.2">
      <c r="B257" s="160">
        <v>41059</v>
      </c>
      <c r="C257" s="209">
        <f>ND代替値</f>
        <v>1.2037037037037037</v>
      </c>
      <c r="D257" s="135">
        <v>471</v>
      </c>
      <c r="E257" s="135">
        <v>9.5</v>
      </c>
      <c r="F257" s="159">
        <v>13.6</v>
      </c>
      <c r="G257" s="137"/>
      <c r="H257" s="160">
        <v>41059</v>
      </c>
      <c r="I257" s="209">
        <f>ND代替値</f>
        <v>2.1</v>
      </c>
      <c r="J257" s="138">
        <v>549</v>
      </c>
      <c r="K257" s="138">
        <v>128</v>
      </c>
      <c r="L257" s="168">
        <v>193</v>
      </c>
      <c r="M257" s="160"/>
      <c r="N257" s="149"/>
      <c r="O257" s="138"/>
      <c r="P257" s="138"/>
      <c r="Q257" s="151"/>
      <c r="R257" s="160">
        <v>41010</v>
      </c>
      <c r="S257" s="216">
        <f t="shared" si="44"/>
        <v>1.3</v>
      </c>
      <c r="T257" s="143">
        <v>492</v>
      </c>
      <c r="U257" s="146">
        <v>4.7</v>
      </c>
      <c r="V257" s="161">
        <v>8.1999999999999993</v>
      </c>
      <c r="W257" s="137"/>
      <c r="X257" s="216">
        <f>ND代替値</f>
        <v>1.5</v>
      </c>
      <c r="Y257" s="143">
        <v>592</v>
      </c>
      <c r="Z257" s="143">
        <v>204</v>
      </c>
      <c r="AA257" s="373">
        <v>299</v>
      </c>
      <c r="AC257" s="52">
        <f t="shared" si="45"/>
        <v>9.7521560916658157</v>
      </c>
      <c r="AD257" s="52">
        <f t="shared" si="46"/>
        <v>6.9393653456719964</v>
      </c>
      <c r="AE257" s="337">
        <f t="shared" si="43"/>
        <v>4.824256435951297E-2</v>
      </c>
      <c r="AF257" s="333">
        <f t="shared" si="47"/>
        <v>4.7719488980243153E-62</v>
      </c>
      <c r="AG257" s="50">
        <f t="shared" si="48"/>
        <v>199.99999669704286</v>
      </c>
    </row>
    <row r="258" spans="2:33" ht="9.9499999999999993" customHeight="1" x14ac:dyDescent="0.2">
      <c r="B258" s="160"/>
      <c r="C258" s="149"/>
      <c r="D258" s="135"/>
      <c r="E258" s="135"/>
      <c r="F258" s="161"/>
      <c r="G258" s="137"/>
      <c r="H258" s="160"/>
      <c r="I258" s="149"/>
      <c r="J258" s="138"/>
      <c r="K258" s="138"/>
      <c r="L258" s="139"/>
      <c r="M258" s="160"/>
      <c r="N258" s="149"/>
      <c r="O258" s="138"/>
      <c r="P258" s="138"/>
      <c r="Q258" s="151"/>
      <c r="R258" s="160">
        <v>41100</v>
      </c>
      <c r="S258" s="216">
        <f t="shared" si="44"/>
        <v>1.3</v>
      </c>
      <c r="T258" s="143">
        <v>420</v>
      </c>
      <c r="U258" s="225">
        <v>0.55000000000000004</v>
      </c>
      <c r="V258" s="161">
        <v>0.98</v>
      </c>
      <c r="W258" s="137"/>
      <c r="X258" s="222">
        <v>27</v>
      </c>
      <c r="Y258" s="143">
        <v>594</v>
      </c>
      <c r="Z258" s="143">
        <v>112.9</v>
      </c>
      <c r="AA258" s="167">
        <v>177</v>
      </c>
      <c r="AC258" s="52">
        <f t="shared" si="45"/>
        <v>9.6968294488059019</v>
      </c>
      <c r="AD258" s="52">
        <f t="shared" si="46"/>
        <v>6.3877351495678694</v>
      </c>
      <c r="AE258" s="337">
        <f t="shared" si="43"/>
        <v>4.7959272993828406E-2</v>
      </c>
      <c r="AF258" s="333">
        <f t="shared" si="47"/>
        <v>1.4801053420110452E-62</v>
      </c>
      <c r="AG258" s="50">
        <f t="shared" si="48"/>
        <v>199.99999667035587</v>
      </c>
    </row>
    <row r="259" spans="2:33" ht="9.9499999999999993" customHeight="1" x14ac:dyDescent="0.2">
      <c r="B259" s="160">
        <v>41222</v>
      </c>
      <c r="C259" s="209">
        <f>ND代替値</f>
        <v>1.2037037037037037</v>
      </c>
      <c r="D259" s="135">
        <v>478</v>
      </c>
      <c r="E259" s="146">
        <v>2.2000000000000002</v>
      </c>
      <c r="F259" s="159">
        <v>5.2</v>
      </c>
      <c r="G259" s="137"/>
      <c r="H259" s="160">
        <v>41222</v>
      </c>
      <c r="I259" s="209">
        <f>ND代替値</f>
        <v>2.1</v>
      </c>
      <c r="J259" s="138">
        <v>560</v>
      </c>
      <c r="K259" s="138">
        <v>18.5</v>
      </c>
      <c r="L259" s="168">
        <v>33.299999999999997</v>
      </c>
      <c r="M259" s="160">
        <v>41208</v>
      </c>
      <c r="N259" s="222">
        <v>31</v>
      </c>
      <c r="O259" s="138">
        <v>376</v>
      </c>
      <c r="P259" s="159">
        <v>7.6</v>
      </c>
      <c r="Q259" s="169">
        <v>13.2</v>
      </c>
      <c r="R259" s="160">
        <v>41192</v>
      </c>
      <c r="S259" s="221">
        <v>6.8</v>
      </c>
      <c r="T259" s="143">
        <v>459</v>
      </c>
      <c r="U259" s="324">
        <f>ND代替値*2.71828^(-(0.69315/2.062)*(R259-事故日Fk)/365.25)</f>
        <v>7.042970970532865E-2</v>
      </c>
      <c r="V259" s="161">
        <v>0.63</v>
      </c>
      <c r="W259" s="343">
        <f>ND代替値*2.71828^(-(0.69315/28.79)*(R259-調査開始日)/365.25)</f>
        <v>1.8491652089316114E-2</v>
      </c>
      <c r="X259" s="332">
        <v>15</v>
      </c>
      <c r="Y259" s="143">
        <v>565</v>
      </c>
      <c r="Z259" s="374">
        <v>21.2</v>
      </c>
      <c r="AA259" s="219">
        <v>37.4</v>
      </c>
      <c r="AC259" s="52">
        <f t="shared" si="45"/>
        <v>9.6405977347579324</v>
      </c>
      <c r="AD259" s="52">
        <f t="shared" si="46"/>
        <v>5.8691424754440549</v>
      </c>
      <c r="AE259" s="337">
        <f t="shared" si="43"/>
        <v>4.7671405603695545E-2</v>
      </c>
      <c r="AF259" s="333">
        <f t="shared" si="47"/>
        <v>4.4729250391394534E-63</v>
      </c>
      <c r="AG259" s="50">
        <f t="shared" si="48"/>
        <v>199.99999664307592</v>
      </c>
    </row>
    <row r="260" spans="2:33" ht="9.9499999999999993" customHeight="1" x14ac:dyDescent="0.2">
      <c r="B260" s="160"/>
      <c r="C260" s="149"/>
      <c r="D260" s="135"/>
      <c r="E260" s="146"/>
      <c r="F260" s="161"/>
      <c r="G260" s="137"/>
      <c r="H260" s="160"/>
      <c r="I260" s="149"/>
      <c r="J260" s="138"/>
      <c r="K260" s="138"/>
      <c r="L260" s="139"/>
      <c r="M260" s="160"/>
      <c r="N260" s="149"/>
      <c r="O260" s="138"/>
      <c r="P260" s="138"/>
      <c r="Q260" s="151"/>
      <c r="R260" s="160">
        <v>41291</v>
      </c>
      <c r="S260" s="134">
        <v>8.6999999999999993</v>
      </c>
      <c r="T260" s="143">
        <v>461</v>
      </c>
      <c r="U260" s="211">
        <v>1.4</v>
      </c>
      <c r="V260" s="161">
        <v>4</v>
      </c>
      <c r="W260" s="137"/>
      <c r="X260" s="221">
        <v>8.8000000000000007</v>
      </c>
      <c r="Y260" s="143">
        <v>572</v>
      </c>
      <c r="Z260" s="374">
        <v>19.100000000000001</v>
      </c>
      <c r="AA260" s="219">
        <v>35.1</v>
      </c>
      <c r="AC260" s="52">
        <f t="shared" si="45"/>
        <v>9.5804517139286904</v>
      </c>
      <c r="AD260" s="52">
        <f t="shared" si="46"/>
        <v>5.3580222791876944</v>
      </c>
      <c r="AE260" s="337">
        <f t="shared" si="43"/>
        <v>4.7363565045516587E-2</v>
      </c>
      <c r="AF260" s="333">
        <f t="shared" si="47"/>
        <v>1.2340937305484583E-63</v>
      </c>
      <c r="AG260" s="50">
        <f t="shared" si="48"/>
        <v>199.99999661372024</v>
      </c>
    </row>
    <row r="261" spans="2:33" ht="9.9499999999999993" customHeight="1" x14ac:dyDescent="0.2">
      <c r="B261" s="160">
        <v>41396</v>
      </c>
      <c r="C261" s="209">
        <f>ND代替値</f>
        <v>1.2037037037037037</v>
      </c>
      <c r="D261" s="135">
        <v>466</v>
      </c>
      <c r="E261" s="225">
        <v>0.89</v>
      </c>
      <c r="F261" s="159">
        <v>1.2</v>
      </c>
      <c r="G261" s="137"/>
      <c r="H261" s="160">
        <v>41414</v>
      </c>
      <c r="I261" s="209">
        <f>ND代替値</f>
        <v>2.1</v>
      </c>
      <c r="J261" s="138">
        <v>500</v>
      </c>
      <c r="K261" s="138">
        <v>16.399999999999999</v>
      </c>
      <c r="L261" s="168">
        <v>32.799999999999997</v>
      </c>
      <c r="M261" s="160"/>
      <c r="N261" s="149"/>
      <c r="O261" s="138"/>
      <c r="P261" s="138"/>
      <c r="Q261" s="151"/>
      <c r="R261" s="160">
        <v>41374</v>
      </c>
      <c r="S261" s="216">
        <f>ND代替値</f>
        <v>1.3</v>
      </c>
      <c r="T261" s="143">
        <v>480</v>
      </c>
      <c r="U261" s="211">
        <v>0.56000000000000005</v>
      </c>
      <c r="V261" s="161">
        <v>1.3</v>
      </c>
      <c r="W261" s="150"/>
      <c r="X261" s="221">
        <v>9.9</v>
      </c>
      <c r="Y261" s="143">
        <v>586</v>
      </c>
      <c r="Z261" s="374">
        <v>14.3</v>
      </c>
      <c r="AA261" s="219">
        <v>29.7</v>
      </c>
      <c r="AC261" s="52">
        <f t="shared" si="45"/>
        <v>9.5303155332846998</v>
      </c>
      <c r="AD261" s="52">
        <f t="shared" si="46"/>
        <v>4.9639746116762202</v>
      </c>
      <c r="AE261" s="337">
        <f t="shared" si="43"/>
        <v>4.7107008974408462E-2</v>
      </c>
      <c r="AF261" s="333">
        <f t="shared" si="47"/>
        <v>4.1926388637657052E-64</v>
      </c>
      <c r="AG261" s="50">
        <f t="shared" si="48"/>
        <v>199.99999658910889</v>
      </c>
    </row>
    <row r="262" spans="2:33" ht="9.9499999999999993" customHeight="1" x14ac:dyDescent="0.2">
      <c r="B262" s="160"/>
      <c r="C262" s="149"/>
      <c r="D262" s="135"/>
      <c r="E262" s="135"/>
      <c r="F262" s="161"/>
      <c r="G262" s="137"/>
      <c r="H262" s="160"/>
      <c r="I262" s="149"/>
      <c r="J262" s="138"/>
      <c r="K262" s="138"/>
      <c r="L262" s="139"/>
      <c r="M262" s="160"/>
      <c r="N262" s="149"/>
      <c r="O262" s="138"/>
      <c r="P262" s="138"/>
      <c r="Q262" s="151"/>
      <c r="R262" s="160">
        <v>41472</v>
      </c>
      <c r="S262" s="134">
        <v>7.3</v>
      </c>
      <c r="T262" s="143">
        <v>457</v>
      </c>
      <c r="U262" s="211">
        <v>1.3</v>
      </c>
      <c r="V262" s="161">
        <v>3.7</v>
      </c>
      <c r="W262" s="150"/>
      <c r="X262" s="332">
        <v>12</v>
      </c>
      <c r="Y262" s="143">
        <v>585</v>
      </c>
      <c r="Z262" s="374">
        <v>44.9</v>
      </c>
      <c r="AA262" s="219">
        <v>99.1</v>
      </c>
      <c r="AC262" s="52">
        <f t="shared" si="45"/>
        <v>9.4714562713154606</v>
      </c>
      <c r="AD262" s="52">
        <f t="shared" si="46"/>
        <v>4.5358544779564607</v>
      </c>
      <c r="AE262" s="337">
        <f t="shared" si="43"/>
        <v>4.6805875880562203E-2</v>
      </c>
      <c r="AF262" s="333">
        <f t="shared" si="47"/>
        <v>1.1719063452361259E-64</v>
      </c>
      <c r="AG262" s="50">
        <f t="shared" si="48"/>
        <v>199.99999656004979</v>
      </c>
    </row>
    <row r="263" spans="2:33" ht="9.9499999999999993" customHeight="1" x14ac:dyDescent="0.2">
      <c r="B263" s="160">
        <v>41591</v>
      </c>
      <c r="C263" s="209">
        <f>ND代替値</f>
        <v>1.2037037037037037</v>
      </c>
      <c r="D263" s="135">
        <v>400</v>
      </c>
      <c r="E263" s="146">
        <v>3.3</v>
      </c>
      <c r="F263" s="159">
        <v>9.9</v>
      </c>
      <c r="G263" s="137"/>
      <c r="H263" s="160">
        <v>41596</v>
      </c>
      <c r="I263" s="209">
        <f>ND代替値</f>
        <v>2.1</v>
      </c>
      <c r="J263" s="138">
        <v>480</v>
      </c>
      <c r="K263" s="218">
        <v>6.4</v>
      </c>
      <c r="L263" s="168">
        <v>16.600000000000001</v>
      </c>
      <c r="M263" s="160">
        <v>41562</v>
      </c>
      <c r="N263" s="149">
        <v>14</v>
      </c>
      <c r="O263" s="138">
        <v>363</v>
      </c>
      <c r="P263" s="159">
        <v>2.2000000000000002</v>
      </c>
      <c r="Q263" s="169">
        <v>6.3</v>
      </c>
      <c r="R263" s="160">
        <v>41576</v>
      </c>
      <c r="S263" s="134">
        <v>9.6</v>
      </c>
      <c r="T263" s="143">
        <v>462</v>
      </c>
      <c r="U263" s="211">
        <v>0.69</v>
      </c>
      <c r="V263" s="161">
        <v>2.1</v>
      </c>
      <c r="W263" s="343">
        <f>ND代替値*2.71828^(-(0.69315/28.79)*(R263-調査開始日)/365.25)</f>
        <v>1.802946570285097E-2</v>
      </c>
      <c r="X263" s="332">
        <v>16</v>
      </c>
      <c r="Y263" s="143">
        <v>599</v>
      </c>
      <c r="Z263" s="374">
        <v>12.4</v>
      </c>
      <c r="AA263" s="219">
        <v>30.2</v>
      </c>
      <c r="AC263" s="52">
        <f t="shared" si="45"/>
        <v>9.4093909112234204</v>
      </c>
      <c r="AD263" s="52">
        <f t="shared" si="46"/>
        <v>4.1218338723504031</v>
      </c>
      <c r="AE263" s="337">
        <f t="shared" si="43"/>
        <v>4.6488411188622319E-2</v>
      </c>
      <c r="AF263" s="333">
        <f t="shared" si="47"/>
        <v>3.0297361711662834E-65</v>
      </c>
      <c r="AG263" s="50">
        <f t="shared" si="48"/>
        <v>199.99999652921147</v>
      </c>
    </row>
    <row r="264" spans="2:33" ht="9.9499999999999993" customHeight="1" x14ac:dyDescent="0.2">
      <c r="B264" s="370"/>
      <c r="C264" s="149"/>
      <c r="D264" s="135"/>
      <c r="E264" s="135"/>
      <c r="F264" s="161"/>
      <c r="G264" s="137"/>
      <c r="H264" s="370"/>
      <c r="I264" s="163"/>
      <c r="J264" s="138"/>
      <c r="K264" s="138"/>
      <c r="L264" s="139"/>
      <c r="M264" s="160"/>
      <c r="N264" s="149"/>
      <c r="O264" s="138"/>
      <c r="P264" s="138"/>
      <c r="Q264" s="151"/>
      <c r="R264" s="160">
        <v>41654</v>
      </c>
      <c r="S264" s="216">
        <f>ND代替値</f>
        <v>1.3</v>
      </c>
      <c r="T264" s="143">
        <v>525</v>
      </c>
      <c r="U264" s="211">
        <v>0.59</v>
      </c>
      <c r="V264" s="161">
        <v>1.2</v>
      </c>
      <c r="W264" s="137"/>
      <c r="X264" s="332">
        <v>12</v>
      </c>
      <c r="Y264" s="143">
        <v>580</v>
      </c>
      <c r="Z264" s="374">
        <v>15.3</v>
      </c>
      <c r="AA264" s="219">
        <v>40.799999999999997</v>
      </c>
      <c r="AC264" s="52">
        <f t="shared" si="45"/>
        <v>9.3631089387644746</v>
      </c>
      <c r="AD264" s="52">
        <f t="shared" si="46"/>
        <v>3.8363128114606271</v>
      </c>
      <c r="AE264" s="337">
        <f t="shared" si="43"/>
        <v>4.6251726527437788E-2</v>
      </c>
      <c r="AF264" s="333">
        <f t="shared" si="47"/>
        <v>1.0984713682293314E-65</v>
      </c>
      <c r="AG264" s="50">
        <f t="shared" si="48"/>
        <v>199.99999650608277</v>
      </c>
    </row>
    <row r="265" spans="2:33" ht="9.9499999999999993" customHeight="1" x14ac:dyDescent="0.2">
      <c r="B265" s="370">
        <v>41778</v>
      </c>
      <c r="C265" s="209">
        <f>ND代替値</f>
        <v>1.2037037037037037</v>
      </c>
      <c r="D265" s="135">
        <v>485</v>
      </c>
      <c r="E265" s="325">
        <f>ND代替値*2.71828^(-(0.69315/2.062)*(B265-事故日Fk)/365.25)</f>
        <v>5.1338440867402489E-2</v>
      </c>
      <c r="F265" s="161">
        <v>0.92</v>
      </c>
      <c r="G265" s="137"/>
      <c r="H265" s="370">
        <v>41778</v>
      </c>
      <c r="I265" s="232">
        <v>22</v>
      </c>
      <c r="J265" s="138">
        <v>520</v>
      </c>
      <c r="K265" s="138">
        <v>33.799999999999997</v>
      </c>
      <c r="L265" s="168">
        <v>94</v>
      </c>
      <c r="M265" s="160"/>
      <c r="N265" s="170"/>
      <c r="O265" s="138"/>
      <c r="P265" s="138"/>
      <c r="Q265" s="151"/>
      <c r="R265" s="160">
        <v>41738</v>
      </c>
      <c r="S265" s="221">
        <v>8.4</v>
      </c>
      <c r="T265" s="143">
        <v>447</v>
      </c>
      <c r="U265" s="211">
        <v>0.76</v>
      </c>
      <c r="V265" s="161">
        <v>1.5</v>
      </c>
      <c r="W265" s="137"/>
      <c r="X265" s="221">
        <v>11</v>
      </c>
      <c r="Y265" s="143">
        <v>562</v>
      </c>
      <c r="Z265" s="374">
        <v>18.8</v>
      </c>
      <c r="AA265" s="219">
        <v>52.6</v>
      </c>
      <c r="AC265" s="52">
        <f t="shared" si="45"/>
        <v>9.3135213700679227</v>
      </c>
      <c r="AD265" s="52">
        <f t="shared" si="46"/>
        <v>3.5509074271085055</v>
      </c>
      <c r="AE265" s="337">
        <f t="shared" si="43"/>
        <v>4.5998182807573326E-2</v>
      </c>
      <c r="AF265" s="333">
        <f t="shared" si="47"/>
        <v>3.6836565138484249E-66</v>
      </c>
      <c r="AG265" s="50">
        <f t="shared" si="48"/>
        <v>199.99999648117497</v>
      </c>
    </row>
    <row r="266" spans="2:33" ht="9.9499999999999993" customHeight="1" x14ac:dyDescent="0.2">
      <c r="B266" s="371"/>
      <c r="C266" s="149"/>
      <c r="D266" s="172"/>
      <c r="E266" s="172"/>
      <c r="F266" s="161"/>
      <c r="G266" s="137"/>
      <c r="H266" s="371"/>
      <c r="I266" s="171"/>
      <c r="J266" s="172"/>
      <c r="K266" s="172"/>
      <c r="L266" s="173"/>
      <c r="M266" s="370"/>
      <c r="N266" s="170"/>
      <c r="O266" s="138"/>
      <c r="P266" s="138"/>
      <c r="Q266" s="151"/>
      <c r="R266" s="160">
        <v>41828</v>
      </c>
      <c r="S266" s="216">
        <f>ND代替値</f>
        <v>1.3</v>
      </c>
      <c r="T266" s="143">
        <v>489</v>
      </c>
      <c r="U266" s="211">
        <v>0.65</v>
      </c>
      <c r="V266" s="212">
        <v>1.9</v>
      </c>
      <c r="W266" s="137"/>
      <c r="X266" s="332">
        <v>13</v>
      </c>
      <c r="Y266" s="143">
        <v>572</v>
      </c>
      <c r="Z266" s="374">
        <v>21.8</v>
      </c>
      <c r="AA266" s="219">
        <v>67.5</v>
      </c>
      <c r="AC266" s="52">
        <f t="shared" si="45"/>
        <v>9.2606832216865325</v>
      </c>
      <c r="AD266" s="52">
        <f t="shared" si="46"/>
        <v>3.2686355387167043</v>
      </c>
      <c r="AE266" s="337">
        <f t="shared" si="43"/>
        <v>4.5728070963404831E-2</v>
      </c>
      <c r="AF266" s="333">
        <f t="shared" si="47"/>
        <v>1.1425519846908165E-66</v>
      </c>
      <c r="AG266" s="50">
        <f t="shared" si="48"/>
        <v>199.99999645448796</v>
      </c>
    </row>
    <row r="267" spans="2:33" ht="9.9499999999999993" customHeight="1" x14ac:dyDescent="0.2">
      <c r="B267" s="370">
        <v>41953</v>
      </c>
      <c r="C267" s="209">
        <f>ND代替値</f>
        <v>1.2037037037037037</v>
      </c>
      <c r="D267" s="135">
        <v>447</v>
      </c>
      <c r="E267" s="146">
        <v>1.1000000000000001</v>
      </c>
      <c r="F267" s="159">
        <v>2.9</v>
      </c>
      <c r="G267" s="137"/>
      <c r="H267" s="370">
        <v>41961</v>
      </c>
      <c r="I267" s="209">
        <f>ND代替値</f>
        <v>2.1</v>
      </c>
      <c r="J267" s="138">
        <v>448</v>
      </c>
      <c r="K267" s="218">
        <v>4.8</v>
      </c>
      <c r="L267" s="137">
        <v>16.8</v>
      </c>
      <c r="M267" s="370">
        <v>41921</v>
      </c>
      <c r="N267" s="209">
        <f>ND代替値</f>
        <v>3.75</v>
      </c>
      <c r="O267" s="138">
        <v>345</v>
      </c>
      <c r="P267" s="218">
        <v>2.2999999999999998</v>
      </c>
      <c r="Q267" s="137">
        <v>8.9</v>
      </c>
      <c r="R267" s="160">
        <v>41940</v>
      </c>
      <c r="S267" s="221">
        <v>3.9</v>
      </c>
      <c r="T267" s="143">
        <v>499</v>
      </c>
      <c r="U267" s="324">
        <f>ND代替値*2.71828^(-(0.69315/2.062)*(R267-事故日Fk)/365.25)</f>
        <v>3.5381930784760734E-2</v>
      </c>
      <c r="V267" s="327">
        <f>ND代替値*2.71828^(-(0.69315/30.02)*(R267-事故日Fk)/365.25)</f>
        <v>0.11034417027424262</v>
      </c>
      <c r="W267" s="343">
        <f>ND代替値*2.71828^(-(0.69315/28.79)*(R267-調査開始日)/365.25)</f>
        <v>1.760202138559553E-2</v>
      </c>
      <c r="X267" s="331">
        <v>20</v>
      </c>
      <c r="Y267" s="143">
        <v>594</v>
      </c>
      <c r="Z267" s="146">
        <v>5.7</v>
      </c>
      <c r="AA267" s="219">
        <v>20.7</v>
      </c>
      <c r="AC267" s="52">
        <f t="shared" si="45"/>
        <v>9.1953475228535524</v>
      </c>
      <c r="AD267" s="52">
        <f t="shared" si="46"/>
        <v>2.9484942320633944</v>
      </c>
      <c r="AE267" s="337">
        <f t="shared" si="43"/>
        <v>4.5394145857351978E-2</v>
      </c>
      <c r="AF267" s="333">
        <f t="shared" si="47"/>
        <v>2.6619290964008347E-67</v>
      </c>
      <c r="AG267" s="50">
        <f t="shared" si="48"/>
        <v>199.99999642127756</v>
      </c>
    </row>
    <row r="268" spans="2:33" ht="9.9499999999999993" customHeight="1" x14ac:dyDescent="0.2">
      <c r="B268" s="371"/>
      <c r="C268" s="149"/>
      <c r="D268" s="172"/>
      <c r="E268" s="172"/>
      <c r="F268" s="161"/>
      <c r="G268" s="137"/>
      <c r="H268" s="371"/>
      <c r="I268" s="149"/>
      <c r="J268" s="172"/>
      <c r="K268" s="172"/>
      <c r="L268" s="174"/>
      <c r="M268" s="371"/>
      <c r="N268" s="171"/>
      <c r="O268" s="172"/>
      <c r="P268" s="175"/>
      <c r="Q268" s="174"/>
      <c r="R268" s="160">
        <v>42018</v>
      </c>
      <c r="S268" s="216">
        <f t="shared" ref="S268:S274" si="49">ND代替値</f>
        <v>1.3</v>
      </c>
      <c r="T268" s="143">
        <v>512</v>
      </c>
      <c r="U268" s="225">
        <v>0.49</v>
      </c>
      <c r="V268" s="161">
        <v>1.4</v>
      </c>
      <c r="W268" s="137"/>
      <c r="X268" s="331">
        <v>13</v>
      </c>
      <c r="Y268" s="143">
        <v>578</v>
      </c>
      <c r="Z268" s="374">
        <v>10.5</v>
      </c>
      <c r="AA268" s="219">
        <v>39.6</v>
      </c>
      <c r="AC268" s="52">
        <f t="shared" si="45"/>
        <v>9.1501183656404628</v>
      </c>
      <c r="AD268" s="52">
        <f t="shared" si="46"/>
        <v>2.7442508716472034</v>
      </c>
      <c r="AE268" s="337">
        <f t="shared" si="43"/>
        <v>4.5163032387192388E-2</v>
      </c>
      <c r="AF268" s="333">
        <f t="shared" si="47"/>
        <v>9.6511799425994544E-68</v>
      </c>
      <c r="AG268" s="50">
        <f t="shared" si="48"/>
        <v>199.9999963981488</v>
      </c>
    </row>
    <row r="269" spans="2:33" ht="9.9499999999999993" customHeight="1" x14ac:dyDescent="0.2">
      <c r="B269" s="370">
        <v>42144</v>
      </c>
      <c r="C269" s="209">
        <f>ND代替値</f>
        <v>1.2037037037037037</v>
      </c>
      <c r="D269" s="135">
        <v>406</v>
      </c>
      <c r="E269" s="325">
        <f>ND代替値*2.71828^(-(0.69315/2.062)*(B269-事故日Fk)/365.25)</f>
        <v>3.6656675679172537E-2</v>
      </c>
      <c r="F269" s="201">
        <f>ND代替値</f>
        <v>0.15</v>
      </c>
      <c r="G269" s="137"/>
      <c r="H269" s="370">
        <v>42136</v>
      </c>
      <c r="I269" s="209">
        <f>ND代替値</f>
        <v>2.1</v>
      </c>
      <c r="J269" s="138">
        <v>453</v>
      </c>
      <c r="K269" s="218">
        <v>2.2000000000000002</v>
      </c>
      <c r="L269" s="137">
        <v>10.8</v>
      </c>
      <c r="M269" s="371"/>
      <c r="N269" s="171"/>
      <c r="O269" s="172"/>
      <c r="P269" s="175"/>
      <c r="Q269" s="137"/>
      <c r="R269" s="160">
        <v>42115</v>
      </c>
      <c r="S269" s="216">
        <f t="shared" si="49"/>
        <v>1.3</v>
      </c>
      <c r="T269" s="143">
        <v>501</v>
      </c>
      <c r="U269" s="324">
        <f>ND代替値*2.71828^(-(0.69315/2.062)*(R269-事故日Fk)/365.25)</f>
        <v>3.0118567798962548E-2</v>
      </c>
      <c r="V269" s="161">
        <v>0.8</v>
      </c>
      <c r="W269" s="137"/>
      <c r="X269" s="146">
        <v>9.3000000000000007</v>
      </c>
      <c r="Y269" s="143">
        <v>568</v>
      </c>
      <c r="Z269" s="374">
        <v>13.5</v>
      </c>
      <c r="AA269" s="219">
        <v>53.4</v>
      </c>
      <c r="AC269" s="52">
        <f t="shared" si="45"/>
        <v>9.0941820810382836</v>
      </c>
      <c r="AD269" s="52">
        <f t="shared" si="46"/>
        <v>2.5098806499135455</v>
      </c>
      <c r="AE269" s="337">
        <f t="shared" si="43"/>
        <v>4.4877262868229309E-2</v>
      </c>
      <c r="AF269" s="333">
        <f t="shared" si="47"/>
        <v>2.7329695123539402E-68</v>
      </c>
      <c r="AG269" s="50">
        <f t="shared" si="48"/>
        <v>199.99999636938622</v>
      </c>
    </row>
    <row r="270" spans="2:33" ht="9.9499999999999993" customHeight="1" x14ac:dyDescent="0.2">
      <c r="B270" s="371"/>
      <c r="C270" s="149"/>
      <c r="D270" s="172"/>
      <c r="E270" s="135"/>
      <c r="F270" s="161"/>
      <c r="G270" s="137"/>
      <c r="H270" s="371"/>
      <c r="I270" s="149"/>
      <c r="J270" s="172"/>
      <c r="K270" s="172"/>
      <c r="L270" s="174"/>
      <c r="M270" s="371"/>
      <c r="N270" s="171"/>
      <c r="O270" s="172"/>
      <c r="P270" s="175"/>
      <c r="Q270" s="174"/>
      <c r="R270" s="160">
        <v>42199</v>
      </c>
      <c r="S270" s="216">
        <f t="shared" si="49"/>
        <v>1.3</v>
      </c>
      <c r="T270" s="143">
        <v>501</v>
      </c>
      <c r="U270" s="324">
        <f>ND代替値*2.71828^(-(0.69315/2.062)*(R270-事故日Fk)/365.25)</f>
        <v>2.7877874236873827E-2</v>
      </c>
      <c r="V270" s="161">
        <v>0.61</v>
      </c>
      <c r="W270" s="137"/>
      <c r="X270" s="331">
        <v>20</v>
      </c>
      <c r="Y270" s="143">
        <v>570</v>
      </c>
      <c r="Z270" s="146">
        <v>17.600000000000001</v>
      </c>
      <c r="AA270" s="219">
        <v>73.5</v>
      </c>
      <c r="AC270" s="52">
        <f t="shared" si="45"/>
        <v>9.0460187645980135</v>
      </c>
      <c r="AD270" s="52">
        <f t="shared" si="46"/>
        <v>2.3231561864061523</v>
      </c>
      <c r="AE270" s="337">
        <f t="shared" si="43"/>
        <v>4.4631253713128982E-2</v>
      </c>
      <c r="AF270" s="333">
        <f t="shared" si="47"/>
        <v>9.1648460192093454E-69</v>
      </c>
      <c r="AG270" s="50">
        <f t="shared" si="48"/>
        <v>199.99999634447835</v>
      </c>
    </row>
    <row r="271" spans="2:33" ht="9.9499999999999993" customHeight="1" x14ac:dyDescent="0.2">
      <c r="B271" s="370">
        <v>42320</v>
      </c>
      <c r="C271" s="209">
        <f>ND代替値</f>
        <v>1.2037037037037037</v>
      </c>
      <c r="D271" s="135">
        <v>453</v>
      </c>
      <c r="E271" s="325">
        <f>ND代替値*2.71828^(-(0.69315/2.062)*(B271-事故日Fk)/365.25)</f>
        <v>3.1174978783098644E-2</v>
      </c>
      <c r="F271" s="225">
        <v>0.72</v>
      </c>
      <c r="G271" s="137"/>
      <c r="H271" s="370">
        <v>42326</v>
      </c>
      <c r="I271" s="209">
        <f>ND代替値</f>
        <v>2.1</v>
      </c>
      <c r="J271" s="138">
        <v>490</v>
      </c>
      <c r="K271" s="218">
        <v>4.5999999999999996</v>
      </c>
      <c r="L271" s="137">
        <v>21</v>
      </c>
      <c r="M271" s="370">
        <v>42296</v>
      </c>
      <c r="N271" s="170">
        <v>17</v>
      </c>
      <c r="O271" s="138">
        <v>355</v>
      </c>
      <c r="P271" s="218">
        <v>2.4</v>
      </c>
      <c r="Q271" s="137">
        <v>11.4</v>
      </c>
      <c r="R271" s="160">
        <v>42291</v>
      </c>
      <c r="S271" s="216">
        <f t="shared" si="49"/>
        <v>1.3</v>
      </c>
      <c r="T271" s="143">
        <v>490</v>
      </c>
      <c r="U271" s="225">
        <v>0.45</v>
      </c>
      <c r="V271" s="161">
        <v>1.7</v>
      </c>
      <c r="W271" s="343">
        <f>ND代替値*2.71828^(-(0.69315/28.79)*(R271-調査開始日)/365.25)</f>
        <v>1.7199443129526204E-2</v>
      </c>
      <c r="X271" s="331">
        <v>26</v>
      </c>
      <c r="Y271" s="143">
        <v>557</v>
      </c>
      <c r="Z271" s="146">
        <v>6.9</v>
      </c>
      <c r="AA271" s="219">
        <v>30.9</v>
      </c>
      <c r="AC271" s="52">
        <f t="shared" si="45"/>
        <v>8.9935610882895887</v>
      </c>
      <c r="AD271" s="52">
        <f t="shared" si="46"/>
        <v>2.1345491526287499</v>
      </c>
      <c r="AE271" s="337">
        <f t="shared" si="43"/>
        <v>4.4363362193455415E-2</v>
      </c>
      <c r="AF271" s="333">
        <f t="shared" si="47"/>
        <v>2.7696453810160144E-69</v>
      </c>
      <c r="AG271" s="50">
        <f t="shared" si="48"/>
        <v>199.99999631719837</v>
      </c>
    </row>
    <row r="272" spans="2:33" ht="9.9499999999999993" customHeight="1" x14ac:dyDescent="0.2">
      <c r="B272" s="371"/>
      <c r="C272" s="149"/>
      <c r="D272" s="172"/>
      <c r="E272" s="135"/>
      <c r="F272" s="161"/>
      <c r="G272" s="137"/>
      <c r="H272" s="371"/>
      <c r="I272" s="149"/>
      <c r="J272" s="172"/>
      <c r="K272" s="172"/>
      <c r="L272" s="174"/>
      <c r="M272" s="371"/>
      <c r="N272" s="171"/>
      <c r="O272" s="172"/>
      <c r="P272" s="175"/>
      <c r="Q272" s="174"/>
      <c r="R272" s="160">
        <v>42382</v>
      </c>
      <c r="S272" s="216">
        <f t="shared" si="49"/>
        <v>1.3</v>
      </c>
      <c r="T272" s="143">
        <v>503</v>
      </c>
      <c r="U272" s="324">
        <f t="shared" ref="U272:U282" si="50">ND代替値*2.71828^(-(0.69315/2.062)*(R272-事故日Fk)/365.25)</f>
        <v>2.3556721935829219E-2</v>
      </c>
      <c r="V272" s="161">
        <v>0.94</v>
      </c>
      <c r="W272" s="137"/>
      <c r="X272" s="331">
        <v>12</v>
      </c>
      <c r="Y272" s="143">
        <v>573</v>
      </c>
      <c r="Z272" s="146">
        <v>6</v>
      </c>
      <c r="AA272" s="219">
        <v>27.8</v>
      </c>
      <c r="AC272" s="52">
        <f t="shared" si="45"/>
        <v>8.9419728695668628</v>
      </c>
      <c r="AD272" s="52">
        <f t="shared" si="46"/>
        <v>1.9630601613191017</v>
      </c>
      <c r="AE272" s="337">
        <f t="shared" si="43"/>
        <v>4.4099964423956868E-2</v>
      </c>
      <c r="AF272" s="333">
        <f t="shared" si="47"/>
        <v>8.4795359240526909E-70</v>
      </c>
      <c r="AG272" s="50">
        <f t="shared" si="48"/>
        <v>199.99999629021488</v>
      </c>
    </row>
    <row r="273" spans="2:33" ht="9.9499999999999993" customHeight="1" x14ac:dyDescent="0.2">
      <c r="B273" s="370">
        <v>42514</v>
      </c>
      <c r="C273" s="209">
        <f>ND代替値</f>
        <v>1.2037037037037037</v>
      </c>
      <c r="D273" s="135">
        <v>453</v>
      </c>
      <c r="E273" s="325">
        <f>ND代替値*2.71828^(-(0.69315/2.062)*(B273-事故日Fk)/365.25)</f>
        <v>2.6077423837005054E-2</v>
      </c>
      <c r="F273" s="161">
        <v>0.83</v>
      </c>
      <c r="G273" s="137"/>
      <c r="H273" s="370">
        <v>42513</v>
      </c>
      <c r="I273" s="209">
        <f>ND代替値</f>
        <v>2.1</v>
      </c>
      <c r="J273" s="138">
        <v>439</v>
      </c>
      <c r="K273" s="218">
        <v>2.2000000000000002</v>
      </c>
      <c r="L273" s="137">
        <v>13.2</v>
      </c>
      <c r="M273" s="371"/>
      <c r="N273" s="171"/>
      <c r="O273" s="172"/>
      <c r="P273" s="175"/>
      <c r="Q273" s="137"/>
      <c r="R273" s="160">
        <v>42473</v>
      </c>
      <c r="S273" s="216">
        <f t="shared" si="49"/>
        <v>1.3</v>
      </c>
      <c r="T273" s="143">
        <v>507</v>
      </c>
      <c r="U273" s="324">
        <f t="shared" si="50"/>
        <v>2.1664182483944413E-2</v>
      </c>
      <c r="V273" s="212">
        <v>0.78</v>
      </c>
      <c r="W273" s="137"/>
      <c r="X273" s="216">
        <f>ND代替値</f>
        <v>1.5</v>
      </c>
      <c r="Y273" s="143">
        <v>592</v>
      </c>
      <c r="Z273" s="146">
        <v>3.3</v>
      </c>
      <c r="AA273" s="219">
        <v>16.7</v>
      </c>
      <c r="AC273" s="52">
        <f t="shared" si="45"/>
        <v>8.8906805674765863</v>
      </c>
      <c r="AD273" s="52">
        <f t="shared" si="46"/>
        <v>1.8053485403287013</v>
      </c>
      <c r="AE273" s="337">
        <f t="shared" si="43"/>
        <v>4.383813052116154E-2</v>
      </c>
      <c r="AF273" s="333">
        <f t="shared" si="47"/>
        <v>2.5960915422652924E-70</v>
      </c>
      <c r="AG273" s="50">
        <f t="shared" si="48"/>
        <v>199.99999626323134</v>
      </c>
    </row>
    <row r="274" spans="2:33" ht="9.9499999999999993" customHeight="1" x14ac:dyDescent="0.2">
      <c r="B274" s="371"/>
      <c r="C274" s="171"/>
      <c r="D274" s="172"/>
      <c r="E274" s="135"/>
      <c r="F274" s="161"/>
      <c r="G274" s="137"/>
      <c r="H274" s="371"/>
      <c r="I274" s="149"/>
      <c r="J274" s="172"/>
      <c r="K274" s="172"/>
      <c r="L274" s="174"/>
      <c r="M274" s="370"/>
      <c r="N274" s="170"/>
      <c r="O274" s="138"/>
      <c r="P274" s="218"/>
      <c r="Q274" s="174"/>
      <c r="R274" s="160">
        <v>42564</v>
      </c>
      <c r="S274" s="216">
        <f t="shared" si="49"/>
        <v>1.3</v>
      </c>
      <c r="T274" s="143">
        <v>508</v>
      </c>
      <c r="U274" s="324">
        <f t="shared" si="50"/>
        <v>1.9923689041971223E-2</v>
      </c>
      <c r="V274" s="327">
        <f>ND代替値*2.71828^(-(0.69315/30.02)*(R274-事故日Fk)/365.25)</f>
        <v>0.10607618981523649</v>
      </c>
      <c r="W274" s="137"/>
      <c r="X274" s="331">
        <v>13</v>
      </c>
      <c r="Y274" s="143">
        <v>594</v>
      </c>
      <c r="Z274" s="146">
        <v>2.1</v>
      </c>
      <c r="AA274" s="219">
        <v>10.8</v>
      </c>
      <c r="AC274" s="52">
        <f t="shared" si="45"/>
        <v>8.8396824846030402</v>
      </c>
      <c r="AD274" s="52">
        <f t="shared" si="46"/>
        <v>1.6603074201642687</v>
      </c>
      <c r="AE274" s="337">
        <f t="shared" si="43"/>
        <v>4.3577851199952583E-2</v>
      </c>
      <c r="AF274" s="333">
        <f t="shared" si="47"/>
        <v>7.9481841414269562E-71</v>
      </c>
      <c r="AG274" s="50">
        <f t="shared" si="48"/>
        <v>199.99999623624788</v>
      </c>
    </row>
    <row r="275" spans="2:33" ht="9.9499999999999993" customHeight="1" x14ac:dyDescent="0.2">
      <c r="B275" s="370">
        <v>42682</v>
      </c>
      <c r="C275" s="221">
        <v>7.9</v>
      </c>
      <c r="D275" s="135">
        <v>456</v>
      </c>
      <c r="E275" s="325">
        <f>ND代替値*2.71828^(-(0.69315/2.062)*(B275-事故日Fk)/365.25)</f>
        <v>2.2341656070921645E-2</v>
      </c>
      <c r="F275" s="326">
        <f>ND代替値</f>
        <v>0.15</v>
      </c>
      <c r="G275" s="137"/>
      <c r="H275" s="370">
        <v>42682</v>
      </c>
      <c r="I275" s="209">
        <f>ND代替値</f>
        <v>2.1</v>
      </c>
      <c r="J275" s="138">
        <v>458</v>
      </c>
      <c r="K275" s="324">
        <f>ND代替値*2.71828^(-(0.69315/2.062)*(H275-事故日Fk)/365.25)</f>
        <v>7.223802129597999E-2</v>
      </c>
      <c r="L275" s="137">
        <v>4.9000000000000004</v>
      </c>
      <c r="M275" s="370">
        <v>42661</v>
      </c>
      <c r="N275" s="221">
        <v>12</v>
      </c>
      <c r="O275" s="138">
        <v>351</v>
      </c>
      <c r="P275" s="218">
        <v>1.3</v>
      </c>
      <c r="Q275" s="137">
        <v>8.1999999999999993</v>
      </c>
      <c r="R275" s="160">
        <v>42655</v>
      </c>
      <c r="S275" s="134">
        <v>5.9</v>
      </c>
      <c r="T275" s="143">
        <v>519</v>
      </c>
      <c r="U275" s="324">
        <f t="shared" si="50"/>
        <v>1.8323026282452665E-2</v>
      </c>
      <c r="V275" s="161">
        <v>0.59</v>
      </c>
      <c r="W275" s="343">
        <f>ND代替値*2.71828^(-(0.69315/28.79)*(R275-調査開始日)/365.25)</f>
        <v>1.6791677067744822E-2</v>
      </c>
      <c r="X275" s="331">
        <v>15</v>
      </c>
      <c r="Y275" s="143">
        <v>601</v>
      </c>
      <c r="Z275" s="146">
        <v>7.7</v>
      </c>
      <c r="AA275" s="219">
        <v>47.2</v>
      </c>
      <c r="AC275" s="52">
        <f t="shared" si="45"/>
        <v>8.7889769332671026</v>
      </c>
      <c r="AD275" s="52">
        <f t="shared" si="46"/>
        <v>1.5269188568710554</v>
      </c>
      <c r="AE275" s="337">
        <f t="shared" si="43"/>
        <v>4.3319117230341507E-2</v>
      </c>
      <c r="AF275" s="333">
        <f t="shared" si="47"/>
        <v>2.433413079529115E-71</v>
      </c>
      <c r="AG275" s="50">
        <f t="shared" si="48"/>
        <v>199.9999962092644</v>
      </c>
    </row>
    <row r="276" spans="2:33" ht="9.9499999999999993" customHeight="1" x14ac:dyDescent="0.2">
      <c r="B276" s="371"/>
      <c r="C276" s="171"/>
      <c r="D276" s="172"/>
      <c r="E276" s="135"/>
      <c r="F276" s="161"/>
      <c r="G276" s="137"/>
      <c r="H276" s="371"/>
      <c r="I276" s="149"/>
      <c r="J276" s="172"/>
      <c r="K276" s="172"/>
      <c r="L276" s="174"/>
      <c r="M276" s="371"/>
      <c r="N276" s="171"/>
      <c r="O276" s="172"/>
      <c r="P276" s="172"/>
      <c r="Q276" s="174"/>
      <c r="R276" s="160">
        <v>42759</v>
      </c>
      <c r="S276" s="216">
        <f>ND代替値</f>
        <v>1.3</v>
      </c>
      <c r="T276" s="143">
        <v>508</v>
      </c>
      <c r="U276" s="324">
        <f t="shared" si="50"/>
        <v>1.6650549690696018E-2</v>
      </c>
      <c r="V276" s="225">
        <v>0.56999999999999995</v>
      </c>
      <c r="W276" s="137"/>
      <c r="X276" s="221">
        <v>13</v>
      </c>
      <c r="Y276" s="143">
        <v>586</v>
      </c>
      <c r="Z276" s="146">
        <v>5.3</v>
      </c>
      <c r="AA276" s="219">
        <v>34.200000000000003</v>
      </c>
      <c r="AC276" s="52">
        <f t="shared" si="45"/>
        <v>8.7313837815301412</v>
      </c>
      <c r="AD276" s="52">
        <f t="shared" si="46"/>
        <v>1.3875458075580016</v>
      </c>
      <c r="AE276" s="337">
        <f t="shared" si="43"/>
        <v>4.3025301764912954E-2</v>
      </c>
      <c r="AF276" s="333">
        <f t="shared" si="47"/>
        <v>6.2911167401801127E-72</v>
      </c>
      <c r="AG276" s="50">
        <f t="shared" si="48"/>
        <v>199.99999617842613</v>
      </c>
    </row>
    <row r="277" spans="2:33" ht="9.9499999999999993" customHeight="1" x14ac:dyDescent="0.2">
      <c r="B277" s="370">
        <v>42864</v>
      </c>
      <c r="C277" s="209">
        <f>ND代替値</f>
        <v>1.2037037037037037</v>
      </c>
      <c r="D277" s="135">
        <v>494</v>
      </c>
      <c r="E277" s="325">
        <f>ND代替値*2.71828^(-(0.69315/2.062)*(B277-事故日Fk)/365.25)</f>
        <v>1.8896016578719369E-2</v>
      </c>
      <c r="F277" s="146">
        <v>1.1000000000000001</v>
      </c>
      <c r="G277" s="137"/>
      <c r="H277" s="370">
        <v>42872</v>
      </c>
      <c r="I277" s="209">
        <f>ND代替値</f>
        <v>2.1</v>
      </c>
      <c r="J277" s="138">
        <v>508</v>
      </c>
      <c r="K277" s="218">
        <v>1.6</v>
      </c>
      <c r="L277" s="137">
        <v>10.6</v>
      </c>
      <c r="M277" s="370"/>
      <c r="N277" s="170"/>
      <c r="O277" s="138"/>
      <c r="P277" s="138"/>
      <c r="Q277" s="137"/>
      <c r="R277" s="160">
        <v>42839</v>
      </c>
      <c r="S277" s="216">
        <f>ND代替値</f>
        <v>1.3</v>
      </c>
      <c r="T277" s="143">
        <v>463</v>
      </c>
      <c r="U277" s="324">
        <f t="shared" si="50"/>
        <v>1.5468660476454019E-2</v>
      </c>
      <c r="V277" s="161">
        <v>0.53</v>
      </c>
      <c r="W277" s="137"/>
      <c r="X277" s="221">
        <v>8.1999999999999993</v>
      </c>
      <c r="Y277" s="143">
        <v>587</v>
      </c>
      <c r="Z277" s="146">
        <v>1.2</v>
      </c>
      <c r="AA277" s="350">
        <v>7.5</v>
      </c>
      <c r="AC277" s="52">
        <f t="shared" si="45"/>
        <v>8.6873382983498875</v>
      </c>
      <c r="AD277" s="52">
        <f t="shared" si="46"/>
        <v>1.2890550397045017</v>
      </c>
      <c r="AE277" s="337">
        <f t="shared" si="43"/>
        <v>4.2800646643464946E-2</v>
      </c>
      <c r="AF277" s="333">
        <f t="shared" si="47"/>
        <v>2.2223570022468401E-72</v>
      </c>
      <c r="AG277" s="50">
        <f t="shared" si="48"/>
        <v>199.99999615470435</v>
      </c>
    </row>
    <row r="278" spans="2:33" ht="9.9499999999999993" customHeight="1" x14ac:dyDescent="0.2">
      <c r="B278" s="371"/>
      <c r="C278" s="171"/>
      <c r="D278" s="172"/>
      <c r="E278" s="135"/>
      <c r="F278" s="175"/>
      <c r="G278" s="137"/>
      <c r="H278" s="371"/>
      <c r="I278" s="171"/>
      <c r="J278" s="172"/>
      <c r="K278" s="172"/>
      <c r="L278" s="174"/>
      <c r="M278" s="370"/>
      <c r="N278" s="170"/>
      <c r="O278" s="138"/>
      <c r="P278" s="138"/>
      <c r="Q278" s="174"/>
      <c r="R278" s="160">
        <v>42928</v>
      </c>
      <c r="S278" s="171">
        <v>6.9</v>
      </c>
      <c r="T278" s="172">
        <v>500</v>
      </c>
      <c r="U278" s="324">
        <f t="shared" si="50"/>
        <v>1.425212273006495E-2</v>
      </c>
      <c r="V278" s="172">
        <v>0.74</v>
      </c>
      <c r="W278" s="137"/>
      <c r="X278" s="146">
        <v>6.9</v>
      </c>
      <c r="Y278" s="143">
        <v>597</v>
      </c>
      <c r="Z278" s="324">
        <v>1</v>
      </c>
      <c r="AA278" s="350">
        <v>9.4</v>
      </c>
      <c r="AC278" s="52">
        <f t="shared" si="45"/>
        <v>8.6385987365719803</v>
      </c>
      <c r="AD278" s="52">
        <f t="shared" si="46"/>
        <v>1.1876768941720792</v>
      </c>
      <c r="AE278" s="337">
        <f t="shared" si="43"/>
        <v>4.255209595127598E-2</v>
      </c>
      <c r="AF278" s="333">
        <f t="shared" si="47"/>
        <v>6.9832821850861735E-73</v>
      </c>
      <c r="AG278" s="50">
        <f t="shared" si="48"/>
        <v>199.99999612831388</v>
      </c>
    </row>
    <row r="279" spans="2:33" ht="9.9499999999999993" customHeight="1" x14ac:dyDescent="0.2">
      <c r="B279" s="370">
        <v>43045</v>
      </c>
      <c r="C279" s="170">
        <v>16</v>
      </c>
      <c r="D279" s="135">
        <v>510</v>
      </c>
      <c r="E279" s="325">
        <f>ND代替値*2.71828^(-(0.69315/2.062)*(B279-事故日Fk)/365.25)</f>
        <v>1.5996495898691527E-2</v>
      </c>
      <c r="F279" s="146">
        <v>3.2</v>
      </c>
      <c r="G279" s="137"/>
      <c r="H279" s="370">
        <v>43047</v>
      </c>
      <c r="I279" s="176">
        <v>12</v>
      </c>
      <c r="J279" s="138">
        <v>490</v>
      </c>
      <c r="K279" s="218">
        <v>1.1000000000000001</v>
      </c>
      <c r="L279" s="137">
        <v>8.9</v>
      </c>
      <c r="M279" s="370"/>
      <c r="N279" s="170"/>
      <c r="O279" s="138"/>
      <c r="P279" s="138"/>
      <c r="Q279" s="137"/>
      <c r="R279" s="160">
        <v>43026</v>
      </c>
      <c r="S279" s="171">
        <v>5.0999999999999996</v>
      </c>
      <c r="T279" s="172">
        <v>486</v>
      </c>
      <c r="U279" s="324">
        <f t="shared" si="50"/>
        <v>1.3022942251455401E-2</v>
      </c>
      <c r="V279" s="225">
        <v>0.57999999999999996</v>
      </c>
      <c r="W279" s="343">
        <f>ND代替値*2.71828^(-(0.69315/28.79)*(R279-調査開始日)/365.25)</f>
        <v>1.6386015841130429E-2</v>
      </c>
      <c r="X279" s="331">
        <v>22</v>
      </c>
      <c r="Y279" s="143">
        <v>578</v>
      </c>
      <c r="Z279" s="146">
        <v>2.2999999999999998</v>
      </c>
      <c r="AA279" s="219">
        <v>20.5</v>
      </c>
      <c r="AC279" s="52">
        <f t="shared" si="45"/>
        <v>8.5852467206489784</v>
      </c>
      <c r="AD279" s="52">
        <f t="shared" si="46"/>
        <v>1.0852451876212834</v>
      </c>
      <c r="AE279" s="337">
        <f t="shared" si="43"/>
        <v>4.2280080287738268E-2</v>
      </c>
      <c r="AF279" s="333">
        <f t="shared" si="47"/>
        <v>1.9519336077341623E-73</v>
      </c>
      <c r="AG279" s="50">
        <f t="shared" si="48"/>
        <v>199.99999609925479</v>
      </c>
    </row>
    <row r="280" spans="2:33" ht="9.9499999999999993" customHeight="1" x14ac:dyDescent="0.2">
      <c r="B280" s="371"/>
      <c r="C280" s="171"/>
      <c r="D280" s="172"/>
      <c r="E280" s="172"/>
      <c r="F280" s="175"/>
      <c r="G280" s="137"/>
      <c r="H280" s="371"/>
      <c r="I280" s="171"/>
      <c r="J280" s="172"/>
      <c r="K280" s="172"/>
      <c r="L280" s="174"/>
      <c r="M280" s="370">
        <v>43020</v>
      </c>
      <c r="N280" s="221">
        <v>8.6999999999999993</v>
      </c>
      <c r="O280" s="138">
        <v>398</v>
      </c>
      <c r="P280" s="324">
        <f>ND代替値*2.71828^(-(0.69315/2.062)*(M280-事故日Fk)/365.25)</f>
        <v>1.5823190658401924E-2</v>
      </c>
      <c r="Q280" s="174">
        <v>3.5</v>
      </c>
      <c r="R280" s="160">
        <v>43117</v>
      </c>
      <c r="S280" s="216">
        <f>ND代替値</f>
        <v>1.3</v>
      </c>
      <c r="T280" s="143">
        <v>443</v>
      </c>
      <c r="U280" s="324">
        <f t="shared" si="50"/>
        <v>1.1976683266116254E-2</v>
      </c>
      <c r="V280" s="225">
        <v>0.57999999999999996</v>
      </c>
      <c r="W280" s="137"/>
      <c r="X280" s="331">
        <v>12</v>
      </c>
      <c r="Y280" s="143">
        <v>584</v>
      </c>
      <c r="Z280" s="146">
        <v>2.6</v>
      </c>
      <c r="AA280" s="219">
        <v>23.7</v>
      </c>
      <c r="AC280" s="52">
        <f t="shared" si="45"/>
        <v>8.5360006454552373</v>
      </c>
      <c r="AD280" s="52">
        <f t="shared" si="46"/>
        <v>0.99805693884302116</v>
      </c>
      <c r="AE280" s="337">
        <f t="shared" si="43"/>
        <v>4.2029051549351694E-2</v>
      </c>
      <c r="AF280" s="333">
        <f t="shared" si="47"/>
        <v>5.9760326219365556E-74</v>
      </c>
      <c r="AG280" s="50">
        <f t="shared" si="48"/>
        <v>199.99999607227124</v>
      </c>
    </row>
    <row r="281" spans="2:33" ht="9.9499999999999993" customHeight="1" x14ac:dyDescent="0.2">
      <c r="B281" s="370">
        <v>43236</v>
      </c>
      <c r="C281" s="209">
        <f>ND代替値</f>
        <v>1.2037037037037037</v>
      </c>
      <c r="D281" s="135">
        <v>471</v>
      </c>
      <c r="E281" s="325">
        <f>ND代替値*2.71828^(-(0.69315/2.062)*(B281-事故日Fk)/365.25)</f>
        <v>1.3417835806783884E-2</v>
      </c>
      <c r="F281" s="146">
        <v>0.78</v>
      </c>
      <c r="G281" s="137"/>
      <c r="H281" s="370">
        <v>43243</v>
      </c>
      <c r="I281" s="209">
        <f>ND代替値</f>
        <v>2.1</v>
      </c>
      <c r="J281" s="138">
        <v>473</v>
      </c>
      <c r="K281" s="218">
        <v>0.95</v>
      </c>
      <c r="L281" s="137">
        <v>10.199999999999999</v>
      </c>
      <c r="M281" s="370"/>
      <c r="N281" s="170"/>
      <c r="O281" s="138"/>
      <c r="P281" s="138"/>
      <c r="Q281" s="137"/>
      <c r="R281" s="160">
        <v>43200</v>
      </c>
      <c r="S281" s="221">
        <v>7.7</v>
      </c>
      <c r="T281" s="143">
        <v>477</v>
      </c>
      <c r="U281" s="324">
        <f t="shared" si="50"/>
        <v>1.1095876158637729E-2</v>
      </c>
      <c r="V281" s="225">
        <v>0.53</v>
      </c>
      <c r="W281" s="137"/>
      <c r="X281" s="221">
        <v>7.7</v>
      </c>
      <c r="Y281" s="143">
        <v>599</v>
      </c>
      <c r="Z281" s="146">
        <v>1.6</v>
      </c>
      <c r="AA281" s="219">
        <v>14.8</v>
      </c>
      <c r="AC281" s="52">
        <f t="shared" si="45"/>
        <v>8.4913302600583194</v>
      </c>
      <c r="AD281" s="52">
        <f t="shared" si="46"/>
        <v>0.9246563465531441</v>
      </c>
      <c r="AE281" s="337">
        <f t="shared" si="43"/>
        <v>4.1801391145673467E-2</v>
      </c>
      <c r="AF281" s="333">
        <f t="shared" si="47"/>
        <v>2.0302628561874666E-74</v>
      </c>
      <c r="AG281" s="50">
        <f t="shared" si="48"/>
        <v>199.99999604765998</v>
      </c>
    </row>
    <row r="282" spans="2:33" ht="9.9499999999999993" customHeight="1" x14ac:dyDescent="0.2">
      <c r="B282" s="371"/>
      <c r="C282" s="171"/>
      <c r="D282" s="172"/>
      <c r="E282" s="172"/>
      <c r="F282" s="161"/>
      <c r="G282" s="137"/>
      <c r="H282" s="370"/>
      <c r="I282" s="177"/>
      <c r="J282" s="138"/>
      <c r="K282" s="138"/>
      <c r="L282" s="139"/>
      <c r="M282" s="370"/>
      <c r="N282" s="170"/>
      <c r="O282" s="138"/>
      <c r="P282" s="138"/>
      <c r="Q282" s="151"/>
      <c r="R282" s="160">
        <v>43292</v>
      </c>
      <c r="S282" s="221">
        <v>3.7</v>
      </c>
      <c r="T282" s="143">
        <v>509</v>
      </c>
      <c r="U282" s="324">
        <f t="shared" si="50"/>
        <v>1.0195049816574391E-2</v>
      </c>
      <c r="V282" s="161">
        <v>0.7</v>
      </c>
      <c r="W282" s="137"/>
      <c r="X282" s="331">
        <v>10</v>
      </c>
      <c r="Y282" s="143">
        <v>583</v>
      </c>
      <c r="Z282" s="146">
        <v>0.63</v>
      </c>
      <c r="AA282" s="350">
        <v>5.0999999999999996</v>
      </c>
      <c r="AC282" s="52">
        <f t="shared" si="45"/>
        <v>8.4420892109513552</v>
      </c>
      <c r="AD282" s="52">
        <f t="shared" si="46"/>
        <v>0.8495874847145326</v>
      </c>
      <c r="AE282" s="337">
        <f t="shared" si="43"/>
        <v>4.1550485395401217E-2</v>
      </c>
      <c r="AF282" s="333">
        <f t="shared" si="47"/>
        <v>6.1355184038030384E-75</v>
      </c>
      <c r="AG282" s="50">
        <f t="shared" si="48"/>
        <v>199.99999602038</v>
      </c>
    </row>
    <row r="283" spans="2:33" ht="9.9499999999999993" customHeight="1" x14ac:dyDescent="0.2">
      <c r="B283" s="370"/>
      <c r="C283" s="149"/>
      <c r="D283" s="135"/>
      <c r="E283" s="135"/>
      <c r="F283" s="161"/>
      <c r="G283" s="137"/>
      <c r="H283" s="370"/>
      <c r="I283" s="163"/>
      <c r="J283" s="138"/>
      <c r="K283" s="138"/>
      <c r="L283" s="139"/>
      <c r="M283" s="370"/>
      <c r="N283" s="149"/>
      <c r="O283" s="138"/>
      <c r="P283" s="138"/>
      <c r="Q283" s="151"/>
      <c r="R283" s="160"/>
      <c r="S283" s="134"/>
      <c r="T283" s="143"/>
      <c r="U283" s="143"/>
      <c r="V283" s="161"/>
      <c r="W283" s="150"/>
      <c r="X283" s="331"/>
      <c r="Y283" s="143"/>
      <c r="Z283" s="146"/>
      <c r="AA283" s="151"/>
      <c r="AC283" s="52"/>
      <c r="AD283" s="52"/>
      <c r="AE283" s="337"/>
      <c r="AF283" s="333"/>
      <c r="AG283" s="50"/>
    </row>
    <row r="284" spans="2:33" ht="9.9499999999999993" customHeight="1" x14ac:dyDescent="0.2">
      <c r="B284" s="160"/>
      <c r="C284" s="149"/>
      <c r="D284" s="135"/>
      <c r="E284" s="135"/>
      <c r="F284" s="161"/>
      <c r="G284" s="137"/>
      <c r="H284" s="160"/>
      <c r="I284" s="163"/>
      <c r="J284" s="138"/>
      <c r="K284" s="138"/>
      <c r="L284" s="139"/>
      <c r="M284" s="160"/>
      <c r="N284" s="149"/>
      <c r="O284" s="138"/>
      <c r="P284" s="138"/>
      <c r="Q284" s="151"/>
      <c r="R284" s="160"/>
      <c r="S284" s="134"/>
      <c r="T284" s="143"/>
      <c r="U284" s="143"/>
      <c r="V284" s="161"/>
      <c r="W284" s="150"/>
      <c r="X284" s="164"/>
      <c r="Y284" s="143"/>
      <c r="Z284" s="143"/>
      <c r="AA284" s="151"/>
      <c r="AC284" s="51"/>
      <c r="AD284" s="51"/>
      <c r="AE284" s="54"/>
      <c r="AF284" s="54"/>
      <c r="AG284" s="50"/>
    </row>
    <row r="285" spans="2:33" ht="9.9499999999999993" customHeight="1" x14ac:dyDescent="0.2">
      <c r="B285" s="160"/>
      <c r="C285" s="149"/>
      <c r="D285" s="135"/>
      <c r="E285" s="135"/>
      <c r="F285" s="161"/>
      <c r="G285" s="137"/>
      <c r="H285" s="160"/>
      <c r="I285" s="163"/>
      <c r="J285" s="138"/>
      <c r="K285" s="138"/>
      <c r="L285" s="139"/>
      <c r="M285" s="160"/>
      <c r="N285" s="149"/>
      <c r="O285" s="138"/>
      <c r="P285" s="138"/>
      <c r="Q285" s="151"/>
      <c r="R285" s="160"/>
      <c r="S285" s="134"/>
      <c r="T285" s="143"/>
      <c r="U285" s="143"/>
      <c r="V285" s="161"/>
      <c r="W285" s="150"/>
      <c r="X285" s="164"/>
      <c r="Y285" s="143"/>
      <c r="Z285" s="143"/>
      <c r="AA285" s="151"/>
      <c r="AC285" s="51"/>
      <c r="AD285" s="51"/>
      <c r="AE285" s="54"/>
      <c r="AF285" s="54"/>
      <c r="AG285" s="50"/>
    </row>
    <row r="286" spans="2:33" ht="9.9499999999999993" customHeight="1" x14ac:dyDescent="0.2">
      <c r="B286" s="160"/>
      <c r="C286" s="149"/>
      <c r="D286" s="135"/>
      <c r="E286" s="135"/>
      <c r="F286" s="161"/>
      <c r="G286" s="137"/>
      <c r="H286" s="160"/>
      <c r="I286" s="163"/>
      <c r="J286" s="138"/>
      <c r="K286" s="138"/>
      <c r="L286" s="139"/>
      <c r="M286" s="160"/>
      <c r="N286" s="149"/>
      <c r="O286" s="138"/>
      <c r="P286" s="138"/>
      <c r="Q286" s="151"/>
      <c r="R286" s="160"/>
      <c r="S286" s="134"/>
      <c r="T286" s="143"/>
      <c r="U286" s="143"/>
      <c r="V286" s="161"/>
      <c r="W286" s="150"/>
      <c r="X286" s="164"/>
      <c r="Y286" s="143"/>
      <c r="Z286" s="143"/>
      <c r="AA286" s="151"/>
      <c r="AC286" s="51"/>
      <c r="AD286" s="51"/>
      <c r="AE286" s="54"/>
      <c r="AF286" s="54"/>
      <c r="AG286" s="50"/>
    </row>
    <row r="287" spans="2:33" ht="9.9499999999999993" customHeight="1" x14ac:dyDescent="0.2">
      <c r="B287" s="160"/>
      <c r="C287" s="149"/>
      <c r="D287" s="135"/>
      <c r="E287" s="135"/>
      <c r="F287" s="161"/>
      <c r="G287" s="137"/>
      <c r="H287" s="160"/>
      <c r="I287" s="163"/>
      <c r="J287" s="138"/>
      <c r="K287" s="138"/>
      <c r="L287" s="139"/>
      <c r="M287" s="160"/>
      <c r="N287" s="149"/>
      <c r="O287" s="138"/>
      <c r="P287" s="138"/>
      <c r="Q287" s="151"/>
      <c r="R287" s="160"/>
      <c r="S287" s="134"/>
      <c r="T287" s="143"/>
      <c r="U287" s="143"/>
      <c r="V287" s="161"/>
      <c r="W287" s="150"/>
      <c r="X287" s="164"/>
      <c r="Y287" s="143"/>
      <c r="Z287" s="143"/>
      <c r="AA287" s="151"/>
      <c r="AC287" s="51"/>
      <c r="AD287" s="51"/>
      <c r="AE287" s="54"/>
      <c r="AF287" s="54"/>
      <c r="AG287" s="50"/>
    </row>
    <row r="288" spans="2:33" ht="9.9499999999999993" customHeight="1" x14ac:dyDescent="0.2">
      <c r="B288" s="160"/>
      <c r="C288" s="149"/>
      <c r="D288" s="135"/>
      <c r="E288" s="135"/>
      <c r="F288" s="161"/>
      <c r="G288" s="137"/>
      <c r="H288" s="160"/>
      <c r="I288" s="163"/>
      <c r="J288" s="138"/>
      <c r="K288" s="138"/>
      <c r="L288" s="139"/>
      <c r="M288" s="160"/>
      <c r="N288" s="149"/>
      <c r="O288" s="138"/>
      <c r="P288" s="138"/>
      <c r="Q288" s="151"/>
      <c r="R288" s="160"/>
      <c r="S288" s="134"/>
      <c r="T288" s="143"/>
      <c r="U288" s="143"/>
      <c r="V288" s="161"/>
      <c r="W288" s="150"/>
      <c r="X288" s="164"/>
      <c r="Y288" s="143"/>
      <c r="Z288" s="143"/>
      <c r="AA288" s="151"/>
      <c r="AC288" s="51"/>
      <c r="AD288" s="51"/>
      <c r="AE288" s="54"/>
      <c r="AF288" s="54"/>
      <c r="AG288" s="50"/>
    </row>
    <row r="289" spans="2:37" ht="9.9499999999999993" customHeight="1" x14ac:dyDescent="0.2">
      <c r="B289" s="160"/>
      <c r="C289" s="149"/>
      <c r="D289" s="135"/>
      <c r="E289" s="135"/>
      <c r="F289" s="161"/>
      <c r="G289" s="137"/>
      <c r="H289" s="160"/>
      <c r="I289" s="163"/>
      <c r="J289" s="138"/>
      <c r="K289" s="138"/>
      <c r="L289" s="139"/>
      <c r="M289" s="160"/>
      <c r="N289" s="149"/>
      <c r="O289" s="138"/>
      <c r="P289" s="138"/>
      <c r="Q289" s="151"/>
      <c r="R289" s="160"/>
      <c r="S289" s="134"/>
      <c r="T289" s="143"/>
      <c r="U289" s="143"/>
      <c r="V289" s="161"/>
      <c r="W289" s="150"/>
      <c r="X289" s="164"/>
      <c r="Y289" s="143"/>
      <c r="Z289" s="143"/>
      <c r="AA289" s="151"/>
      <c r="AC289" s="51"/>
      <c r="AD289" s="51"/>
      <c r="AE289" s="54"/>
      <c r="AF289" s="54"/>
      <c r="AG289" s="50"/>
    </row>
    <row r="290" spans="2:37" ht="9.9499999999999993" customHeight="1" x14ac:dyDescent="0.2">
      <c r="B290" s="160"/>
      <c r="C290" s="149"/>
      <c r="D290" s="135"/>
      <c r="E290" s="135"/>
      <c r="F290" s="161"/>
      <c r="G290" s="137"/>
      <c r="H290" s="160"/>
      <c r="I290" s="163"/>
      <c r="J290" s="138"/>
      <c r="K290" s="138"/>
      <c r="L290" s="139"/>
      <c r="M290" s="160"/>
      <c r="N290" s="149"/>
      <c r="O290" s="138"/>
      <c r="P290" s="138"/>
      <c r="Q290" s="151"/>
      <c r="R290" s="160"/>
      <c r="S290" s="134"/>
      <c r="T290" s="143"/>
      <c r="U290" s="143"/>
      <c r="V290" s="161"/>
      <c r="W290" s="150"/>
      <c r="X290" s="164"/>
      <c r="Y290" s="143"/>
      <c r="Z290" s="143"/>
      <c r="AA290" s="151"/>
      <c r="AC290" s="51"/>
      <c r="AD290" s="51"/>
      <c r="AE290" s="54"/>
      <c r="AF290" s="54"/>
      <c r="AG290" s="50"/>
    </row>
    <row r="291" spans="2:37" ht="9.9499999999999993" customHeight="1" x14ac:dyDescent="0.2">
      <c r="B291" s="160"/>
      <c r="C291" s="149"/>
      <c r="D291" s="135"/>
      <c r="E291" s="135"/>
      <c r="F291" s="161"/>
      <c r="G291" s="137"/>
      <c r="H291" s="160"/>
      <c r="I291" s="163"/>
      <c r="J291" s="138"/>
      <c r="K291" s="138"/>
      <c r="L291" s="139"/>
      <c r="M291" s="160"/>
      <c r="N291" s="149"/>
      <c r="O291" s="138"/>
      <c r="P291" s="138"/>
      <c r="Q291" s="151"/>
      <c r="R291" s="160"/>
      <c r="S291" s="134"/>
      <c r="T291" s="143"/>
      <c r="U291" s="143"/>
      <c r="V291" s="161"/>
      <c r="W291" s="150"/>
      <c r="X291" s="164"/>
      <c r="Y291" s="143"/>
      <c r="Z291" s="143"/>
      <c r="AA291" s="151"/>
      <c r="AC291" s="51"/>
      <c r="AD291" s="51"/>
      <c r="AE291" s="54"/>
      <c r="AF291" s="54"/>
      <c r="AG291" s="50"/>
    </row>
    <row r="292" spans="2:37" ht="9.9499999999999993" customHeight="1" thickBot="1" x14ac:dyDescent="0.25">
      <c r="B292" s="30"/>
      <c r="C292" s="72"/>
      <c r="D292" s="71"/>
      <c r="E292" s="71"/>
      <c r="F292" s="73"/>
      <c r="G292" s="28"/>
      <c r="H292" s="30"/>
      <c r="I292" s="78"/>
      <c r="J292" s="77"/>
      <c r="K292" s="77"/>
      <c r="L292" s="27"/>
      <c r="M292" s="30"/>
      <c r="N292" s="70"/>
      <c r="O292" s="77"/>
      <c r="P292" s="77"/>
      <c r="Q292" s="27"/>
      <c r="R292" s="30"/>
      <c r="S292" s="70"/>
      <c r="T292" s="81"/>
      <c r="U292" s="81"/>
      <c r="V292" s="74"/>
      <c r="W292" s="28"/>
      <c r="X292" s="82"/>
      <c r="Y292" s="81"/>
      <c r="Z292" s="81"/>
      <c r="AA292" s="29"/>
      <c r="AC292" s="51"/>
      <c r="AD292" s="51"/>
      <c r="AE292" s="54"/>
      <c r="AF292" s="54"/>
      <c r="AG292" s="50"/>
    </row>
    <row r="293" spans="2:37" ht="11.1" customHeight="1" thickTop="1" x14ac:dyDescent="0.2">
      <c r="B293" s="88" t="s">
        <v>20</v>
      </c>
      <c r="C293" s="89">
        <f>MAX(C132:C292)</f>
        <v>17.407407407407408</v>
      </c>
      <c r="D293" s="90">
        <f t="shared" ref="D293:AA293" si="51">MAX(D132:D292)</f>
        <v>541</v>
      </c>
      <c r="E293" s="91">
        <f t="shared" si="51"/>
        <v>9.5</v>
      </c>
      <c r="F293" s="90">
        <f t="shared" si="51"/>
        <v>13.6</v>
      </c>
      <c r="G293" s="254">
        <f t="shared" si="51"/>
        <v>3.7982634728542269E-2</v>
      </c>
      <c r="H293" s="92"/>
      <c r="I293" s="89">
        <f t="shared" si="51"/>
        <v>31</v>
      </c>
      <c r="J293" s="90">
        <f t="shared" si="51"/>
        <v>581.48148148148152</v>
      </c>
      <c r="K293" s="90">
        <f t="shared" si="51"/>
        <v>128</v>
      </c>
      <c r="L293" s="94">
        <f t="shared" si="51"/>
        <v>193</v>
      </c>
      <c r="M293" s="92"/>
      <c r="N293" s="89">
        <f t="shared" si="51"/>
        <v>31</v>
      </c>
      <c r="O293" s="90">
        <f t="shared" si="51"/>
        <v>581.48148148148152</v>
      </c>
      <c r="P293" s="93">
        <f t="shared" si="51"/>
        <v>85</v>
      </c>
      <c r="Q293" s="94">
        <f t="shared" si="51"/>
        <v>110</v>
      </c>
      <c r="R293" s="92"/>
      <c r="S293" s="89">
        <f t="shared" si="51"/>
        <v>35</v>
      </c>
      <c r="T293" s="90">
        <f t="shared" si="51"/>
        <v>525</v>
      </c>
      <c r="U293" s="93">
        <f t="shared" si="51"/>
        <v>21.9</v>
      </c>
      <c r="V293" s="93">
        <f t="shared" si="51"/>
        <v>25.5</v>
      </c>
      <c r="W293" s="254">
        <f t="shared" si="51"/>
        <v>3.9E-2</v>
      </c>
      <c r="X293" s="89">
        <f t="shared" si="51"/>
        <v>27</v>
      </c>
      <c r="Y293" s="90">
        <f t="shared" si="51"/>
        <v>650</v>
      </c>
      <c r="Z293" s="90">
        <f t="shared" si="51"/>
        <v>204</v>
      </c>
      <c r="AA293" s="94">
        <f t="shared" si="51"/>
        <v>299</v>
      </c>
      <c r="AC293" s="378" t="s">
        <v>59</v>
      </c>
      <c r="AD293" s="378" t="s">
        <v>60</v>
      </c>
      <c r="AE293" s="378" t="s">
        <v>63</v>
      </c>
      <c r="AF293" s="378" t="s">
        <v>61</v>
      </c>
      <c r="AG293" s="378" t="s">
        <v>62</v>
      </c>
    </row>
    <row r="294" spans="2:37" ht="11.1" customHeight="1" x14ac:dyDescent="0.2">
      <c r="B294" s="95" t="s">
        <v>32</v>
      </c>
      <c r="C294" s="96">
        <f>C134/2</f>
        <v>1.2037037037037037</v>
      </c>
      <c r="D294" s="97">
        <v>124.5</v>
      </c>
      <c r="E294" s="98">
        <f>F294</f>
        <v>0.15</v>
      </c>
      <c r="F294" s="98">
        <f>F176/2</f>
        <v>0.15</v>
      </c>
      <c r="G294" s="255">
        <v>3.9E-2</v>
      </c>
      <c r="H294" s="100"/>
      <c r="I294" s="96">
        <f>I184/2</f>
        <v>2.1</v>
      </c>
      <c r="J294" s="97">
        <v>152.5</v>
      </c>
      <c r="K294" s="98">
        <v>0.48499999999999999</v>
      </c>
      <c r="L294" s="99">
        <v>0.48499999999999999</v>
      </c>
      <c r="M294" s="100"/>
      <c r="N294" s="96">
        <f>N218/2</f>
        <v>3.75</v>
      </c>
      <c r="O294" s="97">
        <v>111.11111111111111</v>
      </c>
      <c r="P294" s="98">
        <f>Q294</f>
        <v>0.14499999999999999</v>
      </c>
      <c r="Q294" s="99">
        <f>Q182/2</f>
        <v>0.14499999999999999</v>
      </c>
      <c r="R294" s="100"/>
      <c r="S294" s="96">
        <f>S180/2</f>
        <v>1.3</v>
      </c>
      <c r="T294" s="97">
        <v>137.5</v>
      </c>
      <c r="U294" s="98">
        <f>V294</f>
        <v>0.12</v>
      </c>
      <c r="V294" s="98">
        <f>V218/2</f>
        <v>0.12</v>
      </c>
      <c r="W294" s="255">
        <v>3.9E-2</v>
      </c>
      <c r="X294" s="96">
        <f>X187/2</f>
        <v>1.5</v>
      </c>
      <c r="Y294" s="97">
        <v>159</v>
      </c>
      <c r="Z294" s="98">
        <f>AA294</f>
        <v>0.185</v>
      </c>
      <c r="AA294" s="99">
        <f>AA186/2</f>
        <v>0.185</v>
      </c>
      <c r="AC294" s="379"/>
      <c r="AD294" s="379"/>
      <c r="AE294" s="379"/>
      <c r="AF294" s="379"/>
      <c r="AG294" s="379"/>
    </row>
    <row r="295" spans="2:37" ht="11.1" customHeight="1" x14ac:dyDescent="0.2">
      <c r="B295" s="101" t="s">
        <v>26</v>
      </c>
      <c r="C295" s="102">
        <f>IF(C294&lt;&gt;"",SMALL(C132:C292,C297+1),MIN(C132:C292))</f>
        <v>2.4074074074074074</v>
      </c>
      <c r="D295" s="103">
        <f t="shared" ref="D295:AA295" si="52">IF(D294&lt;&gt;"",SMALL(D132:D292,D297+1),MIN(D132:D292))</f>
        <v>249</v>
      </c>
      <c r="E295" s="104">
        <f t="shared" si="52"/>
        <v>3.9155746116750557E-5</v>
      </c>
      <c r="F295" s="104">
        <f t="shared" si="52"/>
        <v>8.8017528364188691E-2</v>
      </c>
      <c r="G295" s="105">
        <f t="shared" si="52"/>
        <v>3.5775981753356209E-2</v>
      </c>
      <c r="H295" s="106"/>
      <c r="I295" s="102">
        <f t="shared" si="52"/>
        <v>4.2</v>
      </c>
      <c r="J295" s="103">
        <f t="shared" si="52"/>
        <v>305</v>
      </c>
      <c r="K295" s="107">
        <f t="shared" si="52"/>
        <v>1.2660357911082679E-4</v>
      </c>
      <c r="L295" s="105">
        <f t="shared" si="52"/>
        <v>0.97</v>
      </c>
      <c r="M295" s="106"/>
      <c r="N295" s="108">
        <f t="shared" si="52"/>
        <v>6.3</v>
      </c>
      <c r="O295" s="103">
        <f t="shared" si="52"/>
        <v>222.22222222222223</v>
      </c>
      <c r="P295" s="107">
        <f t="shared" si="52"/>
        <v>3.8910176225812926E-5</v>
      </c>
      <c r="Q295" s="105">
        <f t="shared" si="52"/>
        <v>0.28999999999999998</v>
      </c>
      <c r="R295" s="106"/>
      <c r="S295" s="102">
        <f t="shared" si="52"/>
        <v>2.6</v>
      </c>
      <c r="T295" s="103">
        <f t="shared" si="52"/>
        <v>275</v>
      </c>
      <c r="U295" s="104">
        <f t="shared" si="52"/>
        <v>3.2350048293278353E-5</v>
      </c>
      <c r="V295" s="104">
        <f t="shared" si="52"/>
        <v>6.8629796501134835E-2</v>
      </c>
      <c r="W295" s="105">
        <f t="shared" si="52"/>
        <v>1.6791677067744822E-2</v>
      </c>
      <c r="X295" s="102">
        <f t="shared" si="52"/>
        <v>3</v>
      </c>
      <c r="Y295" s="103">
        <f t="shared" si="52"/>
        <v>318</v>
      </c>
      <c r="Z295" s="103">
        <f t="shared" si="52"/>
        <v>4.9872991118804127E-5</v>
      </c>
      <c r="AA295" s="105">
        <f t="shared" si="52"/>
        <v>0.10765969008128599</v>
      </c>
    </row>
    <row r="296" spans="2:37" ht="11.1" customHeight="1" x14ac:dyDescent="0.2">
      <c r="B296" s="101" t="s">
        <v>21</v>
      </c>
      <c r="C296" s="109">
        <f>IF(C294&lt;&gt;"",(SUM(C132:C292)-C294*C297)/(C298-C297),AVERAGE(C132:C292))</f>
        <v>7.913580246913571</v>
      </c>
      <c r="D296" s="110">
        <f t="shared" ref="D296:AA296" si="53">IF(D294&lt;&gt;"",(SUM(D132:D292)-D294*D297)/(D298-D297),AVERAGE(D132:D292))</f>
        <v>450.74518518518522</v>
      </c>
      <c r="E296" s="111">
        <f t="shared" si="53"/>
        <v>0.300572755216236</v>
      </c>
      <c r="F296" s="111">
        <f t="shared" si="53"/>
        <v>1.0169733977201458</v>
      </c>
      <c r="G296" s="112">
        <f t="shared" si="53"/>
        <v>3.6865853768971557E-2</v>
      </c>
      <c r="H296" s="113"/>
      <c r="I296" s="114">
        <f t="shared" si="53"/>
        <v>10.613916947250285</v>
      </c>
      <c r="J296" s="110">
        <f t="shared" si="53"/>
        <v>519.34500253678334</v>
      </c>
      <c r="K296" s="115">
        <f t="shared" si="53"/>
        <v>3.8778068656516385</v>
      </c>
      <c r="L296" s="112">
        <f t="shared" si="53"/>
        <v>8.8148046676813809</v>
      </c>
      <c r="M296" s="113"/>
      <c r="N296" s="114">
        <f t="shared" si="53"/>
        <v>13.071666666666667</v>
      </c>
      <c r="O296" s="110">
        <f t="shared" si="53"/>
        <v>336.85082304526748</v>
      </c>
      <c r="P296" s="115">
        <f t="shared" si="53"/>
        <v>2.8188330755996653</v>
      </c>
      <c r="Q296" s="112">
        <f t="shared" si="53"/>
        <v>5.7537363834422655</v>
      </c>
      <c r="R296" s="113"/>
      <c r="S296" s="109">
        <f t="shared" si="53"/>
        <v>8.8777342047930183</v>
      </c>
      <c r="T296" s="110">
        <f t="shared" si="53"/>
        <v>426.15465465465468</v>
      </c>
      <c r="U296" s="115">
        <f t="shared" si="53"/>
        <v>0.38798413016843053</v>
      </c>
      <c r="V296" s="111">
        <f t="shared" si="53"/>
        <v>0.85142530133993544</v>
      </c>
      <c r="W296" s="116">
        <f t="shared" si="53"/>
        <v>2.5441435275089744E-2</v>
      </c>
      <c r="X296" s="109">
        <f t="shared" si="53"/>
        <v>9.8313100137174203</v>
      </c>
      <c r="Y296" s="110">
        <f t="shared" si="53"/>
        <v>490.5585585585585</v>
      </c>
      <c r="Z296" s="110">
        <f t="shared" si="53"/>
        <v>7.9830804969613558</v>
      </c>
      <c r="AA296" s="116">
        <f t="shared" si="53"/>
        <v>14.431365630655652</v>
      </c>
    </row>
    <row r="297" spans="2:37" ht="11.1" customHeight="1" x14ac:dyDescent="0.2">
      <c r="B297" s="101" t="s">
        <v>33</v>
      </c>
      <c r="C297" s="117">
        <f>COUNTIF(C132:C292,C294)</f>
        <v>51</v>
      </c>
      <c r="D297" s="118">
        <f t="shared" ref="D297:AA297" si="54">COUNTIF(D132:D292,D294)</f>
        <v>0</v>
      </c>
      <c r="E297" s="118">
        <f t="shared" si="54"/>
        <v>0</v>
      </c>
      <c r="F297" s="118">
        <f t="shared" si="54"/>
        <v>3</v>
      </c>
      <c r="G297" s="119">
        <f t="shared" si="54"/>
        <v>0</v>
      </c>
      <c r="H297" s="120"/>
      <c r="I297" s="117">
        <f t="shared" si="54"/>
        <v>40</v>
      </c>
      <c r="J297" s="118">
        <f t="shared" si="54"/>
        <v>0</v>
      </c>
      <c r="K297" s="118">
        <f t="shared" si="54"/>
        <v>0</v>
      </c>
      <c r="L297" s="119">
        <f t="shared" si="54"/>
        <v>0</v>
      </c>
      <c r="M297" s="120"/>
      <c r="N297" s="117">
        <f t="shared" si="54"/>
        <v>16</v>
      </c>
      <c r="O297" s="118">
        <f t="shared" si="54"/>
        <v>0</v>
      </c>
      <c r="P297" s="118">
        <f t="shared" si="54"/>
        <v>0</v>
      </c>
      <c r="Q297" s="119">
        <f t="shared" si="54"/>
        <v>1</v>
      </c>
      <c r="R297" s="120"/>
      <c r="S297" s="117">
        <f t="shared" si="54"/>
        <v>63</v>
      </c>
      <c r="T297" s="118">
        <f t="shared" si="54"/>
        <v>0</v>
      </c>
      <c r="U297" s="118">
        <f t="shared" si="54"/>
        <v>1</v>
      </c>
      <c r="V297" s="118">
        <f t="shared" si="54"/>
        <v>1</v>
      </c>
      <c r="W297" s="119">
        <f t="shared" si="54"/>
        <v>1</v>
      </c>
      <c r="X297" s="117">
        <f t="shared" si="54"/>
        <v>40</v>
      </c>
      <c r="Y297" s="118">
        <f t="shared" si="54"/>
        <v>0</v>
      </c>
      <c r="Z297" s="118">
        <f t="shared" si="54"/>
        <v>1</v>
      </c>
      <c r="AA297" s="119">
        <f t="shared" si="54"/>
        <v>2</v>
      </c>
    </row>
    <row r="298" spans="2:37" ht="11.1" customHeight="1" x14ac:dyDescent="0.2">
      <c r="B298" s="86" t="s">
        <v>27</v>
      </c>
      <c r="C298" s="75">
        <f>COUNTA(C132:C292)</f>
        <v>75</v>
      </c>
      <c r="D298" s="76">
        <f t="shared" ref="D298:AA298" si="55">COUNTA(D132:D292)</f>
        <v>75</v>
      </c>
      <c r="E298" s="76">
        <f t="shared" si="55"/>
        <v>75</v>
      </c>
      <c r="F298" s="76">
        <f t="shared" si="55"/>
        <v>75</v>
      </c>
      <c r="G298" s="56">
        <f t="shared" si="55"/>
        <v>4</v>
      </c>
      <c r="H298" s="87"/>
      <c r="I298" s="75">
        <f t="shared" si="55"/>
        <v>73</v>
      </c>
      <c r="J298" s="76">
        <f t="shared" si="55"/>
        <v>73</v>
      </c>
      <c r="K298" s="76">
        <f t="shared" si="55"/>
        <v>73</v>
      </c>
      <c r="L298" s="56">
        <f t="shared" si="55"/>
        <v>73</v>
      </c>
      <c r="M298" s="87"/>
      <c r="N298" s="75">
        <f t="shared" si="55"/>
        <v>36</v>
      </c>
      <c r="O298" s="76">
        <f t="shared" si="55"/>
        <v>36</v>
      </c>
      <c r="P298" s="76">
        <f t="shared" si="55"/>
        <v>36</v>
      </c>
      <c r="Q298" s="56">
        <f t="shared" si="55"/>
        <v>35</v>
      </c>
      <c r="R298" s="87"/>
      <c r="S298" s="75">
        <f t="shared" si="55"/>
        <v>148</v>
      </c>
      <c r="T298" s="76">
        <f t="shared" si="55"/>
        <v>148</v>
      </c>
      <c r="U298" s="76">
        <f t="shared" si="55"/>
        <v>148</v>
      </c>
      <c r="V298" s="76">
        <f t="shared" si="55"/>
        <v>148</v>
      </c>
      <c r="W298" s="56">
        <f t="shared" si="55"/>
        <v>36</v>
      </c>
      <c r="X298" s="75">
        <f t="shared" si="55"/>
        <v>148</v>
      </c>
      <c r="Y298" s="76">
        <f t="shared" si="55"/>
        <v>148</v>
      </c>
      <c r="Z298" s="76">
        <f t="shared" si="55"/>
        <v>148</v>
      </c>
      <c r="AA298" s="56">
        <f t="shared" si="55"/>
        <v>147</v>
      </c>
    </row>
    <row r="299" spans="2:37" ht="12" x14ac:dyDescent="0.2">
      <c r="B299" s="22"/>
      <c r="C299" s="20"/>
      <c r="D299" s="20"/>
      <c r="E299" s="20"/>
      <c r="F299" s="21"/>
      <c r="G299" s="3"/>
      <c r="H299" s="20"/>
      <c r="J299" s="20"/>
      <c r="K299" s="20"/>
      <c r="L299" s="16"/>
      <c r="M299" s="16"/>
      <c r="N299" s="16"/>
      <c r="O299" s="16"/>
      <c r="P299" s="16"/>
      <c r="R299" s="3"/>
      <c r="AK299" s="12"/>
    </row>
    <row r="300" spans="2:37" ht="14.25" x14ac:dyDescent="0.2">
      <c r="B300" s="37" t="s">
        <v>3</v>
      </c>
      <c r="C300" s="39" t="s">
        <v>4</v>
      </c>
      <c r="D300" s="40"/>
      <c r="E300" s="40"/>
      <c r="F300" s="40"/>
      <c r="G300" s="38"/>
      <c r="H300" s="37" t="s">
        <v>3</v>
      </c>
      <c r="I300" s="39" t="s">
        <v>4</v>
      </c>
      <c r="J300" s="40"/>
      <c r="K300" s="40"/>
      <c r="L300" s="41"/>
      <c r="M300" s="37" t="s">
        <v>3</v>
      </c>
      <c r="N300" s="39" t="s">
        <v>4</v>
      </c>
      <c r="O300" s="40"/>
      <c r="P300" s="40"/>
      <c r="Q300" s="41"/>
      <c r="R300" s="37" t="s">
        <v>3</v>
      </c>
      <c r="S300" s="39" t="s">
        <v>4</v>
      </c>
      <c r="T300" s="40"/>
      <c r="U300" s="40"/>
      <c r="V300" s="40"/>
      <c r="W300" s="38"/>
      <c r="X300" s="39" t="s">
        <v>4</v>
      </c>
      <c r="Y300" s="40"/>
      <c r="Z300" s="40"/>
      <c r="AA300" s="38"/>
      <c r="AK300" s="12"/>
    </row>
    <row r="301" spans="2:37" ht="14.25" x14ac:dyDescent="0.2">
      <c r="B301" s="42" t="s">
        <v>5</v>
      </c>
      <c r="C301" s="44" t="s">
        <v>92</v>
      </c>
      <c r="D301" s="45"/>
      <c r="E301" s="45"/>
      <c r="F301" s="46"/>
      <c r="G301" s="43"/>
      <c r="H301" s="42" t="s">
        <v>5</v>
      </c>
      <c r="I301" s="44" t="s">
        <v>7</v>
      </c>
      <c r="J301" s="45"/>
      <c r="K301" s="45"/>
      <c r="L301" s="46"/>
      <c r="M301" s="42" t="s">
        <v>5</v>
      </c>
      <c r="N301" s="44" t="s">
        <v>8</v>
      </c>
      <c r="O301" s="45"/>
      <c r="P301" s="45"/>
      <c r="Q301" s="46"/>
      <c r="R301" s="42" t="s">
        <v>5</v>
      </c>
      <c r="S301" s="44" t="s">
        <v>93</v>
      </c>
      <c r="T301" s="45"/>
      <c r="U301" s="45"/>
      <c r="V301" s="44"/>
      <c r="W301" s="43"/>
      <c r="X301" s="44" t="s">
        <v>9</v>
      </c>
      <c r="Y301" s="45"/>
      <c r="Z301" s="45"/>
      <c r="AA301" s="43"/>
      <c r="AK301" s="12"/>
    </row>
    <row r="302" spans="2:37" s="11" customFormat="1" ht="9.9499999999999993" customHeight="1" x14ac:dyDescent="0.2">
      <c r="B302" s="24" t="s">
        <v>10</v>
      </c>
      <c r="C302" s="316" t="s">
        <v>11</v>
      </c>
      <c r="D302" s="317" t="s">
        <v>12</v>
      </c>
      <c r="E302" s="318" t="s">
        <v>25</v>
      </c>
      <c r="F302" s="319" t="s">
        <v>13</v>
      </c>
      <c r="G302" s="320" t="s">
        <v>14</v>
      </c>
      <c r="H302" s="321" t="s">
        <v>10</v>
      </c>
      <c r="I302" s="316" t="s">
        <v>11</v>
      </c>
      <c r="J302" s="317" t="s">
        <v>12</v>
      </c>
      <c r="K302" s="318" t="s">
        <v>25</v>
      </c>
      <c r="L302" s="322" t="s">
        <v>13</v>
      </c>
      <c r="M302" s="321" t="s">
        <v>10</v>
      </c>
      <c r="N302" s="316" t="s">
        <v>11</v>
      </c>
      <c r="O302" s="317" t="s">
        <v>12</v>
      </c>
      <c r="P302" s="318" t="s">
        <v>25</v>
      </c>
      <c r="Q302" s="322" t="s">
        <v>13</v>
      </c>
      <c r="R302" s="321" t="s">
        <v>10</v>
      </c>
      <c r="S302" s="316" t="s">
        <v>11</v>
      </c>
      <c r="T302" s="317" t="s">
        <v>12</v>
      </c>
      <c r="U302" s="318" t="s">
        <v>25</v>
      </c>
      <c r="V302" s="317" t="s">
        <v>13</v>
      </c>
      <c r="W302" s="320" t="s">
        <v>14</v>
      </c>
      <c r="X302" s="316" t="s">
        <v>11</v>
      </c>
      <c r="Y302" s="317" t="s">
        <v>12</v>
      </c>
      <c r="Z302" s="318" t="s">
        <v>25</v>
      </c>
      <c r="AA302" s="320" t="s">
        <v>13</v>
      </c>
    </row>
    <row r="303" spans="2:37" ht="9.9499999999999993" customHeight="1" x14ac:dyDescent="0.2">
      <c r="B303" s="24" t="s">
        <v>15</v>
      </c>
      <c r="C303" s="79" t="s">
        <v>16</v>
      </c>
      <c r="D303" s="80" t="s">
        <v>16</v>
      </c>
      <c r="E303" s="83" t="s">
        <v>16</v>
      </c>
      <c r="F303" s="83" t="s">
        <v>16</v>
      </c>
      <c r="G303" s="25" t="s">
        <v>16</v>
      </c>
      <c r="H303" s="24" t="s">
        <v>15</v>
      </c>
      <c r="I303" s="79" t="s">
        <v>16</v>
      </c>
      <c r="J303" s="80" t="s">
        <v>16</v>
      </c>
      <c r="K303" s="83" t="s">
        <v>16</v>
      </c>
      <c r="L303" s="26" t="s">
        <v>16</v>
      </c>
      <c r="M303" s="24" t="s">
        <v>15</v>
      </c>
      <c r="N303" s="79" t="s">
        <v>16</v>
      </c>
      <c r="O303" s="80" t="s">
        <v>16</v>
      </c>
      <c r="P303" s="83" t="s">
        <v>16</v>
      </c>
      <c r="Q303" s="26" t="s">
        <v>16</v>
      </c>
      <c r="R303" s="24" t="s">
        <v>15</v>
      </c>
      <c r="S303" s="79" t="s">
        <v>16</v>
      </c>
      <c r="T303" s="80" t="s">
        <v>16</v>
      </c>
      <c r="U303" s="83" t="s">
        <v>16</v>
      </c>
      <c r="V303" s="80" t="s">
        <v>16</v>
      </c>
      <c r="W303" s="25" t="s">
        <v>16</v>
      </c>
      <c r="X303" s="79" t="s">
        <v>16</v>
      </c>
      <c r="Y303" s="80" t="s">
        <v>16</v>
      </c>
      <c r="Z303" s="83" t="s">
        <v>16</v>
      </c>
      <c r="AA303" s="25" t="s">
        <v>16</v>
      </c>
    </row>
    <row r="304" spans="2:37" ht="15.75" x14ac:dyDescent="0.2">
      <c r="B304" s="1"/>
      <c r="C304" s="2" t="s">
        <v>1</v>
      </c>
      <c r="F304" s="4"/>
      <c r="G304" s="3"/>
      <c r="I304" s="2" t="s">
        <v>1</v>
      </c>
      <c r="L304" s="4"/>
      <c r="M304" s="3"/>
      <c r="N304" s="2" t="s">
        <v>1</v>
      </c>
      <c r="Q304" s="4"/>
      <c r="R304" s="2"/>
      <c r="S304" s="2" t="s">
        <v>2</v>
      </c>
      <c r="W304" s="2"/>
      <c r="X304" s="2" t="s">
        <v>2</v>
      </c>
      <c r="AK304" s="12"/>
    </row>
    <row r="305" spans="2:47" ht="9.9499999999999993" customHeight="1" x14ac:dyDescent="0.2">
      <c r="C305" s="204"/>
      <c r="G305" s="3"/>
      <c r="I305" s="205"/>
      <c r="M305" s="3"/>
      <c r="P305" s="205"/>
      <c r="Q305" s="205"/>
      <c r="R305" s="3"/>
      <c r="X305" s="256" t="s">
        <v>34</v>
      </c>
    </row>
    <row r="306" spans="2:47" ht="12.75" customHeight="1" x14ac:dyDescent="0.2">
      <c r="B306" s="362" t="s">
        <v>64</v>
      </c>
      <c r="C306" s="14" t="s">
        <v>65</v>
      </c>
      <c r="D306" s="15"/>
      <c r="E306" s="15"/>
      <c r="F306" s="15"/>
      <c r="G306" s="16"/>
      <c r="H306" s="207"/>
      <c r="I306" s="207"/>
      <c r="J306" s="17"/>
      <c r="K306" s="17"/>
      <c r="L306" s="17"/>
      <c r="M306" s="208"/>
      <c r="N306" s="16"/>
      <c r="O306" s="16"/>
      <c r="P306" s="16"/>
      <c r="Q306" s="16"/>
      <c r="R306" s="17"/>
      <c r="S306" s="16"/>
      <c r="T306" s="16"/>
      <c r="U306" s="16"/>
      <c r="V306" s="16"/>
      <c r="W306" s="16"/>
      <c r="AJ306" s="13"/>
      <c r="AK306" s="13"/>
      <c r="AL306" s="16"/>
      <c r="AM306" s="18"/>
      <c r="AO306" s="13"/>
      <c r="AS306" s="18"/>
      <c r="AU306" s="13"/>
    </row>
    <row r="307" spans="2:47" ht="12.75" customHeight="1" x14ac:dyDescent="0.2">
      <c r="B307" s="369" t="s">
        <v>66</v>
      </c>
      <c r="C307" s="14" t="s">
        <v>67</v>
      </c>
      <c r="D307" s="15"/>
      <c r="E307" s="15"/>
      <c r="F307" s="15"/>
      <c r="G307" s="16"/>
      <c r="H307" s="207"/>
      <c r="I307" s="207"/>
      <c r="J307" s="17"/>
      <c r="K307" s="17"/>
      <c r="L307" s="17"/>
      <c r="M307" s="208"/>
      <c r="N307" s="16"/>
      <c r="O307" s="16"/>
      <c r="P307" s="16"/>
      <c r="Q307" s="16"/>
      <c r="R307" s="3"/>
      <c r="AJ307" s="13"/>
      <c r="AK307" s="13"/>
      <c r="AL307" s="16"/>
      <c r="AM307" s="18"/>
      <c r="AO307" s="13"/>
      <c r="AS307" s="18"/>
      <c r="AU307" s="13"/>
    </row>
    <row r="308" spans="2:47" ht="12.75" customHeight="1" x14ac:dyDescent="0.2">
      <c r="B308" s="363" t="s">
        <v>68</v>
      </c>
      <c r="C308" s="15" t="s">
        <v>69</v>
      </c>
      <c r="D308" s="15"/>
      <c r="E308" s="15"/>
      <c r="F308" s="15"/>
      <c r="G308" s="16"/>
      <c r="H308" s="207"/>
      <c r="I308" s="16"/>
      <c r="J308" s="207"/>
      <c r="K308" s="207"/>
      <c r="L308" s="207"/>
      <c r="M308" s="208"/>
      <c r="N308" s="16"/>
      <c r="O308" s="16"/>
      <c r="P308" s="16"/>
      <c r="Q308" s="16"/>
      <c r="R308" s="3"/>
      <c r="AJ308" s="13"/>
      <c r="AK308" s="13"/>
      <c r="AL308" s="16"/>
      <c r="AM308" s="18"/>
      <c r="AO308" s="13"/>
      <c r="AS308" s="18"/>
      <c r="AU308" s="13"/>
    </row>
    <row r="309" spans="2:47" ht="12.75" customHeight="1" x14ac:dyDescent="0.2">
      <c r="B309" s="364" t="s">
        <v>70</v>
      </c>
      <c r="C309" s="15" t="s">
        <v>71</v>
      </c>
      <c r="D309" s="15"/>
      <c r="E309" s="15"/>
      <c r="F309" s="15"/>
      <c r="G309" s="16"/>
      <c r="H309" s="19"/>
      <c r="I309" s="16"/>
      <c r="J309" s="16"/>
      <c r="K309" s="16"/>
      <c r="L309" s="16"/>
      <c r="M309" s="17"/>
      <c r="N309" s="16"/>
      <c r="O309" s="16"/>
      <c r="P309" s="16"/>
      <c r="Q309" s="16"/>
      <c r="R309" s="3"/>
      <c r="AJ309" s="13"/>
      <c r="AK309" s="13"/>
      <c r="AL309" s="16"/>
      <c r="AM309" s="18"/>
      <c r="AO309" s="13"/>
      <c r="AS309" s="18"/>
      <c r="AU309" s="13"/>
    </row>
    <row r="310" spans="2:47" ht="12.75" customHeight="1" x14ac:dyDescent="0.2">
      <c r="B310" s="365" t="s">
        <v>72</v>
      </c>
      <c r="C310" s="15" t="s">
        <v>73</v>
      </c>
      <c r="D310" s="15"/>
      <c r="E310" s="15"/>
      <c r="F310" s="15"/>
      <c r="G310" s="16"/>
      <c r="H310" s="16"/>
      <c r="I310" s="16"/>
      <c r="J310" s="16"/>
      <c r="K310" s="206"/>
      <c r="L310" s="206"/>
      <c r="M310" s="17"/>
      <c r="N310" s="16"/>
      <c r="O310" s="16"/>
      <c r="P310" s="16"/>
      <c r="Q310" s="16"/>
      <c r="R310" s="3"/>
      <c r="AJ310" s="13"/>
      <c r="AK310" s="13"/>
      <c r="AL310" s="16"/>
      <c r="AM310" s="18"/>
      <c r="AO310" s="13"/>
      <c r="AS310" s="18"/>
      <c r="AU310" s="13"/>
    </row>
    <row r="311" spans="2:47" ht="12" x14ac:dyDescent="0.2">
      <c r="B311" s="367" t="s">
        <v>74</v>
      </c>
      <c r="C311" s="16" t="s">
        <v>75</v>
      </c>
      <c r="D311" s="20"/>
      <c r="E311" s="20"/>
      <c r="F311" s="20"/>
      <c r="G311" s="21"/>
      <c r="I311" s="20"/>
      <c r="K311" s="20"/>
      <c r="L311" s="20"/>
      <c r="M311" s="3"/>
      <c r="R311" s="3"/>
      <c r="AL311" s="12"/>
    </row>
    <row r="312" spans="2:47" ht="12" x14ac:dyDescent="0.2">
      <c r="B312" s="368" t="s">
        <v>76</v>
      </c>
      <c r="C312" s="16" t="s">
        <v>77</v>
      </c>
      <c r="D312" s="20"/>
      <c r="E312" s="20"/>
      <c r="F312" s="20"/>
      <c r="G312" s="21"/>
      <c r="I312" s="20"/>
      <c r="K312" s="20"/>
      <c r="L312" s="20"/>
      <c r="M312" s="16"/>
      <c r="N312" s="16"/>
      <c r="O312" s="16"/>
      <c r="P312" s="16"/>
      <c r="Q312" s="16"/>
      <c r="R312" s="3"/>
      <c r="AL312" s="12"/>
    </row>
    <row r="313" spans="2:47" ht="9.9499999999999993" customHeight="1" x14ac:dyDescent="0.2">
      <c r="B313" s="368" t="s">
        <v>78</v>
      </c>
      <c r="C313" s="16" t="s">
        <v>79</v>
      </c>
      <c r="G313" s="3"/>
      <c r="I313" s="205"/>
      <c r="M313" s="3"/>
      <c r="P313" s="205"/>
      <c r="Q313" s="205"/>
      <c r="R313" s="3"/>
      <c r="X313" s="205"/>
    </row>
    <row r="314" spans="2:47" ht="9.9499999999999993" customHeight="1" x14ac:dyDescent="0.2">
      <c r="B314" s="368" t="s">
        <v>80</v>
      </c>
      <c r="C314" s="16" t="s">
        <v>81</v>
      </c>
      <c r="G314" s="3"/>
      <c r="I314" s="205"/>
      <c r="M314" s="3"/>
      <c r="P314" s="205"/>
      <c r="Q314" s="205"/>
      <c r="R314" s="3"/>
      <c r="X314" s="205"/>
    </row>
    <row r="315" spans="2:47" ht="9.9499999999999993" customHeight="1" x14ac:dyDescent="0.2">
      <c r="B315" s="368" t="s">
        <v>82</v>
      </c>
      <c r="C315" s="16" t="s">
        <v>83</v>
      </c>
      <c r="G315" s="3"/>
      <c r="I315" s="205"/>
      <c r="M315" s="3"/>
      <c r="P315" s="205"/>
      <c r="Q315" s="205"/>
      <c r="R315" s="3"/>
      <c r="X315" s="205"/>
    </row>
    <row r="316" spans="2:47" ht="9.9499999999999993" customHeight="1" x14ac:dyDescent="0.2">
      <c r="B316" s="368" t="s">
        <v>84</v>
      </c>
      <c r="C316" s="3" t="s">
        <v>85</v>
      </c>
      <c r="G316" s="3"/>
      <c r="I316" s="205"/>
      <c r="M316" s="3"/>
      <c r="P316" s="205"/>
      <c r="Q316" s="205"/>
      <c r="R316" s="3"/>
      <c r="X316" s="205"/>
    </row>
    <row r="317" spans="2:47" ht="9.9499999999999993" customHeight="1" x14ac:dyDescent="0.2">
      <c r="B317" s="366" t="s">
        <v>86</v>
      </c>
      <c r="C317" s="3" t="s">
        <v>87</v>
      </c>
      <c r="G317" s="3"/>
      <c r="I317" s="205"/>
      <c r="M317" s="3"/>
      <c r="P317" s="205"/>
      <c r="Q317" s="205"/>
      <c r="R317" s="3"/>
      <c r="X317" s="205"/>
    </row>
    <row r="318" spans="2:47" ht="9.9499999999999993" customHeight="1" x14ac:dyDescent="0.2">
      <c r="B318" s="366" t="s">
        <v>88</v>
      </c>
      <c r="C318" s="3" t="s">
        <v>89</v>
      </c>
      <c r="G318" s="3"/>
      <c r="I318" s="205"/>
      <c r="M318" s="3"/>
      <c r="P318" s="205"/>
      <c r="Q318" s="205"/>
      <c r="R318" s="3"/>
      <c r="X318" s="205"/>
    </row>
    <row r="319" spans="2:47" ht="9.9499999999999993" customHeight="1" x14ac:dyDescent="0.2">
      <c r="B319" s="366" t="s">
        <v>90</v>
      </c>
      <c r="C319" s="3" t="s">
        <v>91</v>
      </c>
      <c r="G319" s="3"/>
      <c r="I319" s="205"/>
      <c r="M319" s="3"/>
      <c r="P319" s="205"/>
      <c r="Q319" s="205"/>
      <c r="R319" s="3"/>
      <c r="X319" s="205"/>
    </row>
    <row r="320" spans="2:47" ht="9.9499999999999993" customHeight="1" x14ac:dyDescent="0.2">
      <c r="G320" s="3"/>
      <c r="I320" s="205"/>
      <c r="M320" s="3"/>
      <c r="P320" s="205"/>
      <c r="Q320" s="205"/>
      <c r="R320" s="3"/>
      <c r="X320" s="205"/>
    </row>
    <row r="321" spans="2:38" ht="9.9499999999999993" customHeight="1" x14ac:dyDescent="0.2">
      <c r="G321" s="3"/>
      <c r="I321" s="205"/>
      <c r="M321" s="3"/>
      <c r="P321" s="205"/>
      <c r="Q321" s="205"/>
      <c r="R321" s="3"/>
      <c r="X321" s="205"/>
    </row>
    <row r="322" spans="2:38" ht="9.9499999999999993" customHeight="1" x14ac:dyDescent="0.2">
      <c r="B322" s="3" t="s">
        <v>57</v>
      </c>
      <c r="C322" s="204"/>
      <c r="G322" s="3"/>
      <c r="I322" s="205"/>
      <c r="M322" s="3"/>
      <c r="P322" s="205"/>
      <c r="Q322" s="205"/>
      <c r="R322" s="3"/>
      <c r="X322" s="205"/>
    </row>
    <row r="323" spans="2:38" s="247" customFormat="1" ht="48" customHeight="1" x14ac:dyDescent="0.2">
      <c r="C323" s="242" t="s">
        <v>39</v>
      </c>
      <c r="D323" s="242" t="s">
        <v>40</v>
      </c>
      <c r="E323" s="242" t="s">
        <v>41</v>
      </c>
      <c r="F323" s="243" t="s">
        <v>42</v>
      </c>
      <c r="G323" s="242" t="s">
        <v>44</v>
      </c>
      <c r="H323" s="243" t="s">
        <v>43</v>
      </c>
      <c r="I323" s="242" t="s">
        <v>45</v>
      </c>
      <c r="J323" s="242" t="s">
        <v>46</v>
      </c>
      <c r="K323" s="242" t="s">
        <v>47</v>
      </c>
      <c r="L323" s="242" t="s">
        <v>48</v>
      </c>
      <c r="M323" s="242" t="s">
        <v>49</v>
      </c>
      <c r="N323" s="244" t="s">
        <v>50</v>
      </c>
      <c r="O323" s="245" t="s">
        <v>51</v>
      </c>
      <c r="P323" s="246" t="s">
        <v>52</v>
      </c>
      <c r="Q323" s="246" t="s">
        <v>53</v>
      </c>
      <c r="R323" s="246" t="s">
        <v>54</v>
      </c>
      <c r="S323" s="3"/>
      <c r="T323" s="3"/>
      <c r="U323" s="3"/>
      <c r="V323" s="3"/>
      <c r="W323" s="3"/>
      <c r="X323" s="205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</row>
    <row r="324" spans="2:38" s="251" customFormat="1" ht="12.6" customHeight="1" x14ac:dyDescent="0.2">
      <c r="C324" s="248" t="s">
        <v>35</v>
      </c>
      <c r="D324" s="248" t="s">
        <v>36</v>
      </c>
      <c r="E324" s="248" t="s">
        <v>37</v>
      </c>
      <c r="F324" s="248" t="s">
        <v>0</v>
      </c>
      <c r="G324" s="250">
        <v>1971</v>
      </c>
      <c r="H324" s="249">
        <v>26172</v>
      </c>
      <c r="I324" s="248" t="s">
        <v>38</v>
      </c>
      <c r="J324" s="248" t="s">
        <v>14</v>
      </c>
      <c r="K324" s="252">
        <v>7.7700000000000005E-2</v>
      </c>
      <c r="L324" s="253">
        <v>3.034E-4</v>
      </c>
      <c r="M324" s="248" t="s">
        <v>55</v>
      </c>
      <c r="N324" s="248"/>
      <c r="O324" s="250">
        <v>8</v>
      </c>
      <c r="P324" s="248" t="s">
        <v>56</v>
      </c>
      <c r="Q324" s="248" t="s">
        <v>56</v>
      </c>
      <c r="R324" s="248"/>
      <c r="S324" s="3"/>
      <c r="T324" s="3"/>
      <c r="U324" s="3"/>
      <c r="V324" s="3"/>
      <c r="W324" s="3"/>
      <c r="X324" s="205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</row>
    <row r="325" spans="2:38" s="251" customFormat="1" ht="12.6" customHeight="1" x14ac:dyDescent="0.2">
      <c r="C325" s="248" t="s">
        <v>35</v>
      </c>
      <c r="D325" s="248" t="s">
        <v>36</v>
      </c>
      <c r="E325" s="248" t="s">
        <v>37</v>
      </c>
      <c r="F325" s="248" t="s">
        <v>0</v>
      </c>
      <c r="G325" s="250">
        <v>1974</v>
      </c>
      <c r="H325" s="249">
        <v>27197</v>
      </c>
      <c r="I325" s="248" t="s">
        <v>38</v>
      </c>
      <c r="J325" s="248" t="s">
        <v>14</v>
      </c>
      <c r="K325" s="252">
        <v>0.222</v>
      </c>
      <c r="L325" s="253">
        <v>4.8099999999999997E-2</v>
      </c>
      <c r="M325" s="248" t="s">
        <v>55</v>
      </c>
      <c r="N325" s="248"/>
      <c r="O325" s="250">
        <v>53</v>
      </c>
      <c r="P325" s="248" t="s">
        <v>56</v>
      </c>
      <c r="Q325" s="248" t="s">
        <v>56</v>
      </c>
      <c r="R325" s="248"/>
      <c r="S325" s="3"/>
      <c r="T325" s="3"/>
      <c r="U325" s="3"/>
      <c r="V325" s="3"/>
      <c r="W325" s="3"/>
      <c r="X325" s="205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</row>
    <row r="326" spans="2:38" ht="9.9499999999999993" customHeight="1" x14ac:dyDescent="0.2">
      <c r="B326" s="3" t="s">
        <v>58</v>
      </c>
      <c r="C326" s="204"/>
      <c r="G326" s="3"/>
      <c r="I326" s="205"/>
      <c r="M326" s="3"/>
      <c r="P326" s="205"/>
      <c r="Q326" s="205"/>
      <c r="R326" s="3"/>
      <c r="X326" s="205"/>
    </row>
    <row r="327" spans="2:38" ht="9.9499999999999993" customHeight="1" x14ac:dyDescent="0.2">
      <c r="C327" s="204"/>
      <c r="G327" s="3"/>
      <c r="I327" s="205"/>
      <c r="M327" s="3"/>
      <c r="P327" s="205"/>
      <c r="Q327" s="205"/>
      <c r="R327" s="3"/>
      <c r="X327" s="205"/>
    </row>
    <row r="328" spans="2:38" ht="9.9499999999999993" customHeight="1" x14ac:dyDescent="0.2">
      <c r="C328" s="204"/>
      <c r="G328" s="3"/>
      <c r="I328" s="205"/>
      <c r="M328" s="3"/>
      <c r="P328" s="205"/>
      <c r="Q328" s="205"/>
      <c r="R328" s="3"/>
      <c r="X328" s="205"/>
    </row>
    <row r="329" spans="2:38" ht="9.9499999999999993" customHeight="1" x14ac:dyDescent="0.2">
      <c r="C329" s="204"/>
      <c r="G329" s="3"/>
      <c r="I329" s="205"/>
      <c r="M329" s="3"/>
      <c r="P329" s="205"/>
      <c r="Q329" s="205"/>
      <c r="R329" s="3"/>
      <c r="X329" s="205"/>
    </row>
    <row r="330" spans="2:38" ht="9.9499999999999993" customHeight="1" x14ac:dyDescent="0.2">
      <c r="C330" s="204"/>
      <c r="G330" s="3"/>
      <c r="I330" s="205"/>
      <c r="M330" s="3"/>
      <c r="P330" s="205"/>
      <c r="Q330" s="205"/>
      <c r="R330" s="3"/>
      <c r="X330" s="205"/>
    </row>
    <row r="331" spans="2:38" ht="9.9499999999999993" customHeight="1" x14ac:dyDescent="0.2">
      <c r="C331" s="204"/>
      <c r="G331" s="3"/>
      <c r="I331" s="205"/>
      <c r="M331" s="3"/>
      <c r="P331" s="205"/>
      <c r="Q331" s="205"/>
      <c r="R331" s="3"/>
      <c r="X331" s="205"/>
    </row>
    <row r="332" spans="2:38" ht="9.9499999999999993" customHeight="1" x14ac:dyDescent="0.2">
      <c r="C332" s="204"/>
      <c r="G332" s="3"/>
      <c r="I332" s="205"/>
      <c r="M332" s="3"/>
      <c r="P332" s="205"/>
      <c r="Q332" s="205"/>
      <c r="R332" s="3"/>
      <c r="X332" s="205"/>
    </row>
    <row r="333" spans="2:38" ht="9.9499999999999993" customHeight="1" x14ac:dyDescent="0.2">
      <c r="C333" s="204"/>
      <c r="G333" s="3"/>
      <c r="I333" s="205"/>
      <c r="M333" s="3"/>
      <c r="P333" s="205"/>
      <c r="Q333" s="205"/>
      <c r="R333" s="3"/>
      <c r="X333" s="205"/>
    </row>
    <row r="334" spans="2:38" ht="9.9499999999999993" customHeight="1" x14ac:dyDescent="0.2">
      <c r="C334" s="204"/>
      <c r="G334" s="3"/>
      <c r="I334" s="205"/>
      <c r="M334" s="3"/>
      <c r="P334" s="205"/>
      <c r="Q334" s="205"/>
      <c r="R334" s="3"/>
      <c r="X334" s="205"/>
    </row>
    <row r="335" spans="2:38" ht="9.9499999999999993" customHeight="1" x14ac:dyDescent="0.2">
      <c r="C335" s="204"/>
      <c r="G335" s="3"/>
      <c r="I335" s="205"/>
      <c r="M335" s="3"/>
      <c r="P335" s="205"/>
      <c r="Q335" s="205"/>
      <c r="R335" s="3"/>
      <c r="X335" s="205"/>
    </row>
    <row r="336" spans="2:38" ht="9.9499999999999993" customHeight="1" x14ac:dyDescent="0.2">
      <c r="C336" s="204"/>
      <c r="G336" s="3"/>
      <c r="I336" s="205"/>
      <c r="M336" s="3"/>
      <c r="P336" s="205"/>
      <c r="Q336" s="205"/>
      <c r="R336" s="3"/>
      <c r="X336" s="205"/>
    </row>
    <row r="337" spans="3:24" ht="9.9499999999999993" customHeight="1" x14ac:dyDescent="0.2">
      <c r="C337" s="204"/>
      <c r="G337" s="3"/>
      <c r="I337" s="205"/>
      <c r="M337" s="3"/>
      <c r="P337" s="205"/>
      <c r="Q337" s="205"/>
      <c r="R337" s="3"/>
      <c r="X337" s="205"/>
    </row>
    <row r="338" spans="3:24" ht="9.9499999999999993" customHeight="1" x14ac:dyDescent="0.2">
      <c r="C338" s="204"/>
      <c r="G338" s="3"/>
      <c r="I338" s="205"/>
      <c r="M338" s="3"/>
      <c r="P338" s="205"/>
      <c r="Q338" s="205"/>
      <c r="R338" s="3"/>
      <c r="X338" s="205"/>
    </row>
    <row r="339" spans="3:24" ht="9.9499999999999993" customHeight="1" x14ac:dyDescent="0.2">
      <c r="C339" s="204"/>
      <c r="G339" s="3"/>
      <c r="I339" s="205"/>
      <c r="M339" s="3"/>
      <c r="P339" s="205"/>
      <c r="Q339" s="205"/>
      <c r="R339" s="3"/>
      <c r="X339" s="205"/>
    </row>
    <row r="340" spans="3:24" ht="9.9499999999999993" customHeight="1" x14ac:dyDescent="0.2">
      <c r="C340" s="204"/>
      <c r="G340" s="3"/>
      <c r="I340" s="205"/>
      <c r="M340" s="3"/>
      <c r="P340" s="205"/>
      <c r="Q340" s="205"/>
      <c r="R340" s="3"/>
      <c r="X340" s="205"/>
    </row>
    <row r="341" spans="3:24" ht="9.9499999999999993" customHeight="1" x14ac:dyDescent="0.2">
      <c r="C341" s="204"/>
      <c r="G341" s="3"/>
      <c r="I341" s="205"/>
      <c r="M341" s="3"/>
      <c r="P341" s="205"/>
      <c r="Q341" s="205"/>
      <c r="R341" s="3"/>
      <c r="X341" s="205"/>
    </row>
    <row r="342" spans="3:24" ht="9.9499999999999993" customHeight="1" x14ac:dyDescent="0.2">
      <c r="C342" s="204"/>
      <c r="G342" s="3"/>
      <c r="I342" s="205"/>
      <c r="M342" s="3"/>
      <c r="P342" s="205"/>
      <c r="Q342" s="205"/>
      <c r="R342" s="3"/>
      <c r="X342" s="205"/>
    </row>
    <row r="343" spans="3:24" ht="9.9499999999999993" customHeight="1" x14ac:dyDescent="0.2">
      <c r="C343" s="204"/>
      <c r="G343" s="3"/>
      <c r="I343" s="205"/>
      <c r="M343" s="3"/>
      <c r="P343" s="205"/>
      <c r="Q343" s="205"/>
      <c r="R343" s="3"/>
      <c r="X343" s="205"/>
    </row>
    <row r="344" spans="3:24" ht="9.9499999999999993" customHeight="1" x14ac:dyDescent="0.2">
      <c r="C344" s="204"/>
      <c r="G344" s="3"/>
      <c r="I344" s="205"/>
      <c r="M344" s="3"/>
      <c r="P344" s="205"/>
      <c r="Q344" s="205"/>
      <c r="R344" s="3"/>
      <c r="X344" s="205"/>
    </row>
    <row r="345" spans="3:24" ht="9.9499999999999993" customHeight="1" x14ac:dyDescent="0.2">
      <c r="C345" s="204"/>
      <c r="G345" s="3"/>
      <c r="I345" s="205"/>
      <c r="M345" s="3"/>
      <c r="P345" s="205"/>
      <c r="Q345" s="205"/>
      <c r="R345" s="3"/>
      <c r="X345" s="205"/>
    </row>
    <row r="346" spans="3:24" ht="9.9499999999999993" customHeight="1" x14ac:dyDescent="0.2">
      <c r="C346" s="204"/>
      <c r="G346" s="3"/>
      <c r="I346" s="205"/>
      <c r="M346" s="3"/>
      <c r="P346" s="205"/>
      <c r="Q346" s="205"/>
      <c r="R346" s="3"/>
      <c r="X346" s="205"/>
    </row>
    <row r="347" spans="3:24" ht="9.9499999999999993" customHeight="1" x14ac:dyDescent="0.2">
      <c r="C347" s="204"/>
      <c r="G347" s="3"/>
      <c r="I347" s="205"/>
      <c r="M347" s="3"/>
      <c r="P347" s="205"/>
      <c r="Q347" s="205"/>
      <c r="R347" s="3"/>
      <c r="X347" s="205"/>
    </row>
    <row r="348" spans="3:24" ht="9.9499999999999993" customHeight="1" x14ac:dyDescent="0.2">
      <c r="C348" s="204"/>
      <c r="G348" s="3"/>
      <c r="I348" s="205"/>
      <c r="M348" s="3"/>
      <c r="P348" s="205"/>
      <c r="Q348" s="205"/>
      <c r="R348" s="3"/>
      <c r="X348" s="205"/>
    </row>
    <row r="349" spans="3:24" ht="9.9499999999999993" customHeight="1" x14ac:dyDescent="0.2">
      <c r="C349" s="204"/>
      <c r="G349" s="3"/>
      <c r="I349" s="205"/>
      <c r="M349" s="3"/>
      <c r="P349" s="205"/>
      <c r="Q349" s="205"/>
      <c r="R349" s="3"/>
      <c r="X349" s="205"/>
    </row>
    <row r="350" spans="3:24" ht="9.9499999999999993" customHeight="1" x14ac:dyDescent="0.2">
      <c r="C350" s="204"/>
      <c r="G350" s="3"/>
      <c r="I350" s="205"/>
      <c r="M350" s="3"/>
      <c r="P350" s="205"/>
      <c r="Q350" s="205"/>
      <c r="R350" s="3"/>
      <c r="X350" s="205"/>
    </row>
    <row r="351" spans="3:24" ht="9.9499999999999993" customHeight="1" x14ac:dyDescent="0.2">
      <c r="C351" s="204"/>
      <c r="G351" s="3"/>
      <c r="I351" s="205"/>
      <c r="M351" s="3"/>
      <c r="P351" s="205"/>
      <c r="Q351" s="205"/>
      <c r="R351" s="3"/>
      <c r="X351" s="205"/>
    </row>
    <row r="352" spans="3:24" ht="9.9499999999999993" customHeight="1" x14ac:dyDescent="0.2">
      <c r="C352" s="204"/>
      <c r="G352" s="3"/>
      <c r="I352" s="205"/>
      <c r="M352" s="3"/>
      <c r="P352" s="205"/>
      <c r="Q352" s="205"/>
      <c r="R352" s="3"/>
      <c r="X352" s="205"/>
    </row>
  </sheetData>
  <mergeCells count="14">
    <mergeCell ref="Q3:AE4"/>
    <mergeCell ref="AC130:AC131"/>
    <mergeCell ref="AD130:AD131"/>
    <mergeCell ref="AE130:AE131"/>
    <mergeCell ref="AF130:AF131"/>
    <mergeCell ref="AC126:AD126"/>
    <mergeCell ref="AC127:AD127"/>
    <mergeCell ref="AC128:AD128"/>
    <mergeCell ref="AG130:AG131"/>
    <mergeCell ref="AC293:AC294"/>
    <mergeCell ref="AD293:AD294"/>
    <mergeCell ref="AE293:AE294"/>
    <mergeCell ref="AF293:AF294"/>
    <mergeCell ref="AG293:AG294"/>
  </mergeCells>
  <phoneticPr fontId="1"/>
  <hyperlinks>
    <hyperlink ref="D3" r:id="rId1" display="県原セの関連ページ"/>
    <hyperlink ref="H3" r:id="rId2"/>
    <hyperlink ref="K3" r:id="rId3"/>
    <hyperlink ref="O3:Q3" r:id="rId4" display="kmdみやぎ"/>
    <hyperlink ref="O3" r:id="rId5"/>
    <hyperlink ref="K3:M3" r:id="rId6" display="放射能情報サイトみやぎ"/>
    <hyperlink ref="H3:I3" r:id="rId7" display="原子力安全対策課"/>
    <hyperlink ref="D3:G3" r:id="rId8" display="環境放射線監視センター"/>
  </hyperlinks>
  <pageMargins left="0.19685039370078741" right="0" top="0.39370078740157483" bottom="0" header="0" footer="0"/>
  <pageSetup paperSize="9" scale="85" orientation="portrait" horizontalDpi="4294967293" verticalDpi="360" r:id="rId9"/>
  <headerFooter alignWithMargins="0">
    <oddHeader>&amp;R&amp;8&amp;F／頁&amp;P/&amp;N／&amp;D</oddHeader>
  </headerFooter>
  <drawing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海底土</vt:lpstr>
      <vt:lpstr>ND代替値</vt:lpstr>
      <vt:lpstr>事故日Cb</vt:lpstr>
      <vt:lpstr>事故日Fk</vt:lpstr>
      <vt:lpstr>調査開始日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kmdみやぎ</cp:lastModifiedBy>
  <cp:lastPrinted>1999-10-28T09:56:32Z</cp:lastPrinted>
  <dcterms:created xsi:type="dcterms:W3CDTF">1998-05-04T03:13:17Z</dcterms:created>
  <dcterms:modified xsi:type="dcterms:W3CDTF">2019-07-22T07:45:07Z</dcterms:modified>
</cp:coreProperties>
</file>