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2.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15" windowWidth="26025" windowHeight="10410"/>
  </bookViews>
  <sheets>
    <sheet name="縦型表" sheetId="3" r:id="rId1"/>
    <sheet name="旧横型" sheetId="2" r:id="rId2"/>
  </sheets>
  <definedNames>
    <definedName name="_Fill" localSheetId="1" hidden="1">旧横型!$B$157:$B$201</definedName>
    <definedName name="_Fill" localSheetId="0" hidden="1">縦型表!#REF!</definedName>
    <definedName name="_Regression_Int" localSheetId="1" hidden="1">1</definedName>
    <definedName name="_Regression_Int" localSheetId="0" hidden="1">1</definedName>
  </definedNames>
  <calcPr calcId="145621" refMode="R1C1"/>
</workbook>
</file>

<file path=xl/calcChain.xml><?xml version="1.0" encoding="utf-8"?>
<calcChain xmlns="http://schemas.openxmlformats.org/spreadsheetml/2006/main">
  <c r="BP243" i="3" l="1"/>
  <c r="BP242" i="3"/>
  <c r="BP241" i="3"/>
  <c r="BP240" i="3"/>
  <c r="BP239" i="3"/>
  <c r="BP238" i="3"/>
  <c r="BP237" i="3"/>
  <c r="BP236" i="3"/>
  <c r="BP235" i="3"/>
  <c r="BP234" i="3"/>
  <c r="BP233" i="3"/>
  <c r="BP232" i="3"/>
  <c r="BP231" i="3"/>
  <c r="BP230" i="3"/>
  <c r="BP229" i="3"/>
  <c r="BP228" i="3"/>
  <c r="BP227" i="3"/>
  <c r="BP226" i="3"/>
  <c r="BP225" i="3"/>
  <c r="BP224" i="3"/>
  <c r="BP223" i="3"/>
  <c r="BP222" i="3"/>
  <c r="BP221" i="3"/>
  <c r="BP220" i="3"/>
  <c r="BP219" i="3"/>
  <c r="BP218" i="3"/>
  <c r="BP217" i="3"/>
  <c r="BP216" i="3"/>
  <c r="BP215" i="3"/>
  <c r="BP214" i="3"/>
  <c r="BP213" i="3"/>
  <c r="BP212" i="3"/>
  <c r="BP211" i="3"/>
  <c r="BP210" i="3"/>
  <c r="BP209" i="3"/>
  <c r="BP208" i="3"/>
  <c r="BP207" i="3"/>
  <c r="BP206" i="3"/>
  <c r="BP205" i="3"/>
  <c r="BP204" i="3"/>
  <c r="BP203" i="3"/>
  <c r="BP202" i="3"/>
  <c r="BP201" i="3"/>
  <c r="BP200" i="3"/>
  <c r="BP199" i="3"/>
  <c r="BP198" i="3"/>
  <c r="BP197" i="3"/>
  <c r="BP196" i="3"/>
  <c r="BP195" i="3"/>
  <c r="BP194" i="3"/>
  <c r="BP193" i="3"/>
  <c r="BP192" i="3"/>
  <c r="BP191" i="3"/>
  <c r="BP190" i="3"/>
  <c r="BP189" i="3"/>
  <c r="BP188" i="3"/>
  <c r="BP187" i="3"/>
  <c r="BP186" i="3"/>
  <c r="BP185" i="3"/>
  <c r="BP184" i="3"/>
  <c r="BP183" i="3"/>
  <c r="BP182" i="3"/>
  <c r="BP181" i="3"/>
  <c r="BP180" i="3"/>
  <c r="BP179" i="3"/>
  <c r="BP178" i="3"/>
  <c r="BP177" i="3"/>
  <c r="BP176" i="3"/>
  <c r="BP175" i="3"/>
  <c r="BP174" i="3"/>
  <c r="BP173" i="3"/>
  <c r="BP172" i="3"/>
  <c r="BP171" i="3"/>
  <c r="BP170" i="3"/>
  <c r="BP169" i="3"/>
  <c r="BP168" i="3"/>
  <c r="BP167" i="3"/>
  <c r="BP166" i="3"/>
  <c r="BP165" i="3"/>
  <c r="BP164" i="3"/>
  <c r="BP163" i="3"/>
  <c r="BP162" i="3"/>
  <c r="BP161" i="3"/>
  <c r="BP160" i="3"/>
  <c r="BP159" i="3"/>
  <c r="BP158" i="3"/>
  <c r="BP157" i="3"/>
  <c r="BP156" i="3"/>
  <c r="BP155" i="3"/>
  <c r="BP154" i="3"/>
  <c r="BP153" i="3"/>
  <c r="BP152" i="3"/>
  <c r="BP151" i="3"/>
  <c r="BP150" i="3"/>
  <c r="BP149" i="3"/>
  <c r="BP148" i="3"/>
  <c r="BP147" i="3"/>
  <c r="BP146" i="3"/>
  <c r="BP145" i="3"/>
  <c r="BP144" i="3"/>
  <c r="BP143" i="3"/>
  <c r="BP142" i="3"/>
  <c r="BP141" i="3"/>
  <c r="BP140" i="3"/>
  <c r="BP139" i="3"/>
  <c r="BP138" i="3"/>
  <c r="BP137" i="3"/>
  <c r="BP136" i="3"/>
  <c r="BP135" i="3"/>
  <c r="BP134" i="3"/>
  <c r="BP133" i="3"/>
  <c r="BP132" i="3"/>
  <c r="BP131" i="3"/>
  <c r="BP130" i="3"/>
  <c r="BP129" i="3"/>
  <c r="BP128" i="3"/>
  <c r="BP127" i="3"/>
  <c r="BP126" i="3"/>
  <c r="BP125" i="3"/>
  <c r="BP124" i="3"/>
  <c r="BP123" i="3"/>
  <c r="BP122" i="3"/>
  <c r="BP121" i="3"/>
  <c r="BP120" i="3"/>
  <c r="BP119" i="3"/>
  <c r="BP118" i="3"/>
  <c r="BP117" i="3"/>
  <c r="BP116" i="3"/>
  <c r="BP115" i="3"/>
  <c r="BP114" i="3"/>
  <c r="BP113" i="3"/>
  <c r="BP112" i="3"/>
  <c r="BP111" i="3"/>
  <c r="BP110" i="3"/>
  <c r="BP109" i="3"/>
  <c r="BP108" i="3"/>
  <c r="BP107" i="3"/>
  <c r="BP106" i="3"/>
  <c r="BP105" i="3"/>
  <c r="BP104" i="3"/>
  <c r="BP103" i="3"/>
  <c r="BP102" i="3"/>
  <c r="BP101" i="3"/>
  <c r="BP100" i="3"/>
  <c r="BP99" i="3"/>
  <c r="BP98" i="3"/>
  <c r="BP97" i="3"/>
  <c r="BP96" i="3"/>
  <c r="BP95" i="3"/>
  <c r="BP94" i="3"/>
  <c r="BP93" i="3"/>
  <c r="BP92" i="3"/>
  <c r="BP91" i="3"/>
  <c r="BP90" i="3"/>
  <c r="BP89" i="3"/>
  <c r="BP88" i="3"/>
  <c r="BP87" i="3"/>
  <c r="BP86" i="3"/>
  <c r="BP85" i="3"/>
  <c r="BP84" i="3"/>
  <c r="BP83" i="3"/>
  <c r="BP82" i="3"/>
  <c r="BP81" i="3"/>
  <c r="BP80" i="3"/>
  <c r="BP79" i="3"/>
  <c r="BP78" i="3"/>
  <c r="BP77" i="3"/>
  <c r="BP76" i="3"/>
  <c r="BP75" i="3"/>
  <c r="BP74" i="3"/>
  <c r="BP73" i="3"/>
  <c r="BP72" i="3"/>
  <c r="BP71" i="3"/>
  <c r="BP70" i="3"/>
  <c r="BP69" i="3"/>
  <c r="BP68" i="3"/>
  <c r="BP67" i="3"/>
  <c r="BP66" i="3"/>
  <c r="BP65" i="3"/>
  <c r="BP64" i="3"/>
  <c r="BP63" i="3"/>
  <c r="BP62" i="3"/>
  <c r="BP61" i="3"/>
  <c r="BP60" i="3"/>
  <c r="BP59" i="3"/>
  <c r="BP58" i="3"/>
  <c r="BP57" i="3"/>
  <c r="BP56" i="3"/>
  <c r="BP55" i="3"/>
  <c r="BP54" i="3"/>
  <c r="BP53" i="3"/>
  <c r="BP52" i="3"/>
  <c r="BP51" i="3"/>
  <c r="BP50" i="3"/>
  <c r="BP49" i="3"/>
  <c r="BP48" i="3"/>
  <c r="BP47" i="3"/>
  <c r="BP46" i="3"/>
  <c r="BP45" i="3"/>
  <c r="BP44" i="3"/>
  <c r="BP43" i="3"/>
  <c r="BP42" i="3"/>
  <c r="BP41" i="3"/>
  <c r="BP40" i="3"/>
  <c r="BP39" i="3"/>
  <c r="BP38" i="3"/>
  <c r="BP37" i="3"/>
  <c r="BP36" i="3"/>
  <c r="BP35" i="3"/>
  <c r="BP34" i="3"/>
  <c r="BP33" i="3"/>
  <c r="BP32" i="3"/>
  <c r="BP31" i="3"/>
  <c r="BP30" i="3"/>
  <c r="BP29" i="3"/>
  <c r="BP28" i="3"/>
  <c r="BP27" i="3"/>
  <c r="BP26" i="3"/>
  <c r="BP25" i="3"/>
  <c r="BP24" i="3"/>
  <c r="BP23" i="3"/>
  <c r="BP22" i="3"/>
  <c r="BP21" i="3"/>
  <c r="BP20" i="3"/>
  <c r="BP19" i="3"/>
  <c r="BP18" i="3"/>
  <c r="BP17" i="3"/>
  <c r="BP16" i="3"/>
  <c r="BP15" i="3"/>
  <c r="BP14" i="3"/>
  <c r="BP13" i="3"/>
  <c r="BP12" i="3"/>
  <c r="BP11" i="3"/>
  <c r="BP10" i="3"/>
  <c r="BP9" i="3"/>
  <c r="BP8" i="3"/>
  <c r="BP7" i="3"/>
  <c r="BP6" i="3"/>
  <c r="BP5" i="3"/>
  <c r="BN166" i="3"/>
  <c r="BN165" i="3"/>
  <c r="BN164" i="3"/>
  <c r="BN163" i="3"/>
  <c r="BN162" i="3"/>
  <c r="BN161" i="3"/>
  <c r="BN160" i="3"/>
  <c r="BN159" i="3"/>
  <c r="BN158" i="3"/>
  <c r="BN157" i="3"/>
  <c r="BN156" i="3"/>
  <c r="BN155" i="3"/>
  <c r="BN154" i="3"/>
  <c r="BN153" i="3"/>
  <c r="BN152" i="3"/>
  <c r="BN151" i="3"/>
  <c r="BN150" i="3"/>
  <c r="BN149" i="3"/>
  <c r="BN148" i="3"/>
  <c r="BN147" i="3"/>
  <c r="BN146" i="3"/>
  <c r="BN145" i="3"/>
  <c r="BN144" i="3"/>
  <c r="BN143" i="3"/>
  <c r="BN142" i="3"/>
  <c r="BN141" i="3"/>
  <c r="BN140" i="3"/>
  <c r="BN139" i="3"/>
  <c r="BN138" i="3"/>
  <c r="BN137" i="3"/>
  <c r="BN136" i="3"/>
  <c r="BN135" i="3"/>
  <c r="BN134" i="3"/>
  <c r="BN133" i="3"/>
  <c r="BN132" i="3"/>
  <c r="BN131" i="3"/>
  <c r="BN130" i="3"/>
  <c r="BN129" i="3"/>
  <c r="BN128" i="3"/>
  <c r="BN127" i="3"/>
  <c r="BN126" i="3"/>
  <c r="BN125" i="3"/>
  <c r="BN124" i="3"/>
  <c r="BN123" i="3"/>
  <c r="BN122" i="3"/>
  <c r="BN121" i="3"/>
  <c r="BN120" i="3"/>
  <c r="BN119" i="3"/>
  <c r="BN118" i="3"/>
  <c r="BN117" i="3"/>
  <c r="BN116" i="3"/>
  <c r="BN115" i="3"/>
  <c r="BN114" i="3"/>
  <c r="BN113" i="3"/>
  <c r="BN112" i="3"/>
  <c r="BN111" i="3"/>
  <c r="BN110" i="3"/>
  <c r="BN109" i="3"/>
  <c r="BN108" i="3"/>
  <c r="BN107" i="3"/>
  <c r="BN106" i="3"/>
  <c r="BN105" i="3"/>
  <c r="BN104" i="3"/>
  <c r="BN103" i="3"/>
  <c r="BN102" i="3"/>
  <c r="BN101" i="3"/>
  <c r="BN100" i="3"/>
  <c r="BN99" i="3"/>
  <c r="BN98" i="3"/>
  <c r="BN97" i="3"/>
  <c r="BN96" i="3"/>
  <c r="BN95" i="3"/>
  <c r="BN94" i="3"/>
  <c r="BN93" i="3"/>
  <c r="BN92" i="3"/>
  <c r="BN91" i="3"/>
  <c r="BN90" i="3"/>
  <c r="BN89" i="3"/>
  <c r="BN88" i="3"/>
  <c r="BN87" i="3"/>
  <c r="BN86" i="3"/>
  <c r="BN85" i="3"/>
  <c r="BN84" i="3"/>
  <c r="BN83" i="3"/>
  <c r="BN82" i="3"/>
  <c r="BN81" i="3"/>
  <c r="BN80" i="3"/>
  <c r="BN79" i="3"/>
  <c r="BN78" i="3"/>
  <c r="BN77" i="3"/>
  <c r="BN76" i="3"/>
  <c r="BN75" i="3"/>
  <c r="BN74" i="3"/>
  <c r="BN73" i="3"/>
  <c r="BN72" i="3"/>
  <c r="BN71" i="3"/>
  <c r="BN70" i="3"/>
  <c r="BN69" i="3"/>
  <c r="BN68" i="3"/>
  <c r="BN67" i="3"/>
  <c r="BN66" i="3"/>
  <c r="BN65" i="3"/>
  <c r="BN64" i="3"/>
  <c r="BN63" i="3"/>
  <c r="BN62" i="3"/>
  <c r="BN61" i="3"/>
  <c r="BN60" i="3"/>
  <c r="BN59" i="3"/>
  <c r="BN58" i="3"/>
  <c r="BN57" i="3"/>
  <c r="BN56" i="3"/>
  <c r="BN55" i="3"/>
  <c r="BN54" i="3"/>
  <c r="BN53" i="3"/>
  <c r="BN52" i="3"/>
  <c r="BN51" i="3"/>
  <c r="BN50" i="3"/>
  <c r="BN49" i="3"/>
  <c r="BN48" i="3"/>
  <c r="BN47" i="3"/>
  <c r="BN46" i="3"/>
  <c r="BN45" i="3"/>
  <c r="BN44" i="3"/>
  <c r="BN43" i="3"/>
  <c r="BN42" i="3"/>
  <c r="BN41" i="3"/>
  <c r="BN40" i="3"/>
  <c r="BN39" i="3"/>
  <c r="BN38" i="3"/>
  <c r="BN37" i="3"/>
  <c r="BN36" i="3"/>
  <c r="BN35" i="3"/>
  <c r="BN34" i="3"/>
  <c r="BN33" i="3"/>
  <c r="BN32" i="3"/>
  <c r="BN31" i="3"/>
  <c r="BN30" i="3"/>
  <c r="BN29" i="3"/>
  <c r="BN28" i="3"/>
  <c r="BN27" i="3"/>
  <c r="BN26" i="3"/>
  <c r="BN25" i="3"/>
  <c r="BN24" i="3"/>
  <c r="BN23" i="3"/>
  <c r="BN22" i="3"/>
  <c r="BN21" i="3"/>
  <c r="BN20" i="3"/>
  <c r="BN19" i="3"/>
  <c r="BN18" i="3"/>
  <c r="BN17" i="3"/>
  <c r="BN16" i="3"/>
  <c r="BN15" i="3"/>
  <c r="BN14" i="3"/>
  <c r="BN13" i="3"/>
  <c r="BN12" i="3"/>
  <c r="BN11" i="3"/>
  <c r="BN10" i="3"/>
  <c r="BN9" i="3"/>
  <c r="BN8" i="3"/>
  <c r="BN7" i="3"/>
  <c r="BN6" i="3"/>
  <c r="BN5" i="3"/>
  <c r="BP245" i="3"/>
  <c r="BP246" i="3"/>
  <c r="BP247" i="3"/>
  <c r="BP248" i="3"/>
  <c r="BP249" i="3"/>
  <c r="BP250" i="3"/>
  <c r="BP251" i="3"/>
  <c r="BP252" i="3"/>
  <c r="BP253" i="3"/>
  <c r="BP254" i="3"/>
  <c r="BP255" i="3"/>
  <c r="BP256" i="3"/>
  <c r="BP257" i="3"/>
  <c r="BP258" i="3"/>
  <c r="BP259" i="3"/>
  <c r="BP260" i="3"/>
  <c r="BP261" i="3"/>
  <c r="BP262" i="3"/>
  <c r="BP263" i="3"/>
  <c r="BP264" i="3"/>
  <c r="BP265" i="3"/>
  <c r="BP266" i="3"/>
  <c r="BP267" i="3"/>
  <c r="BP268" i="3"/>
  <c r="BP269" i="3"/>
  <c r="BP270" i="3"/>
  <c r="BP271" i="3"/>
  <c r="BP272" i="3"/>
  <c r="BP273" i="3"/>
  <c r="BP274" i="3"/>
  <c r="BP275" i="3"/>
  <c r="BP276" i="3"/>
  <c r="BP277" i="3"/>
  <c r="BP278" i="3"/>
  <c r="BP279" i="3"/>
  <c r="BP280" i="3"/>
  <c r="BP281" i="3"/>
  <c r="BP282" i="3"/>
  <c r="BP283" i="3"/>
  <c r="BP284" i="3"/>
  <c r="BP285" i="3"/>
  <c r="BP286" i="3"/>
  <c r="BP287" i="3"/>
  <c r="BP288" i="3"/>
  <c r="BP289" i="3"/>
  <c r="BP290" i="3"/>
  <c r="BP291" i="3"/>
  <c r="BP292" i="3"/>
  <c r="BP293" i="3"/>
  <c r="BP294" i="3"/>
  <c r="BP295" i="3"/>
  <c r="BP296" i="3"/>
  <c r="BP297" i="3"/>
  <c r="BP298" i="3"/>
  <c r="BP299" i="3"/>
  <c r="BP300" i="3"/>
  <c r="BP301" i="3"/>
  <c r="BP302" i="3"/>
  <c r="BP303" i="3"/>
  <c r="BP304" i="3"/>
  <c r="BP305" i="3"/>
  <c r="BP306" i="3"/>
  <c r="BP307" i="3"/>
  <c r="BP308" i="3"/>
  <c r="BP309" i="3"/>
  <c r="BP310" i="3"/>
  <c r="BP311" i="3"/>
  <c r="BP312" i="3"/>
  <c r="BP313" i="3"/>
  <c r="BP314" i="3"/>
  <c r="BP315" i="3"/>
  <c r="BP316" i="3"/>
  <c r="BP317" i="3"/>
  <c r="BP318" i="3"/>
  <c r="BP319" i="3"/>
  <c r="BP320" i="3"/>
  <c r="BP321" i="3"/>
  <c r="BP322" i="3"/>
  <c r="BP323" i="3"/>
  <c r="BP324" i="3"/>
  <c r="BP325" i="3"/>
  <c r="BP326" i="3"/>
  <c r="BP327" i="3"/>
  <c r="BP328" i="3"/>
  <c r="BP329" i="3"/>
  <c r="BP330" i="3"/>
  <c r="BP331" i="3"/>
  <c r="BP332" i="3"/>
  <c r="BP333" i="3"/>
  <c r="BP334" i="3"/>
  <c r="BP335" i="3"/>
  <c r="BP336" i="3"/>
  <c r="BP337" i="3"/>
  <c r="BP338" i="3"/>
  <c r="BP339" i="3"/>
  <c r="BP340" i="3"/>
  <c r="BP341" i="3"/>
  <c r="BP342" i="3"/>
  <c r="BP343" i="3"/>
  <c r="BP344" i="3"/>
  <c r="BP345" i="3"/>
  <c r="BP346" i="3"/>
  <c r="BP347" i="3"/>
  <c r="BP348" i="3"/>
  <c r="BP349" i="3"/>
  <c r="BP350" i="3"/>
  <c r="BP351" i="3"/>
  <c r="BP352" i="3"/>
  <c r="BP353" i="3"/>
  <c r="BP354" i="3"/>
  <c r="BP355" i="3"/>
  <c r="BP356" i="3"/>
  <c r="BP357" i="3"/>
  <c r="BP358" i="3"/>
  <c r="BP359" i="3"/>
  <c r="BP360" i="3"/>
  <c r="BP361" i="3"/>
  <c r="BP362" i="3"/>
  <c r="BP363" i="3"/>
  <c r="BP364" i="3"/>
  <c r="BP365" i="3"/>
  <c r="BP366" i="3"/>
  <c r="BP367" i="3"/>
  <c r="BP368" i="3"/>
  <c r="BP369" i="3"/>
  <c r="BP370" i="3"/>
  <c r="BP371" i="3"/>
  <c r="BP372" i="3"/>
  <c r="BP373" i="3"/>
  <c r="BP374" i="3"/>
  <c r="BP375" i="3"/>
  <c r="BP376" i="3"/>
  <c r="BP377" i="3"/>
  <c r="BP378" i="3"/>
  <c r="BP379" i="3"/>
  <c r="BP380" i="3"/>
  <c r="BP381" i="3"/>
  <c r="BP382" i="3"/>
  <c r="BP383" i="3"/>
  <c r="BP384" i="3"/>
  <c r="BP385" i="3"/>
  <c r="BP386" i="3"/>
  <c r="BP387" i="3"/>
  <c r="BP388" i="3"/>
  <c r="BP389" i="3"/>
  <c r="BP390" i="3"/>
  <c r="BP391" i="3"/>
  <c r="BP392" i="3"/>
  <c r="BP393" i="3"/>
  <c r="BP394" i="3"/>
  <c r="BP395" i="3"/>
  <c r="BP396" i="3"/>
  <c r="BP397" i="3"/>
  <c r="BP398" i="3"/>
  <c r="BP399" i="3"/>
  <c r="BP400" i="3"/>
  <c r="BP401" i="3"/>
  <c r="BP402" i="3"/>
  <c r="BP403" i="3"/>
  <c r="BP404" i="3"/>
  <c r="BP405" i="3"/>
  <c r="BP406" i="3"/>
  <c r="BP407" i="3"/>
  <c r="BP408" i="3"/>
  <c r="BP409" i="3"/>
  <c r="BP410" i="3"/>
  <c r="BP411" i="3"/>
  <c r="BP412" i="3"/>
  <c r="BP413" i="3"/>
  <c r="BP414" i="3"/>
  <c r="BP415" i="3"/>
  <c r="BP416" i="3"/>
  <c r="BP417" i="3"/>
  <c r="BP418" i="3"/>
  <c r="BP419" i="3"/>
  <c r="BP420" i="3"/>
  <c r="BP421" i="3"/>
  <c r="BP422" i="3"/>
  <c r="BP423" i="3"/>
  <c r="BP424" i="3"/>
  <c r="BP425" i="3"/>
  <c r="BP426" i="3"/>
  <c r="BP427" i="3"/>
  <c r="BP428" i="3"/>
  <c r="BP429" i="3"/>
  <c r="BP430" i="3"/>
  <c r="BP431" i="3"/>
  <c r="BP432" i="3"/>
  <c r="BP433" i="3"/>
  <c r="BP434" i="3"/>
  <c r="BP435" i="3"/>
  <c r="BP436" i="3"/>
  <c r="BP437" i="3"/>
  <c r="BP438" i="3"/>
  <c r="BP439" i="3"/>
  <c r="BP440" i="3"/>
  <c r="BP441" i="3"/>
  <c r="BP442" i="3"/>
  <c r="BP443" i="3"/>
  <c r="BP444" i="3"/>
  <c r="BP445" i="3"/>
  <c r="BP446" i="3"/>
  <c r="BN216" i="3"/>
  <c r="BN217" i="3"/>
  <c r="BN218" i="3"/>
  <c r="BN219" i="3"/>
  <c r="BN220" i="3"/>
  <c r="BN221" i="3"/>
  <c r="BN222" i="3"/>
  <c r="BN223" i="3"/>
  <c r="BN224" i="3"/>
  <c r="BN225" i="3"/>
  <c r="BN226" i="3"/>
  <c r="BN227" i="3"/>
  <c r="BN228" i="3"/>
  <c r="BN229" i="3"/>
  <c r="BN230" i="3"/>
  <c r="BN231" i="3"/>
  <c r="BN232" i="3"/>
  <c r="BN233" i="3"/>
  <c r="BN234" i="3"/>
  <c r="BN235" i="3"/>
  <c r="BN236" i="3"/>
  <c r="BN237" i="3"/>
  <c r="BN238" i="3"/>
  <c r="BN239" i="3"/>
  <c r="BN240" i="3"/>
  <c r="BN241" i="3"/>
  <c r="BN242" i="3"/>
  <c r="BN243" i="3"/>
  <c r="BN244" i="3"/>
  <c r="BN245" i="3"/>
  <c r="BN246" i="3"/>
  <c r="BN247" i="3"/>
  <c r="BN248" i="3"/>
  <c r="BN249" i="3"/>
  <c r="BN250" i="3"/>
  <c r="BN251" i="3"/>
  <c r="BN252" i="3"/>
  <c r="BN253" i="3"/>
  <c r="BN254" i="3"/>
  <c r="BN255" i="3"/>
  <c r="BN256" i="3"/>
  <c r="BN257" i="3"/>
  <c r="BN258" i="3"/>
  <c r="BN259" i="3"/>
  <c r="BN260" i="3"/>
  <c r="BN261" i="3"/>
  <c r="BN262" i="3"/>
  <c r="BN263" i="3"/>
  <c r="BN264" i="3"/>
  <c r="BN265" i="3"/>
  <c r="BN266" i="3"/>
  <c r="BN267" i="3"/>
  <c r="BN268" i="3"/>
  <c r="BN269" i="3"/>
  <c r="BN270" i="3"/>
  <c r="BN271" i="3"/>
  <c r="BN272" i="3"/>
  <c r="BN273" i="3"/>
  <c r="BN274" i="3"/>
  <c r="BN275" i="3"/>
  <c r="BN276" i="3"/>
  <c r="BN277" i="3"/>
  <c r="BN278" i="3"/>
  <c r="BN279" i="3"/>
  <c r="BN280" i="3"/>
  <c r="BN281" i="3"/>
  <c r="BN282" i="3"/>
  <c r="BN283" i="3"/>
  <c r="BN284" i="3"/>
  <c r="BN285" i="3"/>
  <c r="BN286" i="3"/>
  <c r="BN287" i="3"/>
  <c r="BN288" i="3"/>
  <c r="BN289" i="3"/>
  <c r="BN290" i="3"/>
  <c r="BN291" i="3"/>
  <c r="BN292" i="3"/>
  <c r="BN293" i="3"/>
  <c r="BN294" i="3"/>
  <c r="BN295" i="3"/>
  <c r="BN296" i="3"/>
  <c r="BN297" i="3"/>
  <c r="BN298" i="3"/>
  <c r="BN299" i="3"/>
  <c r="BN300" i="3"/>
  <c r="BN301" i="3"/>
  <c r="BN302" i="3"/>
  <c r="BN303" i="3"/>
  <c r="BN304" i="3"/>
  <c r="BN305" i="3"/>
  <c r="BN306" i="3"/>
  <c r="BN307" i="3"/>
  <c r="BN308" i="3"/>
  <c r="BN309" i="3"/>
  <c r="BN310" i="3"/>
  <c r="BN311" i="3"/>
  <c r="BN312" i="3"/>
  <c r="BN313" i="3"/>
  <c r="BN314" i="3"/>
  <c r="BN315" i="3"/>
  <c r="BN316" i="3"/>
  <c r="BN317" i="3"/>
  <c r="BN318" i="3"/>
  <c r="BN319" i="3"/>
  <c r="BN320" i="3"/>
  <c r="BN321" i="3"/>
  <c r="BN322" i="3"/>
  <c r="BN323" i="3"/>
  <c r="BN324" i="3"/>
  <c r="BN325" i="3"/>
  <c r="BN326" i="3"/>
  <c r="BN327" i="3"/>
  <c r="BN328" i="3"/>
  <c r="BN329" i="3"/>
  <c r="BN330" i="3"/>
  <c r="BN331" i="3"/>
  <c r="BN332" i="3"/>
  <c r="BN333" i="3"/>
  <c r="BN334" i="3"/>
  <c r="BN335" i="3"/>
  <c r="BN336" i="3"/>
  <c r="BN337" i="3"/>
  <c r="BN338" i="3"/>
  <c r="BN339" i="3"/>
  <c r="BN340" i="3"/>
  <c r="BN341" i="3"/>
  <c r="BN342" i="3"/>
  <c r="BN343" i="3"/>
  <c r="BN344" i="3"/>
  <c r="BN345" i="3"/>
  <c r="BN346" i="3"/>
  <c r="BN347" i="3"/>
  <c r="BN348" i="3"/>
  <c r="BN349" i="3"/>
  <c r="BN350" i="3"/>
  <c r="BN351" i="3"/>
  <c r="BN352" i="3"/>
  <c r="BN353" i="3"/>
  <c r="BN354" i="3"/>
  <c r="BN355" i="3"/>
  <c r="BN356" i="3"/>
  <c r="BN357" i="3"/>
  <c r="BN358" i="3"/>
  <c r="BN359" i="3"/>
  <c r="BN360" i="3"/>
  <c r="BN361" i="3"/>
  <c r="BN362" i="3"/>
  <c r="BN363" i="3"/>
  <c r="BN364" i="3"/>
  <c r="BN365" i="3"/>
  <c r="BN366" i="3"/>
  <c r="BN367" i="3"/>
  <c r="BN368" i="3"/>
  <c r="BN369" i="3"/>
  <c r="BN370" i="3"/>
  <c r="BN371" i="3"/>
  <c r="BN372" i="3"/>
  <c r="BN373" i="3"/>
  <c r="BN374" i="3"/>
  <c r="BN375" i="3"/>
  <c r="BN376" i="3"/>
  <c r="BN377" i="3"/>
  <c r="BN378" i="3"/>
  <c r="BN379" i="3"/>
  <c r="BN380" i="3"/>
  <c r="BN381" i="3"/>
  <c r="BN382" i="3"/>
  <c r="BN383" i="3"/>
  <c r="BN384" i="3"/>
  <c r="BN385" i="3"/>
  <c r="BN386" i="3"/>
  <c r="BN387" i="3"/>
  <c r="BN388" i="3"/>
  <c r="BN389" i="3"/>
  <c r="BN390" i="3"/>
  <c r="BN391" i="3"/>
  <c r="BN392" i="3"/>
  <c r="BN393" i="3"/>
  <c r="BN394" i="3"/>
  <c r="BN395" i="3"/>
  <c r="BN396" i="3"/>
  <c r="BN397" i="3"/>
  <c r="BN398" i="3"/>
  <c r="BN399" i="3"/>
  <c r="BN400" i="3"/>
  <c r="BN401" i="3"/>
  <c r="BN402" i="3"/>
  <c r="BN403" i="3"/>
  <c r="BN404" i="3"/>
  <c r="BN405" i="3"/>
  <c r="BN406" i="3"/>
  <c r="BN407" i="3"/>
  <c r="BN408" i="3"/>
  <c r="BN409" i="3"/>
  <c r="BN410" i="3"/>
  <c r="BN411" i="3"/>
  <c r="BN412" i="3"/>
  <c r="BN413" i="3"/>
  <c r="BN414" i="3"/>
  <c r="BN415" i="3"/>
  <c r="BN416" i="3"/>
  <c r="BN417" i="3"/>
  <c r="BN418" i="3"/>
  <c r="BN419" i="3"/>
  <c r="BN420" i="3"/>
  <c r="BN421" i="3"/>
  <c r="BN422" i="3"/>
  <c r="BN423" i="3"/>
  <c r="BN424" i="3"/>
  <c r="BN425" i="3"/>
  <c r="BN426" i="3"/>
  <c r="BN427" i="3"/>
  <c r="BN428" i="3"/>
  <c r="BN429" i="3"/>
  <c r="BN430" i="3"/>
  <c r="BN431" i="3"/>
  <c r="BN432" i="3"/>
  <c r="BN433" i="3"/>
  <c r="BN434" i="3"/>
  <c r="BN435" i="3"/>
  <c r="BN436" i="3"/>
  <c r="BN437" i="3"/>
  <c r="BN438" i="3"/>
  <c r="BN439" i="3"/>
  <c r="BN440" i="3"/>
  <c r="BN441" i="3"/>
  <c r="BN442" i="3"/>
  <c r="BN443" i="3"/>
  <c r="BN444" i="3"/>
  <c r="BN445" i="3"/>
  <c r="BN446" i="3"/>
  <c r="BN168" i="3"/>
  <c r="BN169" i="3"/>
  <c r="BN170" i="3"/>
  <c r="BN171" i="3"/>
  <c r="BN172" i="3"/>
  <c r="BN173" i="3"/>
  <c r="BN174" i="3"/>
  <c r="BN175" i="3"/>
  <c r="BN176" i="3"/>
  <c r="BN177" i="3"/>
  <c r="BN178" i="3"/>
  <c r="BN179" i="3"/>
  <c r="BN180" i="3"/>
  <c r="BN181" i="3"/>
  <c r="BN182" i="3"/>
  <c r="BN183" i="3"/>
  <c r="BN184" i="3"/>
  <c r="BN185" i="3"/>
  <c r="BN186" i="3"/>
  <c r="BN187" i="3"/>
  <c r="BN188" i="3"/>
  <c r="BN189" i="3"/>
  <c r="BN190" i="3"/>
  <c r="BN191" i="3"/>
  <c r="BN192" i="3"/>
  <c r="BN193" i="3"/>
  <c r="BN194" i="3"/>
  <c r="BN195" i="3"/>
  <c r="BN196" i="3"/>
  <c r="BN197" i="3"/>
  <c r="BN198" i="3"/>
  <c r="BN199" i="3"/>
  <c r="BN200" i="3"/>
  <c r="BN201" i="3"/>
  <c r="BN202" i="3"/>
  <c r="BN203" i="3"/>
  <c r="BN204" i="3"/>
  <c r="BN205" i="3"/>
  <c r="BN206" i="3"/>
  <c r="BN207" i="3"/>
  <c r="BN208" i="3"/>
  <c r="BN209" i="3"/>
  <c r="BN210" i="3"/>
  <c r="BN211" i="3"/>
  <c r="BN212" i="3"/>
  <c r="BN213" i="3"/>
  <c r="BN214" i="3"/>
  <c r="BN215" i="3"/>
  <c r="BP244" i="3"/>
  <c r="BN167" i="3"/>
  <c r="AK271" i="3" l="1"/>
  <c r="AK270" i="3"/>
  <c r="AK269" i="3"/>
  <c r="AB271" i="3"/>
  <c r="AA271" i="3"/>
  <c r="Z271" i="3"/>
  <c r="Y271" i="3"/>
  <c r="X271" i="3"/>
  <c r="W271" i="3"/>
  <c r="V271" i="3"/>
  <c r="U271" i="3"/>
  <c r="T271" i="3"/>
  <c r="S271" i="3"/>
  <c r="R271" i="3"/>
  <c r="Q271" i="3"/>
  <c r="P271" i="3"/>
  <c r="O271" i="3"/>
  <c r="N271" i="3"/>
  <c r="M271" i="3"/>
  <c r="L271" i="3"/>
  <c r="K271" i="3"/>
  <c r="J271" i="3"/>
  <c r="I271" i="3"/>
  <c r="H271" i="3"/>
  <c r="G271" i="3"/>
  <c r="F271" i="3"/>
  <c r="AB270" i="3"/>
  <c r="AA270" i="3"/>
  <c r="Z270" i="3"/>
  <c r="Y270" i="3"/>
  <c r="X270" i="3"/>
  <c r="W270" i="3"/>
  <c r="V270" i="3"/>
  <c r="U270" i="3"/>
  <c r="T270" i="3"/>
  <c r="S270" i="3"/>
  <c r="R270" i="3"/>
  <c r="Q270" i="3"/>
  <c r="P270" i="3"/>
  <c r="O270" i="3"/>
  <c r="N270" i="3"/>
  <c r="M270" i="3"/>
  <c r="L270" i="3"/>
  <c r="K270" i="3"/>
  <c r="J270" i="3"/>
  <c r="I270" i="3"/>
  <c r="H270" i="3"/>
  <c r="G270" i="3"/>
  <c r="F270" i="3"/>
  <c r="AB269" i="3"/>
  <c r="AA269" i="3"/>
  <c r="Z269" i="3"/>
  <c r="Y269" i="3"/>
  <c r="X269" i="3"/>
  <c r="W269" i="3"/>
  <c r="V269" i="3"/>
  <c r="U269" i="3"/>
  <c r="T269" i="3"/>
  <c r="S269" i="3"/>
  <c r="R269" i="3"/>
  <c r="Q269" i="3"/>
  <c r="P269" i="3"/>
  <c r="O269" i="3"/>
  <c r="N269" i="3"/>
  <c r="M269" i="3"/>
  <c r="L269" i="3"/>
  <c r="K269" i="3"/>
  <c r="J269" i="3"/>
  <c r="I269" i="3"/>
  <c r="H269" i="3"/>
  <c r="G269" i="3"/>
  <c r="F269" i="3"/>
  <c r="E271" i="3"/>
  <c r="E270" i="3"/>
  <c r="E269" i="3"/>
  <c r="EI184" i="2"/>
  <c r="EH184" i="2"/>
  <c r="EG184" i="2"/>
  <c r="EF184" i="2"/>
  <c r="EE184" i="2"/>
  <c r="ED184" i="2"/>
  <c r="EC184" i="2"/>
  <c r="EB184" i="2"/>
  <c r="EA184" i="2"/>
  <c r="DZ184" i="2"/>
  <c r="DY184" i="2"/>
  <c r="DX184" i="2"/>
  <c r="DW184" i="2"/>
  <c r="DV184" i="2"/>
  <c r="DU184" i="2"/>
  <c r="DT184" i="2"/>
  <c r="DS184" i="2"/>
  <c r="DR184" i="2"/>
  <c r="DQ184" i="2"/>
  <c r="DP184" i="2"/>
  <c r="DO184" i="2"/>
  <c r="DN184" i="2"/>
  <c r="DM184" i="2"/>
  <c r="DL184" i="2"/>
  <c r="DK184" i="2"/>
  <c r="DJ184" i="2"/>
  <c r="DI184" i="2"/>
  <c r="DH184" i="2"/>
  <c r="DG184" i="2"/>
  <c r="DF184" i="2"/>
  <c r="DE184" i="2"/>
  <c r="DD184" i="2"/>
  <c r="DC184" i="2"/>
  <c r="DB184" i="2"/>
  <c r="DA184" i="2"/>
  <c r="CZ184" i="2"/>
  <c r="CY184" i="2"/>
  <c r="CX184" i="2"/>
  <c r="CW184" i="2"/>
  <c r="CV184" i="2"/>
  <c r="CU184" i="2"/>
  <c r="CT184" i="2"/>
  <c r="CS184" i="2"/>
  <c r="CR184" i="2"/>
  <c r="CQ184" i="2"/>
  <c r="CP184" i="2"/>
  <c r="CO184" i="2"/>
  <c r="CN184" i="2"/>
  <c r="CM184" i="2"/>
  <c r="CL184" i="2"/>
  <c r="CK184" i="2"/>
  <c r="CJ184" i="2"/>
  <c r="CI184" i="2"/>
  <c r="CH184" i="2"/>
  <c r="CG184" i="2"/>
  <c r="CF184" i="2"/>
  <c r="CE184" i="2"/>
  <c r="CD184" i="2"/>
  <c r="CC184" i="2"/>
  <c r="CB184" i="2"/>
  <c r="CA184" i="2"/>
  <c r="BZ184" i="2"/>
  <c r="BY184" i="2"/>
  <c r="BX184" i="2"/>
  <c r="BW184" i="2"/>
  <c r="BV184" i="2"/>
  <c r="BU184" i="2"/>
  <c r="BT184" i="2"/>
  <c r="BS184" i="2"/>
  <c r="BR184" i="2"/>
  <c r="BQ184" i="2"/>
  <c r="BP184" i="2"/>
  <c r="BO184" i="2"/>
  <c r="BN184" i="2"/>
  <c r="BM184" i="2"/>
  <c r="BL184" i="2"/>
  <c r="BK184" i="2"/>
  <c r="BJ184" i="2"/>
  <c r="BI184" i="2"/>
  <c r="BH184" i="2"/>
  <c r="BG184" i="2"/>
  <c r="BF184" i="2"/>
  <c r="BE184" i="2"/>
  <c r="BD184" i="2"/>
  <c r="BC184" i="2"/>
  <c r="BB184" i="2"/>
  <c r="BA184" i="2"/>
  <c r="AZ184" i="2"/>
  <c r="AY184" i="2"/>
  <c r="AX184" i="2"/>
  <c r="AW184" i="2"/>
  <c r="AV184" i="2"/>
  <c r="AU184" i="2"/>
  <c r="AT184" i="2"/>
  <c r="AS184" i="2"/>
  <c r="AR184" i="2"/>
  <c r="AQ184" i="2"/>
  <c r="AP184" i="2"/>
  <c r="AO184" i="2"/>
  <c r="AN184" i="2"/>
  <c r="AM184" i="2"/>
  <c r="AL184" i="2"/>
  <c r="AK184" i="2"/>
  <c r="AJ184" i="2"/>
  <c r="AI184" i="2"/>
  <c r="AH184" i="2"/>
  <c r="AG184" i="2"/>
  <c r="AF184" i="2"/>
  <c r="AE184" i="2"/>
  <c r="AD184" i="2"/>
  <c r="AC184" i="2"/>
  <c r="AB184" i="2"/>
  <c r="AA184" i="2"/>
  <c r="Z184" i="2"/>
  <c r="Y184" i="2"/>
  <c r="X184" i="2"/>
  <c r="W184" i="2"/>
  <c r="V184" i="2"/>
  <c r="U184" i="2"/>
  <c r="T184" i="2"/>
  <c r="S184" i="2"/>
  <c r="R184" i="2"/>
  <c r="Q184" i="2"/>
  <c r="P184" i="2"/>
  <c r="O184" i="2"/>
  <c r="N184" i="2"/>
  <c r="M184" i="2"/>
  <c r="L184" i="2"/>
  <c r="K184" i="2"/>
  <c r="J184" i="2"/>
  <c r="I184" i="2"/>
  <c r="H184" i="2"/>
  <c r="G184" i="2"/>
  <c r="F184" i="2"/>
  <c r="E184" i="2"/>
  <c r="D184" i="2"/>
  <c r="DB155" i="2"/>
  <c r="DA155" i="2"/>
  <c r="CZ155" i="2"/>
  <c r="CY155" i="2"/>
  <c r="CX155" i="2"/>
  <c r="CW155" i="2"/>
  <c r="CV155" i="2"/>
  <c r="CU155" i="2"/>
  <c r="CT155" i="2"/>
  <c r="CS155" i="2"/>
  <c r="CR155" i="2"/>
  <c r="CQ155" i="2"/>
  <c r="CP155" i="2"/>
  <c r="CO155" i="2"/>
  <c r="CN155" i="2"/>
  <c r="CM155" i="2"/>
  <c r="CL155" i="2"/>
  <c r="CK155" i="2"/>
  <c r="CJ155" i="2"/>
  <c r="CI155" i="2"/>
  <c r="CH155" i="2"/>
  <c r="CG155" i="2"/>
  <c r="CF155" i="2"/>
  <c r="CE155" i="2"/>
  <c r="CD155" i="2"/>
  <c r="CC155" i="2"/>
  <c r="CB155" i="2"/>
  <c r="CA155" i="2"/>
  <c r="BZ155" i="2"/>
  <c r="BY155" i="2"/>
  <c r="BX155" i="2"/>
  <c r="BW155" i="2"/>
  <c r="BV155" i="2"/>
  <c r="BU155" i="2"/>
  <c r="BT155" i="2"/>
  <c r="BS155" i="2"/>
  <c r="BR155" i="2"/>
  <c r="BQ155" i="2"/>
  <c r="BP155" i="2"/>
  <c r="BO155" i="2"/>
  <c r="BN155" i="2"/>
  <c r="BM155" i="2"/>
  <c r="BL155" i="2"/>
  <c r="BK155" i="2"/>
  <c r="BJ155" i="2"/>
  <c r="BI155" i="2"/>
  <c r="BH155" i="2"/>
  <c r="BG155" i="2"/>
  <c r="BF155" i="2"/>
  <c r="BE155" i="2"/>
  <c r="BD155" i="2"/>
  <c r="BC155" i="2"/>
  <c r="BB155" i="2"/>
  <c r="BA155" i="2"/>
  <c r="AZ155" i="2"/>
  <c r="AY155" i="2"/>
  <c r="AX155" i="2"/>
  <c r="AW155" i="2"/>
  <c r="AV155" i="2"/>
  <c r="AU155" i="2"/>
  <c r="AT155" i="2"/>
  <c r="AS155" i="2"/>
  <c r="AR155" i="2"/>
  <c r="AQ155" i="2"/>
  <c r="AP155" i="2"/>
  <c r="AO155" i="2"/>
  <c r="AN155" i="2"/>
  <c r="AM155" i="2"/>
  <c r="AL155" i="2"/>
  <c r="AK155" i="2"/>
  <c r="AJ155" i="2"/>
  <c r="AI155" i="2"/>
  <c r="AH155" i="2"/>
  <c r="AG155" i="2"/>
  <c r="AF155" i="2"/>
  <c r="AE155" i="2"/>
  <c r="AD155" i="2"/>
  <c r="AC155" i="2"/>
  <c r="AB155" i="2"/>
  <c r="AA155" i="2"/>
  <c r="Z155" i="2"/>
  <c r="Y155" i="2"/>
  <c r="X155" i="2"/>
  <c r="W155" i="2"/>
  <c r="V155" i="2"/>
  <c r="U155" i="2"/>
  <c r="T155" i="2"/>
  <c r="S155" i="2"/>
  <c r="R155" i="2"/>
  <c r="Q155" i="2"/>
  <c r="P155" i="2"/>
  <c r="O155" i="2"/>
  <c r="N155" i="2"/>
  <c r="M155" i="2"/>
  <c r="L155" i="2"/>
  <c r="K155" i="2"/>
  <c r="J155" i="2"/>
  <c r="I155" i="2"/>
  <c r="H155" i="2"/>
  <c r="G155" i="2"/>
  <c r="F155" i="2"/>
  <c r="E155" i="2"/>
  <c r="D155" i="2"/>
  <c r="D201" i="2"/>
  <c r="EK201" i="2"/>
  <c r="E201" i="2"/>
  <c r="F201" i="2"/>
  <c r="G201" i="2"/>
  <c r="H201" i="2"/>
  <c r="I201" i="2"/>
  <c r="J201" i="2"/>
  <c r="K201" i="2"/>
  <c r="L201" i="2"/>
  <c r="M201" i="2"/>
  <c r="N201" i="2"/>
  <c r="O201" i="2"/>
  <c r="P201" i="2"/>
  <c r="Q201" i="2"/>
  <c r="R201" i="2"/>
  <c r="S201" i="2"/>
  <c r="T201" i="2"/>
  <c r="U201" i="2"/>
  <c r="V201" i="2"/>
  <c r="W201" i="2"/>
  <c r="X201" i="2"/>
  <c r="Y201" i="2"/>
  <c r="Z201" i="2"/>
  <c r="AA201" i="2"/>
  <c r="EL201" i="2"/>
  <c r="EJ201" i="2"/>
  <c r="D200" i="2"/>
  <c r="E200" i="2"/>
  <c r="EL200" i="2"/>
  <c r="F200" i="2"/>
  <c r="G200" i="2"/>
  <c r="H200" i="2"/>
  <c r="I200" i="2"/>
  <c r="J200" i="2"/>
  <c r="K200" i="2"/>
  <c r="L200" i="2"/>
  <c r="M200" i="2"/>
  <c r="N200" i="2"/>
  <c r="O200" i="2"/>
  <c r="P200" i="2"/>
  <c r="Q200" i="2"/>
  <c r="R200" i="2"/>
  <c r="S200" i="2"/>
  <c r="T200" i="2"/>
  <c r="U200" i="2"/>
  <c r="V200" i="2"/>
  <c r="W200" i="2"/>
  <c r="X200" i="2"/>
  <c r="Y200" i="2"/>
  <c r="Z200" i="2"/>
  <c r="AA200" i="2"/>
  <c r="EK200" i="2"/>
  <c r="D199" i="2"/>
  <c r="EK199" i="2"/>
  <c r="E199" i="2"/>
  <c r="F199" i="2"/>
  <c r="G199" i="2"/>
  <c r="H199" i="2"/>
  <c r="I199" i="2"/>
  <c r="J199" i="2"/>
  <c r="K199" i="2"/>
  <c r="L199" i="2"/>
  <c r="M199" i="2"/>
  <c r="N199" i="2"/>
  <c r="O199" i="2"/>
  <c r="P199" i="2"/>
  <c r="Q199" i="2"/>
  <c r="R199" i="2"/>
  <c r="S199" i="2"/>
  <c r="T199" i="2"/>
  <c r="U199" i="2"/>
  <c r="V199" i="2"/>
  <c r="W199" i="2"/>
  <c r="X199" i="2"/>
  <c r="Y199" i="2"/>
  <c r="Z199" i="2"/>
  <c r="AA199" i="2"/>
  <c r="EL199" i="2"/>
  <c r="EJ199" i="2"/>
  <c r="D198" i="2"/>
  <c r="E198" i="2"/>
  <c r="EL198" i="2"/>
  <c r="F198" i="2"/>
  <c r="G198" i="2"/>
  <c r="H198" i="2"/>
  <c r="I198" i="2"/>
  <c r="J198" i="2"/>
  <c r="K198" i="2"/>
  <c r="L198" i="2"/>
  <c r="M198" i="2"/>
  <c r="N198" i="2"/>
  <c r="O198" i="2"/>
  <c r="P198" i="2"/>
  <c r="Q198" i="2"/>
  <c r="R198" i="2"/>
  <c r="S198" i="2"/>
  <c r="T198" i="2"/>
  <c r="U198" i="2"/>
  <c r="V198" i="2"/>
  <c r="W198" i="2"/>
  <c r="X198" i="2"/>
  <c r="Y198" i="2"/>
  <c r="Z198" i="2"/>
  <c r="AA198" i="2"/>
  <c r="EK198" i="2"/>
  <c r="D197" i="2"/>
  <c r="EK197" i="2"/>
  <c r="E197" i="2"/>
  <c r="F197" i="2"/>
  <c r="G197" i="2"/>
  <c r="H197" i="2"/>
  <c r="I197" i="2"/>
  <c r="J197" i="2"/>
  <c r="K197" i="2"/>
  <c r="L197" i="2"/>
  <c r="M197" i="2"/>
  <c r="N197" i="2"/>
  <c r="O197" i="2"/>
  <c r="P197" i="2"/>
  <c r="Q197" i="2"/>
  <c r="R197" i="2"/>
  <c r="S197" i="2"/>
  <c r="T197" i="2"/>
  <c r="U197" i="2"/>
  <c r="V197" i="2"/>
  <c r="W197" i="2"/>
  <c r="X197" i="2"/>
  <c r="Y197" i="2"/>
  <c r="Z197" i="2"/>
  <c r="AA197" i="2"/>
  <c r="EL197" i="2"/>
  <c r="EJ197" i="2"/>
  <c r="D196" i="2"/>
  <c r="E196" i="2"/>
  <c r="EL196" i="2"/>
  <c r="F196" i="2"/>
  <c r="G196" i="2"/>
  <c r="H196" i="2"/>
  <c r="I196" i="2"/>
  <c r="J196" i="2"/>
  <c r="K196" i="2"/>
  <c r="L196" i="2"/>
  <c r="M196" i="2"/>
  <c r="N196" i="2"/>
  <c r="O196" i="2"/>
  <c r="P196" i="2"/>
  <c r="Q196" i="2"/>
  <c r="R196" i="2"/>
  <c r="S196" i="2"/>
  <c r="T196" i="2"/>
  <c r="U196" i="2"/>
  <c r="V196" i="2"/>
  <c r="W196" i="2"/>
  <c r="X196" i="2"/>
  <c r="Y196" i="2"/>
  <c r="Z196" i="2"/>
  <c r="AA196" i="2"/>
  <c r="EK196" i="2"/>
  <c r="D195" i="2"/>
  <c r="EK195" i="2"/>
  <c r="E195" i="2"/>
  <c r="F195" i="2"/>
  <c r="G195" i="2"/>
  <c r="H195" i="2"/>
  <c r="I195" i="2"/>
  <c r="J195" i="2"/>
  <c r="K195" i="2"/>
  <c r="L195" i="2"/>
  <c r="M195" i="2"/>
  <c r="N195" i="2"/>
  <c r="O195" i="2"/>
  <c r="P195" i="2"/>
  <c r="Q195" i="2"/>
  <c r="R195" i="2"/>
  <c r="S195" i="2"/>
  <c r="T195" i="2"/>
  <c r="U195" i="2"/>
  <c r="V195" i="2"/>
  <c r="W195" i="2"/>
  <c r="X195" i="2"/>
  <c r="Y195" i="2"/>
  <c r="Z195" i="2"/>
  <c r="AA195" i="2"/>
  <c r="EL195" i="2"/>
  <c r="EJ195" i="2"/>
  <c r="D194" i="2"/>
  <c r="E194" i="2"/>
  <c r="EL194" i="2"/>
  <c r="F194" i="2"/>
  <c r="G194" i="2"/>
  <c r="H194" i="2"/>
  <c r="I194" i="2"/>
  <c r="J194" i="2"/>
  <c r="K194" i="2"/>
  <c r="L194" i="2"/>
  <c r="M194" i="2"/>
  <c r="N194" i="2"/>
  <c r="O194" i="2"/>
  <c r="P194" i="2"/>
  <c r="Q194" i="2"/>
  <c r="R194" i="2"/>
  <c r="S194" i="2"/>
  <c r="T194" i="2"/>
  <c r="U194" i="2"/>
  <c r="V194" i="2"/>
  <c r="W194" i="2"/>
  <c r="X194" i="2"/>
  <c r="Y194" i="2"/>
  <c r="Z194" i="2"/>
  <c r="AA194" i="2"/>
  <c r="EK194" i="2"/>
  <c r="D193" i="2"/>
  <c r="EK193" i="2"/>
  <c r="E193" i="2"/>
  <c r="F193" i="2"/>
  <c r="G193" i="2"/>
  <c r="H193" i="2"/>
  <c r="I193" i="2"/>
  <c r="J193" i="2"/>
  <c r="K193" i="2"/>
  <c r="L193" i="2"/>
  <c r="M193" i="2"/>
  <c r="N193" i="2"/>
  <c r="O193" i="2"/>
  <c r="P193" i="2"/>
  <c r="Q193" i="2"/>
  <c r="R193" i="2"/>
  <c r="S193" i="2"/>
  <c r="T193" i="2"/>
  <c r="U193" i="2"/>
  <c r="V193" i="2"/>
  <c r="W193" i="2"/>
  <c r="X193" i="2"/>
  <c r="Y193" i="2"/>
  <c r="Z193" i="2"/>
  <c r="AA193" i="2"/>
  <c r="EL193" i="2"/>
  <c r="EJ193" i="2"/>
  <c r="D192" i="2"/>
  <c r="E192" i="2"/>
  <c r="EL192" i="2"/>
  <c r="F192" i="2"/>
  <c r="G192" i="2"/>
  <c r="H192" i="2"/>
  <c r="I192" i="2"/>
  <c r="J192" i="2"/>
  <c r="K192" i="2"/>
  <c r="L192" i="2"/>
  <c r="M192" i="2"/>
  <c r="N192" i="2"/>
  <c r="O192" i="2"/>
  <c r="P192" i="2"/>
  <c r="Q192" i="2"/>
  <c r="R192" i="2"/>
  <c r="S192" i="2"/>
  <c r="T192" i="2"/>
  <c r="U192" i="2"/>
  <c r="V192" i="2"/>
  <c r="W192" i="2"/>
  <c r="X192" i="2"/>
  <c r="Y192" i="2"/>
  <c r="Z192" i="2"/>
  <c r="AA192" i="2"/>
  <c r="EK192" i="2"/>
  <c r="D191" i="2"/>
  <c r="EK191" i="2"/>
  <c r="E191" i="2"/>
  <c r="F191" i="2"/>
  <c r="G191" i="2"/>
  <c r="H191" i="2"/>
  <c r="I191" i="2"/>
  <c r="J191" i="2"/>
  <c r="K191" i="2"/>
  <c r="L191" i="2"/>
  <c r="M191" i="2"/>
  <c r="N191" i="2"/>
  <c r="O191" i="2"/>
  <c r="P191" i="2"/>
  <c r="Q191" i="2"/>
  <c r="R191" i="2"/>
  <c r="S191" i="2"/>
  <c r="T191" i="2"/>
  <c r="U191" i="2"/>
  <c r="V191" i="2"/>
  <c r="W191" i="2"/>
  <c r="X191" i="2"/>
  <c r="Y191" i="2"/>
  <c r="Z191" i="2"/>
  <c r="AA191" i="2"/>
  <c r="EL191" i="2"/>
  <c r="EJ191" i="2"/>
  <c r="D190" i="2"/>
  <c r="E190" i="2"/>
  <c r="EL190" i="2"/>
  <c r="F190" i="2"/>
  <c r="G190" i="2"/>
  <c r="H190" i="2"/>
  <c r="I190" i="2"/>
  <c r="J190" i="2"/>
  <c r="K190" i="2"/>
  <c r="L190" i="2"/>
  <c r="M190" i="2"/>
  <c r="N190" i="2"/>
  <c r="O190" i="2"/>
  <c r="P190" i="2"/>
  <c r="Q190" i="2"/>
  <c r="R190" i="2"/>
  <c r="S190" i="2"/>
  <c r="T190" i="2"/>
  <c r="U190" i="2"/>
  <c r="V190" i="2"/>
  <c r="W190" i="2"/>
  <c r="X190" i="2"/>
  <c r="Y190" i="2"/>
  <c r="Z190" i="2"/>
  <c r="AA190" i="2"/>
  <c r="EK190" i="2"/>
  <c r="D189" i="2"/>
  <c r="EL189" i="2"/>
  <c r="E189" i="2"/>
  <c r="F189" i="2"/>
  <c r="G189" i="2"/>
  <c r="H189" i="2"/>
  <c r="I189" i="2"/>
  <c r="J189" i="2"/>
  <c r="K189" i="2"/>
  <c r="L189" i="2"/>
  <c r="M189" i="2"/>
  <c r="N189" i="2"/>
  <c r="P189" i="2"/>
  <c r="Q189" i="2"/>
  <c r="R189" i="2"/>
  <c r="S189" i="2"/>
  <c r="T189" i="2"/>
  <c r="U189" i="2"/>
  <c r="V189" i="2"/>
  <c r="W189" i="2"/>
  <c r="X189" i="2"/>
  <c r="Y189" i="2"/>
  <c r="Z189" i="2"/>
  <c r="AA189" i="2"/>
  <c r="EK189" i="2"/>
  <c r="D188" i="2"/>
  <c r="EK188" i="2"/>
  <c r="E188" i="2"/>
  <c r="F188" i="2"/>
  <c r="G188" i="2"/>
  <c r="H188" i="2"/>
  <c r="I188" i="2"/>
  <c r="J188" i="2"/>
  <c r="K188" i="2"/>
  <c r="L188" i="2"/>
  <c r="M188" i="2"/>
  <c r="N188" i="2"/>
  <c r="O188" i="2"/>
  <c r="P188" i="2"/>
  <c r="Q188" i="2"/>
  <c r="R188" i="2"/>
  <c r="S188" i="2"/>
  <c r="T188" i="2"/>
  <c r="U188" i="2"/>
  <c r="V188" i="2"/>
  <c r="W188" i="2"/>
  <c r="X188" i="2"/>
  <c r="Y188" i="2"/>
  <c r="Z188" i="2"/>
  <c r="AA188" i="2"/>
  <c r="EL188" i="2"/>
  <c r="EJ188" i="2"/>
  <c r="D187" i="2"/>
  <c r="E187" i="2"/>
  <c r="EL187" i="2"/>
  <c r="F187" i="2"/>
  <c r="G187" i="2"/>
  <c r="H187" i="2"/>
  <c r="I187" i="2"/>
  <c r="J187" i="2"/>
  <c r="K187" i="2"/>
  <c r="L187" i="2"/>
  <c r="M187" i="2"/>
  <c r="N187" i="2"/>
  <c r="O187" i="2"/>
  <c r="P187" i="2"/>
  <c r="Q187" i="2"/>
  <c r="R187" i="2"/>
  <c r="S187" i="2"/>
  <c r="T187" i="2"/>
  <c r="U187" i="2"/>
  <c r="V187" i="2"/>
  <c r="W187" i="2"/>
  <c r="X187" i="2"/>
  <c r="Y187" i="2"/>
  <c r="Z187" i="2"/>
  <c r="AA187" i="2"/>
  <c r="EK187" i="2"/>
  <c r="D186" i="2"/>
  <c r="EK186" i="2"/>
  <c r="E186" i="2"/>
  <c r="F186" i="2"/>
  <c r="G186" i="2"/>
  <c r="H186" i="2"/>
  <c r="I186" i="2"/>
  <c r="J186" i="2"/>
  <c r="K186" i="2"/>
  <c r="L186" i="2"/>
  <c r="M186" i="2"/>
  <c r="N186" i="2"/>
  <c r="O186" i="2"/>
  <c r="P186" i="2"/>
  <c r="Q186" i="2"/>
  <c r="R186" i="2"/>
  <c r="S186" i="2"/>
  <c r="T186" i="2"/>
  <c r="U186" i="2"/>
  <c r="V186" i="2"/>
  <c r="W186" i="2"/>
  <c r="X186" i="2"/>
  <c r="Y186" i="2"/>
  <c r="Z186" i="2"/>
  <c r="AA186" i="2"/>
  <c r="EL186" i="2"/>
  <c r="EJ186" i="2"/>
  <c r="D185" i="2"/>
  <c r="E185" i="2"/>
  <c r="EL185" i="2"/>
  <c r="F185" i="2"/>
  <c r="G185" i="2"/>
  <c r="H185" i="2"/>
  <c r="I185" i="2"/>
  <c r="J185" i="2"/>
  <c r="K185" i="2"/>
  <c r="L185" i="2"/>
  <c r="M185" i="2"/>
  <c r="N185" i="2"/>
  <c r="O185" i="2"/>
  <c r="P185" i="2"/>
  <c r="Q185" i="2"/>
  <c r="R185" i="2"/>
  <c r="S185" i="2"/>
  <c r="T185" i="2"/>
  <c r="U185" i="2"/>
  <c r="V185" i="2"/>
  <c r="W185" i="2"/>
  <c r="X185" i="2"/>
  <c r="Y185" i="2"/>
  <c r="Z185" i="2"/>
  <c r="AA185" i="2"/>
  <c r="EK185" i="2"/>
  <c r="D180" i="2"/>
  <c r="EK180" i="2"/>
  <c r="E180" i="2"/>
  <c r="F180" i="2"/>
  <c r="G180" i="2"/>
  <c r="H180" i="2"/>
  <c r="I180" i="2"/>
  <c r="J180" i="2"/>
  <c r="K180" i="2"/>
  <c r="L180" i="2"/>
  <c r="M180" i="2"/>
  <c r="N180" i="2"/>
  <c r="O180" i="2"/>
  <c r="P180" i="2"/>
  <c r="Q180" i="2"/>
  <c r="R180" i="2"/>
  <c r="S180" i="2"/>
  <c r="T180" i="2"/>
  <c r="U180" i="2"/>
  <c r="V180" i="2"/>
  <c r="W180" i="2"/>
  <c r="X180" i="2"/>
  <c r="Y180" i="2"/>
  <c r="Z180" i="2"/>
  <c r="AA180" i="2"/>
  <c r="EL180" i="2"/>
  <c r="EJ180" i="2"/>
  <c r="D179" i="2"/>
  <c r="E179" i="2"/>
  <c r="EL179" i="2"/>
  <c r="F179" i="2"/>
  <c r="G179" i="2"/>
  <c r="H179" i="2"/>
  <c r="I179" i="2"/>
  <c r="J179" i="2"/>
  <c r="K179" i="2"/>
  <c r="L179" i="2"/>
  <c r="M179" i="2"/>
  <c r="N179" i="2"/>
  <c r="O179" i="2"/>
  <c r="P179" i="2"/>
  <c r="Q179" i="2"/>
  <c r="R179" i="2"/>
  <c r="S179" i="2"/>
  <c r="T179" i="2"/>
  <c r="U179" i="2"/>
  <c r="V179" i="2"/>
  <c r="W179" i="2"/>
  <c r="X179" i="2"/>
  <c r="Y179" i="2"/>
  <c r="Z179" i="2"/>
  <c r="AA179" i="2"/>
  <c r="EK179" i="2"/>
  <c r="D178" i="2"/>
  <c r="EK178" i="2"/>
  <c r="E178" i="2"/>
  <c r="F178" i="2"/>
  <c r="G178" i="2"/>
  <c r="H178" i="2"/>
  <c r="I178" i="2"/>
  <c r="J178" i="2"/>
  <c r="K178" i="2"/>
  <c r="L178" i="2"/>
  <c r="M178" i="2"/>
  <c r="N178" i="2"/>
  <c r="O178" i="2"/>
  <c r="P178" i="2"/>
  <c r="Q178" i="2"/>
  <c r="R178" i="2"/>
  <c r="S178" i="2"/>
  <c r="T178" i="2"/>
  <c r="U178" i="2"/>
  <c r="V178" i="2"/>
  <c r="W178" i="2"/>
  <c r="X178" i="2"/>
  <c r="Y178" i="2"/>
  <c r="Z178" i="2"/>
  <c r="AA178" i="2"/>
  <c r="EL178" i="2"/>
  <c r="EJ178" i="2"/>
  <c r="D177" i="2"/>
  <c r="E177" i="2"/>
  <c r="EL177" i="2"/>
  <c r="F177" i="2"/>
  <c r="G177" i="2"/>
  <c r="H177" i="2"/>
  <c r="I177" i="2"/>
  <c r="J177" i="2"/>
  <c r="K177" i="2"/>
  <c r="L177" i="2"/>
  <c r="M177" i="2"/>
  <c r="N177" i="2"/>
  <c r="O177" i="2"/>
  <c r="P177" i="2"/>
  <c r="Q177" i="2"/>
  <c r="R177" i="2"/>
  <c r="S177" i="2"/>
  <c r="T177" i="2"/>
  <c r="U177" i="2"/>
  <c r="V177" i="2"/>
  <c r="W177" i="2"/>
  <c r="X177" i="2"/>
  <c r="Y177" i="2"/>
  <c r="Z177" i="2"/>
  <c r="AA177" i="2"/>
  <c r="EK177" i="2"/>
  <c r="D176" i="2"/>
  <c r="EK176" i="2"/>
  <c r="E176" i="2"/>
  <c r="F176" i="2"/>
  <c r="G176" i="2"/>
  <c r="H176" i="2"/>
  <c r="I176" i="2"/>
  <c r="J176" i="2"/>
  <c r="K176" i="2"/>
  <c r="L176" i="2"/>
  <c r="M176" i="2"/>
  <c r="N176" i="2"/>
  <c r="O176" i="2"/>
  <c r="P176" i="2"/>
  <c r="Q176" i="2"/>
  <c r="R176" i="2"/>
  <c r="S176" i="2"/>
  <c r="T176" i="2"/>
  <c r="U176" i="2"/>
  <c r="V176" i="2"/>
  <c r="W176" i="2"/>
  <c r="X176" i="2"/>
  <c r="Y176" i="2"/>
  <c r="Z176" i="2"/>
  <c r="AA176" i="2"/>
  <c r="EL176" i="2"/>
  <c r="EJ176" i="2"/>
  <c r="D175" i="2"/>
  <c r="E175" i="2"/>
  <c r="EL175" i="2"/>
  <c r="F175" i="2"/>
  <c r="G175" i="2"/>
  <c r="H175" i="2"/>
  <c r="I175" i="2"/>
  <c r="J175" i="2"/>
  <c r="K175" i="2"/>
  <c r="L175" i="2"/>
  <c r="M175" i="2"/>
  <c r="N175" i="2"/>
  <c r="O175" i="2"/>
  <c r="P175" i="2"/>
  <c r="Q175" i="2"/>
  <c r="R175" i="2"/>
  <c r="S175" i="2"/>
  <c r="T175" i="2"/>
  <c r="U175" i="2"/>
  <c r="V175" i="2"/>
  <c r="W175" i="2"/>
  <c r="X175" i="2"/>
  <c r="Y175" i="2"/>
  <c r="Z175" i="2"/>
  <c r="AA175" i="2"/>
  <c r="EK175" i="2"/>
  <c r="D174" i="2"/>
  <c r="EK174" i="2"/>
  <c r="E174" i="2"/>
  <c r="F174" i="2"/>
  <c r="G174" i="2"/>
  <c r="H174" i="2"/>
  <c r="I174" i="2"/>
  <c r="J174" i="2"/>
  <c r="K174" i="2"/>
  <c r="L174" i="2"/>
  <c r="M174" i="2"/>
  <c r="N174" i="2"/>
  <c r="O174" i="2"/>
  <c r="P174" i="2"/>
  <c r="Q174" i="2"/>
  <c r="R174" i="2"/>
  <c r="S174" i="2"/>
  <c r="T174" i="2"/>
  <c r="U174" i="2"/>
  <c r="V174" i="2"/>
  <c r="W174" i="2"/>
  <c r="X174" i="2"/>
  <c r="Y174" i="2"/>
  <c r="Z174" i="2"/>
  <c r="AA174" i="2"/>
  <c r="EL174" i="2"/>
  <c r="EJ174" i="2"/>
  <c r="D173" i="2"/>
  <c r="E173" i="2"/>
  <c r="EL173" i="2"/>
  <c r="F173" i="2"/>
  <c r="G173" i="2"/>
  <c r="H173" i="2"/>
  <c r="I173" i="2"/>
  <c r="J173" i="2"/>
  <c r="K173" i="2"/>
  <c r="L173" i="2"/>
  <c r="M173" i="2"/>
  <c r="N173" i="2"/>
  <c r="O173" i="2"/>
  <c r="P173" i="2"/>
  <c r="Q173" i="2"/>
  <c r="R173" i="2"/>
  <c r="S173" i="2"/>
  <c r="T173" i="2"/>
  <c r="U173" i="2"/>
  <c r="V173" i="2"/>
  <c r="W173" i="2"/>
  <c r="X173" i="2"/>
  <c r="Y173" i="2"/>
  <c r="Z173" i="2"/>
  <c r="AA173" i="2"/>
  <c r="EK173" i="2"/>
  <c r="D172" i="2"/>
  <c r="EK172" i="2"/>
  <c r="E172" i="2"/>
  <c r="F172" i="2"/>
  <c r="G172" i="2"/>
  <c r="H172" i="2"/>
  <c r="I172" i="2"/>
  <c r="J172" i="2"/>
  <c r="K172" i="2"/>
  <c r="L172" i="2"/>
  <c r="M172" i="2"/>
  <c r="N172" i="2"/>
  <c r="O172" i="2"/>
  <c r="P172" i="2"/>
  <c r="Q172" i="2"/>
  <c r="R172" i="2"/>
  <c r="S172" i="2"/>
  <c r="T172" i="2"/>
  <c r="U172" i="2"/>
  <c r="V172" i="2"/>
  <c r="W172" i="2"/>
  <c r="X172" i="2"/>
  <c r="Y172" i="2"/>
  <c r="Z172" i="2"/>
  <c r="AA172" i="2"/>
  <c r="EL172" i="2"/>
  <c r="EJ172" i="2"/>
  <c r="D171" i="2"/>
  <c r="E171" i="2"/>
  <c r="EL171" i="2"/>
  <c r="F171" i="2"/>
  <c r="G171" i="2"/>
  <c r="H171" i="2"/>
  <c r="I171" i="2"/>
  <c r="J171" i="2"/>
  <c r="K171" i="2"/>
  <c r="L171" i="2"/>
  <c r="M171" i="2"/>
  <c r="N171" i="2"/>
  <c r="O171" i="2"/>
  <c r="P171" i="2"/>
  <c r="Q171" i="2"/>
  <c r="R171" i="2"/>
  <c r="S171" i="2"/>
  <c r="T171" i="2"/>
  <c r="U171" i="2"/>
  <c r="V171" i="2"/>
  <c r="W171" i="2"/>
  <c r="X171" i="2"/>
  <c r="Y171" i="2"/>
  <c r="Z171" i="2"/>
  <c r="AA171" i="2"/>
  <c r="EK171" i="2"/>
  <c r="D170" i="2"/>
  <c r="EK170" i="2"/>
  <c r="E170" i="2"/>
  <c r="F170" i="2"/>
  <c r="G170" i="2"/>
  <c r="H170" i="2"/>
  <c r="I170" i="2"/>
  <c r="J170" i="2"/>
  <c r="K170" i="2"/>
  <c r="L170" i="2"/>
  <c r="M170" i="2"/>
  <c r="N170" i="2"/>
  <c r="O170" i="2"/>
  <c r="P170" i="2"/>
  <c r="Q170" i="2"/>
  <c r="R170" i="2"/>
  <c r="S170" i="2"/>
  <c r="T170" i="2"/>
  <c r="U170" i="2"/>
  <c r="V170" i="2"/>
  <c r="W170" i="2"/>
  <c r="X170" i="2"/>
  <c r="Y170" i="2"/>
  <c r="Z170" i="2"/>
  <c r="AA170" i="2"/>
  <c r="EL170" i="2"/>
  <c r="EJ170" i="2"/>
  <c r="D169" i="2"/>
  <c r="E169" i="2"/>
  <c r="EL169" i="2"/>
  <c r="F169" i="2"/>
  <c r="G169" i="2"/>
  <c r="H169" i="2"/>
  <c r="I169" i="2"/>
  <c r="J169" i="2"/>
  <c r="K169" i="2"/>
  <c r="L169" i="2"/>
  <c r="M169" i="2"/>
  <c r="N169" i="2"/>
  <c r="O169" i="2"/>
  <c r="P169" i="2"/>
  <c r="Q169" i="2"/>
  <c r="R169" i="2"/>
  <c r="S169" i="2"/>
  <c r="T169" i="2"/>
  <c r="U169" i="2"/>
  <c r="V169" i="2"/>
  <c r="W169" i="2"/>
  <c r="X169" i="2"/>
  <c r="Y169" i="2"/>
  <c r="Z169" i="2"/>
  <c r="AA169" i="2"/>
  <c r="EK169" i="2"/>
  <c r="D168" i="2"/>
  <c r="EK168" i="2"/>
  <c r="E168" i="2"/>
  <c r="F168" i="2"/>
  <c r="G168" i="2"/>
  <c r="H168" i="2"/>
  <c r="I168" i="2"/>
  <c r="J168" i="2"/>
  <c r="K168" i="2"/>
  <c r="L168" i="2"/>
  <c r="M168" i="2"/>
  <c r="N168" i="2"/>
  <c r="O168" i="2"/>
  <c r="P168" i="2"/>
  <c r="Q168" i="2"/>
  <c r="R168" i="2"/>
  <c r="S168" i="2"/>
  <c r="T168" i="2"/>
  <c r="U168" i="2"/>
  <c r="V168" i="2"/>
  <c r="W168" i="2"/>
  <c r="X168" i="2"/>
  <c r="Y168" i="2"/>
  <c r="Z168" i="2"/>
  <c r="AA168" i="2"/>
  <c r="EL168" i="2"/>
  <c r="EJ168" i="2"/>
  <c r="D167" i="2"/>
  <c r="E167" i="2"/>
  <c r="EL167" i="2"/>
  <c r="F167" i="2"/>
  <c r="G167" i="2"/>
  <c r="H167" i="2"/>
  <c r="I167" i="2"/>
  <c r="J167" i="2"/>
  <c r="K167" i="2"/>
  <c r="L167" i="2"/>
  <c r="M167" i="2"/>
  <c r="N167" i="2"/>
  <c r="O167" i="2"/>
  <c r="P167" i="2"/>
  <c r="Q167" i="2"/>
  <c r="R167" i="2"/>
  <c r="S167" i="2"/>
  <c r="T167" i="2"/>
  <c r="U167" i="2"/>
  <c r="V167" i="2"/>
  <c r="W167" i="2"/>
  <c r="X167" i="2"/>
  <c r="Y167" i="2"/>
  <c r="Z167" i="2"/>
  <c r="AA167" i="2"/>
  <c r="EK167" i="2"/>
  <c r="D166" i="2"/>
  <c r="EK166" i="2"/>
  <c r="E166" i="2"/>
  <c r="F166" i="2"/>
  <c r="G166" i="2"/>
  <c r="H166" i="2"/>
  <c r="I166" i="2"/>
  <c r="J166" i="2"/>
  <c r="K166" i="2"/>
  <c r="L166" i="2"/>
  <c r="M166" i="2"/>
  <c r="N166" i="2"/>
  <c r="O166" i="2"/>
  <c r="P166" i="2"/>
  <c r="Q166" i="2"/>
  <c r="R166" i="2"/>
  <c r="S166" i="2"/>
  <c r="T166" i="2"/>
  <c r="U166" i="2"/>
  <c r="V166" i="2"/>
  <c r="W166" i="2"/>
  <c r="X166" i="2"/>
  <c r="Y166" i="2"/>
  <c r="Z166" i="2"/>
  <c r="AA166" i="2"/>
  <c r="EL166" i="2"/>
  <c r="EJ166" i="2"/>
  <c r="D165" i="2"/>
  <c r="E165" i="2"/>
  <c r="EL165" i="2"/>
  <c r="F165" i="2"/>
  <c r="G165" i="2"/>
  <c r="H165" i="2"/>
  <c r="I165" i="2"/>
  <c r="J165" i="2"/>
  <c r="K165" i="2"/>
  <c r="L165" i="2"/>
  <c r="M165" i="2"/>
  <c r="N165" i="2"/>
  <c r="O165" i="2"/>
  <c r="P165" i="2"/>
  <c r="Q165" i="2"/>
  <c r="R165" i="2"/>
  <c r="S165" i="2"/>
  <c r="T165" i="2"/>
  <c r="U165" i="2"/>
  <c r="V165" i="2"/>
  <c r="W165" i="2"/>
  <c r="X165" i="2"/>
  <c r="Y165" i="2"/>
  <c r="Z165" i="2"/>
  <c r="AA165" i="2"/>
  <c r="EK165" i="2"/>
  <c r="D164" i="2"/>
  <c r="EK164" i="2"/>
  <c r="E164" i="2"/>
  <c r="F164" i="2"/>
  <c r="G164" i="2"/>
  <c r="H164" i="2"/>
  <c r="I164" i="2"/>
  <c r="J164" i="2"/>
  <c r="K164" i="2"/>
  <c r="L164" i="2"/>
  <c r="M164" i="2"/>
  <c r="N164" i="2"/>
  <c r="O164" i="2"/>
  <c r="P164" i="2"/>
  <c r="Q164" i="2"/>
  <c r="R164" i="2"/>
  <c r="S164" i="2"/>
  <c r="T164" i="2"/>
  <c r="U164" i="2"/>
  <c r="V164" i="2"/>
  <c r="W164" i="2"/>
  <c r="X164" i="2"/>
  <c r="Y164" i="2"/>
  <c r="Z164" i="2"/>
  <c r="AA164" i="2"/>
  <c r="EL164" i="2"/>
  <c r="EJ164" i="2"/>
  <c r="D163" i="2"/>
  <c r="E163" i="2"/>
  <c r="EL163" i="2"/>
  <c r="F163" i="2"/>
  <c r="G163" i="2"/>
  <c r="H163" i="2"/>
  <c r="I163" i="2"/>
  <c r="J163" i="2"/>
  <c r="K163" i="2"/>
  <c r="L163" i="2"/>
  <c r="M163" i="2"/>
  <c r="N163" i="2"/>
  <c r="O163" i="2"/>
  <c r="P163" i="2"/>
  <c r="Q163" i="2"/>
  <c r="R163" i="2"/>
  <c r="S163" i="2"/>
  <c r="T163" i="2"/>
  <c r="U163" i="2"/>
  <c r="V163" i="2"/>
  <c r="W163" i="2"/>
  <c r="X163" i="2"/>
  <c r="Y163" i="2"/>
  <c r="Z163" i="2"/>
  <c r="AA163" i="2"/>
  <c r="EK163" i="2"/>
  <c r="D162" i="2"/>
  <c r="EL162" i="2"/>
  <c r="E162" i="2"/>
  <c r="F162" i="2"/>
  <c r="G162" i="2"/>
  <c r="H162" i="2"/>
  <c r="I162" i="2"/>
  <c r="K162" i="2"/>
  <c r="L162" i="2"/>
  <c r="M162" i="2"/>
  <c r="N162" i="2"/>
  <c r="O162" i="2"/>
  <c r="P162" i="2"/>
  <c r="Q162" i="2"/>
  <c r="R162" i="2"/>
  <c r="S162" i="2"/>
  <c r="T162" i="2"/>
  <c r="U162" i="2"/>
  <c r="V162" i="2"/>
  <c r="W162" i="2"/>
  <c r="X162" i="2"/>
  <c r="Y162" i="2"/>
  <c r="Z162" i="2"/>
  <c r="AA162" i="2"/>
  <c r="EK162" i="2"/>
  <c r="D161" i="2"/>
  <c r="EK161" i="2"/>
  <c r="E161" i="2"/>
  <c r="F161" i="2"/>
  <c r="G161" i="2"/>
  <c r="H161" i="2"/>
  <c r="I161" i="2"/>
  <c r="J161" i="2"/>
  <c r="K161" i="2"/>
  <c r="L161" i="2"/>
  <c r="M161" i="2"/>
  <c r="N161" i="2"/>
  <c r="O161" i="2"/>
  <c r="P161" i="2"/>
  <c r="Q161" i="2"/>
  <c r="R161" i="2"/>
  <c r="S161" i="2"/>
  <c r="T161" i="2"/>
  <c r="U161" i="2"/>
  <c r="V161" i="2"/>
  <c r="W161" i="2"/>
  <c r="X161" i="2"/>
  <c r="Y161" i="2"/>
  <c r="Z161" i="2"/>
  <c r="AA161" i="2"/>
  <c r="EL161" i="2"/>
  <c r="EJ161" i="2"/>
  <c r="D160" i="2"/>
  <c r="E160" i="2"/>
  <c r="EL160" i="2"/>
  <c r="F160" i="2"/>
  <c r="G160" i="2"/>
  <c r="H160" i="2"/>
  <c r="I160" i="2"/>
  <c r="J160" i="2"/>
  <c r="K160" i="2"/>
  <c r="L160" i="2"/>
  <c r="M160" i="2"/>
  <c r="N160" i="2"/>
  <c r="O160" i="2"/>
  <c r="P160" i="2"/>
  <c r="Q160" i="2"/>
  <c r="R160" i="2"/>
  <c r="S160" i="2"/>
  <c r="T160" i="2"/>
  <c r="U160" i="2"/>
  <c r="V160" i="2"/>
  <c r="W160" i="2"/>
  <c r="X160" i="2"/>
  <c r="Y160" i="2"/>
  <c r="Z160" i="2"/>
  <c r="AA160" i="2"/>
  <c r="EK160" i="2"/>
  <c r="D159" i="2"/>
  <c r="EK159" i="2"/>
  <c r="E159" i="2"/>
  <c r="F159" i="2"/>
  <c r="G159" i="2"/>
  <c r="H159" i="2"/>
  <c r="I159" i="2"/>
  <c r="J159" i="2"/>
  <c r="K159" i="2"/>
  <c r="L159" i="2"/>
  <c r="M159" i="2"/>
  <c r="N159" i="2"/>
  <c r="O159" i="2"/>
  <c r="P159" i="2"/>
  <c r="Q159" i="2"/>
  <c r="R159" i="2"/>
  <c r="S159" i="2"/>
  <c r="T159" i="2"/>
  <c r="U159" i="2"/>
  <c r="V159" i="2"/>
  <c r="W159" i="2"/>
  <c r="X159" i="2"/>
  <c r="Y159" i="2"/>
  <c r="Z159" i="2"/>
  <c r="AA159" i="2"/>
  <c r="EL159" i="2"/>
  <c r="EJ159" i="2"/>
  <c r="D158" i="2"/>
  <c r="E158" i="2"/>
  <c r="EL158" i="2"/>
  <c r="F158" i="2"/>
  <c r="G158" i="2"/>
  <c r="H158" i="2"/>
  <c r="I158" i="2"/>
  <c r="J158" i="2"/>
  <c r="K158" i="2"/>
  <c r="L158" i="2"/>
  <c r="M158" i="2"/>
  <c r="N158" i="2"/>
  <c r="O158" i="2"/>
  <c r="P158" i="2"/>
  <c r="Q158" i="2"/>
  <c r="R158" i="2"/>
  <c r="S158" i="2"/>
  <c r="T158" i="2"/>
  <c r="U158" i="2"/>
  <c r="V158" i="2"/>
  <c r="W158" i="2"/>
  <c r="X158" i="2"/>
  <c r="Y158" i="2"/>
  <c r="Z158" i="2"/>
  <c r="AA158" i="2"/>
  <c r="EK158" i="2"/>
  <c r="D157" i="2"/>
  <c r="EK157" i="2"/>
  <c r="E157" i="2"/>
  <c r="F157" i="2"/>
  <c r="G157" i="2"/>
  <c r="H157" i="2"/>
  <c r="I157" i="2"/>
  <c r="J157" i="2"/>
  <c r="K157" i="2"/>
  <c r="L157" i="2"/>
  <c r="M157" i="2"/>
  <c r="N157" i="2"/>
  <c r="O157" i="2"/>
  <c r="P157" i="2"/>
  <c r="Q157" i="2"/>
  <c r="R157" i="2"/>
  <c r="S157" i="2"/>
  <c r="T157" i="2"/>
  <c r="U157" i="2"/>
  <c r="V157" i="2"/>
  <c r="W157" i="2"/>
  <c r="X157" i="2"/>
  <c r="Y157" i="2"/>
  <c r="Z157" i="2"/>
  <c r="AA157" i="2"/>
  <c r="EL157" i="2"/>
  <c r="EJ157" i="2"/>
  <c r="EJ158" i="2"/>
  <c r="EJ160" i="2"/>
  <c r="EJ162" i="2"/>
  <c r="EJ163" i="2"/>
  <c r="EJ165" i="2"/>
  <c r="EJ167" i="2"/>
  <c r="EJ169" i="2"/>
  <c r="EJ171" i="2"/>
  <c r="EJ173" i="2"/>
  <c r="EJ175" i="2"/>
  <c r="EJ177" i="2"/>
  <c r="EJ179" i="2"/>
  <c r="EJ185" i="2"/>
  <c r="EJ187" i="2"/>
  <c r="EJ189" i="2"/>
  <c r="EJ190" i="2"/>
  <c r="EJ192" i="2"/>
  <c r="EJ194" i="2"/>
  <c r="EJ196" i="2"/>
  <c r="EJ198" i="2"/>
  <c r="EJ200" i="2"/>
</calcChain>
</file>

<file path=xl/sharedStrings.xml><?xml version="1.0" encoding="utf-8"?>
<sst xmlns="http://schemas.openxmlformats.org/spreadsheetml/2006/main" count="1577" uniqueCount="360">
  <si>
    <t>測定ポイント</t>
  </si>
  <si>
    <t>平成６年度</t>
  </si>
  <si>
    <t>平成７年度</t>
  </si>
  <si>
    <t>平成８年度</t>
  </si>
  <si>
    <t>平成９年度</t>
  </si>
  <si>
    <t>第１四半期</t>
  </si>
  <si>
    <t>第２四半期</t>
  </si>
  <si>
    <t>第３四半期</t>
  </si>
  <si>
    <t>第４四半期</t>
  </si>
  <si>
    <t>測定年月日</t>
  </si>
  <si>
    <t>天候</t>
  </si>
  <si>
    <t>曇りのち晴</t>
  </si>
  <si>
    <t>曇り時々晴</t>
  </si>
  <si>
    <t>晴れ</t>
  </si>
  <si>
    <t>曇りのち雨</t>
  </si>
  <si>
    <t>晴れ一時曇り</t>
  </si>
  <si>
    <t>晴れ時々曇</t>
  </si>
  <si>
    <t>晴れのち曇り</t>
  </si>
  <si>
    <t>H6</t>
  </si>
  <si>
    <t>H7</t>
  </si>
  <si>
    <t>H8</t>
  </si>
  <si>
    <t>H9</t>
  </si>
  <si>
    <t>H10</t>
  </si>
  <si>
    <t>原子力センター</t>
  </si>
  <si>
    <t>ｺﾊﾞﾙﾄﾗｲﾝ入口</t>
  </si>
  <si>
    <t>ｺﾊﾞﾙﾄﾗｲﾝ料金所</t>
  </si>
  <si>
    <t>大六天駐車場</t>
  </si>
  <si>
    <t>ｺﾊﾞﾙﾄﾗｲﾝ横浦西</t>
  </si>
  <si>
    <t>ｺﾊﾞﾙﾄﾗｲﾝ大石原西</t>
  </si>
  <si>
    <t>ｺﾊﾞﾙﾄﾗｲﾝ野々浜西</t>
  </si>
  <si>
    <t>ｺﾊﾞﾙﾄﾗｲﾝ小積ｲﾝﾀｰ</t>
  </si>
  <si>
    <t>ｺﾊﾞﾙﾄﾗｲﾝ小積展望所</t>
  </si>
  <si>
    <t>ｺﾊﾞﾙﾄﾗｲﾝ大谷川林道</t>
  </si>
  <si>
    <t>ｺﾊﾞﾙﾄﾗｲﾝ大原ｲﾝﾀｰ</t>
  </si>
  <si>
    <t>大谷川ポンプ小屋</t>
  </si>
  <si>
    <t>鮫浦漁協前</t>
  </si>
  <si>
    <t>付替県道牡鹿側交差点</t>
  </si>
  <si>
    <t>牡鹿ゲート</t>
  </si>
  <si>
    <t>寄磯小中学校入口</t>
  </si>
  <si>
    <t>東北電力PRセンター前</t>
  </si>
  <si>
    <t>小屋取駐車場</t>
  </si>
  <si>
    <t>塚浜夏浜ﾍﾟﾝｼｮﾝ前</t>
  </si>
  <si>
    <t>飯子浜バス停前</t>
  </si>
  <si>
    <t>野々浜六小、四中前</t>
  </si>
  <si>
    <t>横浦入口</t>
  </si>
  <si>
    <t>高白県道脇</t>
  </si>
  <si>
    <t>H9.4.15</t>
  </si>
  <si>
    <t>H9.8.7</t>
  </si>
  <si>
    <t>H9.10.21</t>
  </si>
  <si>
    <t>H10.2.24</t>
  </si>
  <si>
    <t>曇り</t>
  </si>
  <si>
    <t>野々浜県道交差点</t>
  </si>
  <si>
    <t>大石原入口</t>
  </si>
  <si>
    <t>高白入口</t>
  </si>
  <si>
    <t>桐ヶ崎</t>
  </si>
  <si>
    <t>竹浦</t>
  </si>
  <si>
    <t>飯子浜入口</t>
  </si>
  <si>
    <t>小積防波堤付近</t>
  </si>
  <si>
    <t>荻浜</t>
  </si>
  <si>
    <t>発電所女川ゲート</t>
  </si>
  <si>
    <t>付替県道第四駐車場</t>
  </si>
  <si>
    <t>発電所牡鹿ゲート</t>
  </si>
  <si>
    <t>寄磯岸壁</t>
  </si>
  <si>
    <t>鮫浦ＭＰ前</t>
  </si>
  <si>
    <t>大谷川ポンプ小屋前</t>
  </si>
  <si>
    <t>泊ｺﾐｭﾆﾃｨｾﾝﾀｰ付近</t>
  </si>
  <si>
    <t>移動観測車測定記録</t>
  </si>
  <si>
    <t>(ＮaＩ(Ｔ1)線量計による空間ガンマ線線量率nＧy/h)</t>
  </si>
  <si>
    <t>測定</t>
  </si>
  <si>
    <t>昭和６０年度</t>
  </si>
  <si>
    <t>昭和６１年度</t>
  </si>
  <si>
    <t>昭和６２年度</t>
  </si>
  <si>
    <t>昭和６３年度</t>
  </si>
  <si>
    <t>平成１年度</t>
  </si>
  <si>
    <t>平成２年度</t>
  </si>
  <si>
    <t>平成３年度</t>
  </si>
  <si>
    <t>平成４年度</t>
  </si>
  <si>
    <t>平成５年度</t>
  </si>
  <si>
    <t>平成10年度</t>
  </si>
  <si>
    <t>平成11年度</t>
  </si>
  <si>
    <t>S60～</t>
  </si>
  <si>
    <t>機関</t>
  </si>
  <si>
    <t>最小</t>
  </si>
  <si>
    <t>最大</t>
  </si>
  <si>
    <t>平均</t>
  </si>
  <si>
    <t>H11.12.9</t>
  </si>
  <si>
    <t>小雨のち曇</t>
  </si>
  <si>
    <t>晴時々小雪</t>
  </si>
  <si>
    <t>晴れのち曇</t>
  </si>
  <si>
    <t>曇</t>
  </si>
  <si>
    <t>晴</t>
  </si>
  <si>
    <t>晴時々曇り</t>
  </si>
  <si>
    <t>年</t>
  </si>
  <si>
    <t>S60</t>
  </si>
  <si>
    <t>S61</t>
  </si>
  <si>
    <t>S62</t>
  </si>
  <si>
    <t>S63</t>
  </si>
  <si>
    <t>H1</t>
  </si>
  <si>
    <t>H2</t>
  </si>
  <si>
    <t>H3</t>
  </si>
  <si>
    <t>H4</t>
  </si>
  <si>
    <t>H5</t>
  </si>
  <si>
    <t>H11</t>
  </si>
  <si>
    <t>H12</t>
  </si>
  <si>
    <t>H13</t>
  </si>
  <si>
    <t>H14</t>
  </si>
  <si>
    <t>H15</t>
  </si>
  <si>
    <t>H16</t>
  </si>
  <si>
    <t>H17</t>
  </si>
  <si>
    <t>月</t>
  </si>
  <si>
    <t xml:space="preserve"> DBM線量率(nGy/h)</t>
  </si>
  <si>
    <t>宮</t>
  </si>
  <si>
    <t>城</t>
  </si>
  <si>
    <t>県</t>
  </si>
  <si>
    <t>H10.5.13</t>
  </si>
  <si>
    <t>H10.9.17</t>
  </si>
  <si>
    <t>H10.11.19</t>
  </si>
  <si>
    <t>H11.1.20</t>
  </si>
  <si>
    <t>H11.4.15</t>
  </si>
  <si>
    <t>H11.8.10</t>
  </si>
  <si>
    <t>H11.11.19</t>
  </si>
  <si>
    <t>S60～H9</t>
  </si>
  <si>
    <t>雨のち曇</t>
  </si>
  <si>
    <t>曇り時々雨</t>
  </si>
  <si>
    <t>晴のち曇</t>
  </si>
  <si>
    <t>東</t>
  </si>
  <si>
    <t>北</t>
  </si>
  <si>
    <t>電</t>
  </si>
  <si>
    <t>力</t>
  </si>
  <si>
    <t>移動観測車測定結果の推移(原子力センター測定分)</t>
  </si>
  <si>
    <t>移動観測車測定結果の推移(東北電力測定分)</t>
  </si>
  <si>
    <t>平成12年度</t>
    <phoneticPr fontId="1"/>
  </si>
  <si>
    <t>平成13年度</t>
    <phoneticPr fontId="1"/>
  </si>
  <si>
    <t>平成14年度</t>
    <phoneticPr fontId="1"/>
  </si>
  <si>
    <t>平成15年度</t>
    <phoneticPr fontId="1"/>
  </si>
  <si>
    <t>平成17年度</t>
    <phoneticPr fontId="1"/>
  </si>
  <si>
    <t>平成18年度</t>
    <phoneticPr fontId="1"/>
  </si>
  <si>
    <t>平成19年度</t>
    <phoneticPr fontId="1"/>
  </si>
  <si>
    <t>平成20年度</t>
    <phoneticPr fontId="1"/>
  </si>
  <si>
    <t>平成21年度</t>
    <phoneticPr fontId="1"/>
  </si>
  <si>
    <t>平成16年度</t>
    <phoneticPr fontId="1"/>
  </si>
  <si>
    <t>晴れ</t>
    <rPh sb="0" eb="1">
      <t>ハ</t>
    </rPh>
    <phoneticPr fontId="1"/>
  </si>
  <si>
    <t>晴れ時々曇り</t>
    <rPh sb="0" eb="1">
      <t>ハ</t>
    </rPh>
    <rPh sb="2" eb="4">
      <t>トキドキ</t>
    </rPh>
    <rPh sb="4" eb="5">
      <t>クモ</t>
    </rPh>
    <phoneticPr fontId="1"/>
  </si>
  <si>
    <t>注3)平成15年5～7月に発生した地震の災害復旧工事に伴う道路封鎖のため欠測｡</t>
    <rPh sb="3" eb="5">
      <t>ヘイセイ</t>
    </rPh>
    <rPh sb="7" eb="8">
      <t>ネン</t>
    </rPh>
    <rPh sb="11" eb="12">
      <t>ガツ</t>
    </rPh>
    <rPh sb="13" eb="15">
      <t>ハッセイ</t>
    </rPh>
    <rPh sb="17" eb="19">
      <t>ジシン</t>
    </rPh>
    <rPh sb="20" eb="22">
      <t>サイガイ</t>
    </rPh>
    <rPh sb="22" eb="24">
      <t>フッキュウ</t>
    </rPh>
    <rPh sb="24" eb="26">
      <t>コウジ</t>
    </rPh>
    <rPh sb="27" eb="28">
      <t>トモナ</t>
    </rPh>
    <rPh sb="29" eb="31">
      <t>ドウロ</t>
    </rPh>
    <rPh sb="31" eb="33">
      <t>フウサ</t>
    </rPh>
    <rPh sb="36" eb="37">
      <t>ケツ</t>
    </rPh>
    <rPh sb="37" eb="38">
      <t>ソク</t>
    </rPh>
    <phoneticPr fontId="1"/>
  </si>
  <si>
    <t>ｈ15.9.4</t>
    <phoneticPr fontId="1"/>
  </si>
  <si>
    <t>ｈ15.11.10</t>
    <phoneticPr fontId="1"/>
  </si>
  <si>
    <t>ｈ16.2.23</t>
    <phoneticPr fontId="1"/>
  </si>
  <si>
    <t>発電所牡鹿ゲート</t>
    <rPh sb="0" eb="2">
      <t>ハツデン</t>
    </rPh>
    <rPh sb="2" eb="3">
      <t>ショ</t>
    </rPh>
    <phoneticPr fontId="1"/>
  </si>
  <si>
    <t>曇り</t>
    <rPh sb="0" eb="1">
      <t>クモ</t>
    </rPh>
    <phoneticPr fontId="1"/>
  </si>
  <si>
    <t>曇りのち雨</t>
    <rPh sb="0" eb="1">
      <t>クモ</t>
    </rPh>
    <rPh sb="4" eb="5">
      <t>アメ</t>
    </rPh>
    <phoneticPr fontId="1"/>
  </si>
  <si>
    <t>晴れのち曇り</t>
    <rPh sb="0" eb="1">
      <t>ハ</t>
    </rPh>
    <rPh sb="4" eb="5">
      <t>クモ</t>
    </rPh>
    <phoneticPr fontId="1"/>
  </si>
  <si>
    <t>注）H2年度までのデータをＲ単位からGy単位に換算する方法を統一(公表値に8.7を掛けnGyとする)（H10年度の年報P86）</t>
    <rPh sb="0" eb="1">
      <t>チュウ</t>
    </rPh>
    <rPh sb="4" eb="6">
      <t>ネンド</t>
    </rPh>
    <rPh sb="14" eb="16">
      <t>タンイ</t>
    </rPh>
    <rPh sb="23" eb="25">
      <t>カンサン</t>
    </rPh>
    <rPh sb="27" eb="29">
      <t>ホウホウ</t>
    </rPh>
    <rPh sb="30" eb="32">
      <t>トウイツ</t>
    </rPh>
    <rPh sb="33" eb="35">
      <t>コウヒョウ</t>
    </rPh>
    <rPh sb="35" eb="36">
      <t>チ</t>
    </rPh>
    <rPh sb="41" eb="42">
      <t>カ</t>
    </rPh>
    <rPh sb="54" eb="56">
      <t>ネンド</t>
    </rPh>
    <rPh sb="57" eb="59">
      <t>ネンポウ</t>
    </rPh>
    <phoneticPr fontId="1"/>
  </si>
  <si>
    <t>曇り時々雨</t>
    <rPh sb="0" eb="1">
      <t>クモ</t>
    </rPh>
    <rPh sb="2" eb="4">
      <t>トキドキ</t>
    </rPh>
    <rPh sb="4" eb="5">
      <t>アメ</t>
    </rPh>
    <phoneticPr fontId="1"/>
  </si>
  <si>
    <t>晴れみぞれ</t>
    <rPh sb="0" eb="1">
      <t>ハ</t>
    </rPh>
    <phoneticPr fontId="1"/>
  </si>
  <si>
    <t>注4)法面崩壊の恐れによる道路封鎖のため欠測｡</t>
    <rPh sb="3" eb="4">
      <t>ノリ</t>
    </rPh>
    <rPh sb="4" eb="5">
      <t>メン</t>
    </rPh>
    <rPh sb="5" eb="7">
      <t>ホウカイ</t>
    </rPh>
    <rPh sb="8" eb="9">
      <t>オソ</t>
    </rPh>
    <rPh sb="13" eb="15">
      <t>ドウロ</t>
    </rPh>
    <rPh sb="15" eb="17">
      <t>フウサ</t>
    </rPh>
    <rPh sb="20" eb="21">
      <t>ケツ</t>
    </rPh>
    <rPh sb="21" eb="22">
      <t>ソク</t>
    </rPh>
    <phoneticPr fontId="1"/>
  </si>
  <si>
    <t>塚浜なつはまﾍﾟﾝｼｮﾝ前</t>
    <phoneticPr fontId="1"/>
  </si>
  <si>
    <t>高白</t>
    <phoneticPr fontId="1"/>
  </si>
  <si>
    <t>h19.9.4</t>
    <phoneticPr fontId="1"/>
  </si>
  <si>
    <t>h19.12.12</t>
    <phoneticPr fontId="1"/>
  </si>
  <si>
    <t>h20.3.6</t>
    <phoneticPr fontId="1"/>
  </si>
  <si>
    <t>曇り時々雨後晴れ</t>
    <rPh sb="0" eb="1">
      <t>クモ</t>
    </rPh>
    <rPh sb="2" eb="4">
      <t>トキドキ</t>
    </rPh>
    <rPh sb="4" eb="5">
      <t>アメ</t>
    </rPh>
    <rPh sb="5" eb="6">
      <t>ノチ</t>
    </rPh>
    <rPh sb="6" eb="7">
      <t>ハ</t>
    </rPh>
    <phoneticPr fontId="1"/>
  </si>
  <si>
    <t>晴れ後曇り</t>
    <rPh sb="0" eb="1">
      <t>ハ</t>
    </rPh>
    <rPh sb="2" eb="3">
      <t>ノチ</t>
    </rPh>
    <rPh sb="3" eb="4">
      <t>クモ</t>
    </rPh>
    <phoneticPr fontId="1"/>
  </si>
  <si>
    <t>＊) 法面崩壊の恐れによる道路封鎖のため､H19.5.30､H19.9.5､H19.12.11に測定を実施｡</t>
    <rPh sb="3" eb="4">
      <t>ホウ</t>
    </rPh>
    <rPh sb="4" eb="5">
      <t>メン</t>
    </rPh>
    <rPh sb="5" eb="7">
      <t>ホウカイ</t>
    </rPh>
    <rPh sb="8" eb="9">
      <t>オソ</t>
    </rPh>
    <rPh sb="13" eb="15">
      <t>ドウロ</t>
    </rPh>
    <rPh sb="15" eb="17">
      <t>フウサ</t>
    </rPh>
    <rPh sb="48" eb="50">
      <t>ソクテイ</t>
    </rPh>
    <rPh sb="51" eb="53">
      <t>ジッシ</t>
    </rPh>
    <phoneticPr fontId="1"/>
  </si>
  <si>
    <t>h20.9.4</t>
    <phoneticPr fontId="1"/>
  </si>
  <si>
    <t>h20.10.27</t>
    <phoneticPr fontId="1"/>
  </si>
  <si>
    <t>h21.2.24</t>
    <phoneticPr fontId="1"/>
  </si>
  <si>
    <t>h21.4.24</t>
    <phoneticPr fontId="1"/>
  </si>
  <si>
    <t>h21.9.7</t>
    <phoneticPr fontId="1"/>
  </si>
  <si>
    <t>h21.10.5</t>
    <phoneticPr fontId="1"/>
  </si>
  <si>
    <t>水産技術総合センター養殖生産部構内←栽培漁業センター構内</t>
    <rPh sb="0" eb="2">
      <t>スイサン</t>
    </rPh>
    <rPh sb="2" eb="4">
      <t>ギジュツ</t>
    </rPh>
    <rPh sb="4" eb="6">
      <t>ソウゴウ</t>
    </rPh>
    <rPh sb="10" eb="12">
      <t>ヨウショク</t>
    </rPh>
    <rPh sb="12" eb="14">
      <t>セイサン</t>
    </rPh>
    <rPh sb="14" eb="15">
      <t>ブ</t>
    </rPh>
    <rPh sb="15" eb="17">
      <t>コウナイ</t>
    </rPh>
    <phoneticPr fontId="1"/>
  </si>
  <si>
    <t>水産技術総合センター養殖生産部前←栽培漁業センター前</t>
    <rPh sb="15" eb="16">
      <t>マエ</t>
    </rPh>
    <phoneticPr fontId="1"/>
  </si>
  <si>
    <t>注) H20.4.1から組織改編のため栽培漁業センターから名称変更</t>
    <rPh sb="0" eb="1">
      <t>チュウ</t>
    </rPh>
    <rPh sb="12" eb="14">
      <t>ソシキ</t>
    </rPh>
    <rPh sb="14" eb="16">
      <t>カイヘン</t>
    </rPh>
    <rPh sb="19" eb="21">
      <t>サイバイ</t>
    </rPh>
    <rPh sb="21" eb="23">
      <t>ギョギョウ</t>
    </rPh>
    <rPh sb="29" eb="31">
      <t>メイショウ</t>
    </rPh>
    <rPh sb="31" eb="33">
      <t>ヘンコウ</t>
    </rPh>
    <phoneticPr fontId="1"/>
  </si>
  <si>
    <t>出典：女川原子力発電所環境放射能及び温排水調査結果（各年度四半期ごと1～4号）､女川原子力発電所環境放射能調査結果（各年度5号）</t>
    <rPh sb="0" eb="2">
      <t>シュッテン</t>
    </rPh>
    <rPh sb="3" eb="5">
      <t>オナガワ</t>
    </rPh>
    <rPh sb="5" eb="11">
      <t>ゲンシリョクハツデンショ</t>
    </rPh>
    <rPh sb="11" eb="13">
      <t>カンキョウ</t>
    </rPh>
    <rPh sb="13" eb="16">
      <t>ホウシャノウ</t>
    </rPh>
    <rPh sb="16" eb="17">
      <t>オヨ</t>
    </rPh>
    <rPh sb="18" eb="21">
      <t>オンハイスイ</t>
    </rPh>
    <rPh sb="21" eb="23">
      <t>チョウサ</t>
    </rPh>
    <rPh sb="23" eb="25">
      <t>ケッカ</t>
    </rPh>
    <rPh sb="26" eb="29">
      <t>カクネンド</t>
    </rPh>
    <rPh sb="29" eb="30">
      <t>シ</t>
    </rPh>
    <rPh sb="30" eb="32">
      <t>ハンキ</t>
    </rPh>
    <rPh sb="37" eb="38">
      <t>ゴウ</t>
    </rPh>
    <rPh sb="40" eb="42">
      <t>オナガワ</t>
    </rPh>
    <rPh sb="42" eb="45">
      <t>ゲンシリョク</t>
    </rPh>
    <rPh sb="45" eb="47">
      <t>ハツデン</t>
    </rPh>
    <rPh sb="47" eb="48">
      <t>ショ</t>
    </rPh>
    <rPh sb="48" eb="50">
      <t>カンキョウ</t>
    </rPh>
    <rPh sb="50" eb="53">
      <t>ホウシャノウ</t>
    </rPh>
    <rPh sb="53" eb="55">
      <t>チョウサ</t>
    </rPh>
    <rPh sb="55" eb="57">
      <t>ケッカ</t>
    </rPh>
    <rPh sb="58" eb="61">
      <t>カクネンド</t>
    </rPh>
    <rPh sb="62" eb="63">
      <t>ゴウ</t>
    </rPh>
    <phoneticPr fontId="1"/>
  </si>
  <si>
    <t>H18</t>
  </si>
  <si>
    <t>H19</t>
  </si>
  <si>
    <t>H20</t>
  </si>
  <si>
    <t>H21</t>
  </si>
  <si>
    <t>H22</t>
  </si>
  <si>
    <t>H23</t>
  </si>
  <si>
    <t>H26</t>
  </si>
  <si>
    <t>H27</t>
  </si>
  <si>
    <t>H28</t>
  </si>
  <si>
    <t>H29</t>
  </si>
  <si>
    <t>H30</t>
  </si>
  <si>
    <t>H31</t>
  </si>
  <si>
    <t>H32</t>
  </si>
  <si>
    <t>年月</t>
    <rPh sb="0" eb="2">
      <t>ネンゲツ</t>
    </rPh>
    <phoneticPr fontId="9"/>
  </si>
  <si>
    <t>電力量(発電端)(百万kwh)</t>
  </si>
  <si>
    <t>1号機</t>
    <rPh sb="1" eb="2">
      <t>ゴウ</t>
    </rPh>
    <rPh sb="2" eb="3">
      <t>キ</t>
    </rPh>
    <phoneticPr fontId="9"/>
  </si>
  <si>
    <t>2号機</t>
    <rPh sb="1" eb="2">
      <t>ゴウ</t>
    </rPh>
    <rPh sb="2" eb="3">
      <t>キ</t>
    </rPh>
    <phoneticPr fontId="9"/>
  </si>
  <si>
    <t>3号機</t>
    <rPh sb="1" eb="2">
      <t>ゴウ</t>
    </rPh>
    <rPh sb="2" eb="3">
      <t>キ</t>
    </rPh>
    <phoneticPr fontId="9"/>
  </si>
  <si>
    <t>平成22年度</t>
  </si>
  <si>
    <t>平成23年度</t>
  </si>
  <si>
    <t>注2)小積防波堤付近(電力No.8)は平成9年度第1四半期に測定点を移動した｡</t>
    <phoneticPr fontId="1"/>
  </si>
  <si>
    <t>注) 法面崩壊の恐れによる道路封鎖のため､H19.5.30､H19.9.5､H19.12.11に測定を実施｡</t>
    <rPh sb="3" eb="4">
      <t>ホウ</t>
    </rPh>
    <rPh sb="4" eb="5">
      <t>メン</t>
    </rPh>
    <rPh sb="5" eb="7">
      <t>ホウカイ</t>
    </rPh>
    <rPh sb="8" eb="9">
      <t>オソ</t>
    </rPh>
    <rPh sb="13" eb="15">
      <t>ドウロ</t>
    </rPh>
    <rPh sb="15" eb="17">
      <t>フウサ</t>
    </rPh>
    <rPh sb="48" eb="50">
      <t>ソクテイ</t>
    </rPh>
    <rPh sb="51" eb="53">
      <t>ジッシ</t>
    </rPh>
    <phoneticPr fontId="1"/>
  </si>
  <si>
    <t>注4) 県№9･№10地点のH18第4四半期は法面崩壊の恐れによる道路封鎖のため欠測｡</t>
    <rPh sb="4" eb="5">
      <t>ケン</t>
    </rPh>
    <rPh sb="11" eb="13">
      <t>チテン</t>
    </rPh>
    <rPh sb="17" eb="18">
      <t>ダイ</t>
    </rPh>
    <rPh sb="19" eb="20">
      <t>シ</t>
    </rPh>
    <rPh sb="20" eb="22">
      <t>ハンキ</t>
    </rPh>
    <rPh sb="23" eb="24">
      <t>ノリ</t>
    </rPh>
    <rPh sb="24" eb="25">
      <t>メン</t>
    </rPh>
    <rPh sb="25" eb="27">
      <t>ホウカイ</t>
    </rPh>
    <rPh sb="28" eb="29">
      <t>オソ</t>
    </rPh>
    <rPh sb="33" eb="35">
      <t>ドウロ</t>
    </rPh>
    <rPh sb="35" eb="37">
      <t>フウサ</t>
    </rPh>
    <rPh sb="40" eb="41">
      <t>ケツ</t>
    </rPh>
    <rPh sb="41" eb="42">
      <t>ソク</t>
    </rPh>
    <phoneticPr fontId="1"/>
  </si>
  <si>
    <t>注3) 平成15年5～7月に発生した地震の災害復旧工事に伴う道路封鎖のため欠測｡</t>
    <rPh sb="4" eb="6">
      <t>ヘイセイ</t>
    </rPh>
    <rPh sb="8" eb="9">
      <t>ネン</t>
    </rPh>
    <rPh sb="12" eb="13">
      <t>ガツ</t>
    </rPh>
    <rPh sb="14" eb="16">
      <t>ハッセイ</t>
    </rPh>
    <rPh sb="18" eb="20">
      <t>ジシン</t>
    </rPh>
    <rPh sb="21" eb="23">
      <t>サイガイ</t>
    </rPh>
    <rPh sb="23" eb="25">
      <t>フッキュウ</t>
    </rPh>
    <rPh sb="25" eb="27">
      <t>コウジ</t>
    </rPh>
    <rPh sb="28" eb="29">
      <t>トモナ</t>
    </rPh>
    <rPh sb="30" eb="32">
      <t>ドウロ</t>
    </rPh>
    <rPh sb="32" eb="34">
      <t>フウサ</t>
    </rPh>
    <rPh sb="37" eb="38">
      <t>ケツ</t>
    </rPh>
    <rPh sb="38" eb="39">
      <t>ソク</t>
    </rPh>
    <phoneticPr fontId="1"/>
  </si>
  <si>
    <t>注2) 小積防波堤付近(電力No.8)は平成9年度第1四半期に測定点を移動したが､旧地点のデータを含む｡</t>
    <rPh sb="41" eb="42">
      <t>キュウ</t>
    </rPh>
    <rPh sb="42" eb="44">
      <t>チテン</t>
    </rPh>
    <rPh sb="49" eb="50">
      <t>フク</t>
    </rPh>
    <phoneticPr fontId="1"/>
  </si>
  <si>
    <t>注1) 移動観測車による測定は昭和57年度から実施しているが､測定点を固定した昭和60年度からの測定値の範囲を参考として示した｡</t>
    <phoneticPr fontId="1"/>
  </si>
  <si>
    <t>'注) H18.9.11/観測途中から降雨があり､過去の測定値範囲を超過したが､ガンマ線スペクトルにより､降水中に含まれる天然放射線核種の影響であることが確認された｡</t>
  </si>
  <si>
    <t>注) H18.9.11/観測途中から降雨があり､過去の測定値範囲を超過したが､ガンマ線スペクトルにより､降水中に含まれる天然放射線核種の影響であることが確認された｡</t>
    <phoneticPr fontId="1"/>
  </si>
  <si>
    <t>曇り時々晴れ</t>
    <rPh sb="0" eb="1">
      <t>クモ</t>
    </rPh>
    <rPh sb="2" eb="4">
      <t>トキドキ</t>
    </rPh>
    <rPh sb="4" eb="5">
      <t>ハ</t>
    </rPh>
    <phoneticPr fontId="1"/>
  </si>
  <si>
    <t>注) 移動観測車の更新は、県は平成5年度末、電力は平成2年度第4四半期から。</t>
    <rPh sb="30" eb="31">
      <t>ダイ</t>
    </rPh>
    <rPh sb="32" eb="33">
      <t>シ</t>
    </rPh>
    <rPh sb="33" eb="35">
      <t>ハンキ</t>
    </rPh>
    <phoneticPr fontId="1"/>
  </si>
  <si>
    <t>注) H10.2.18県の大六天駐車場･コバルトライン野々浜西/測定地点周囲に積雪があったためS60からの測定範囲を下回る｡</t>
    <rPh sb="0" eb="1">
      <t>チュウ</t>
    </rPh>
    <rPh sb="11" eb="12">
      <t>ケン</t>
    </rPh>
    <rPh sb="13" eb="14">
      <t>ダイ</t>
    </rPh>
    <rPh sb="14" eb="15">
      <t>６</t>
    </rPh>
    <rPh sb="15" eb="16">
      <t>テン</t>
    </rPh>
    <rPh sb="16" eb="19">
      <t>チュウシャジョウ</t>
    </rPh>
    <rPh sb="27" eb="28">
      <t>ノ</t>
    </rPh>
    <rPh sb="29" eb="30">
      <t>ハマ</t>
    </rPh>
    <rPh sb="30" eb="31">
      <t>ニシ</t>
    </rPh>
    <rPh sb="32" eb="34">
      <t>ソクテイ</t>
    </rPh>
    <rPh sb="34" eb="36">
      <t>チテン</t>
    </rPh>
    <rPh sb="36" eb="38">
      <t>シュウイ</t>
    </rPh>
    <rPh sb="39" eb="41">
      <t>セキセツ</t>
    </rPh>
    <rPh sb="53" eb="55">
      <t>ソクテイ</t>
    </rPh>
    <rPh sb="55" eb="57">
      <t>ハンイ</t>
    </rPh>
    <rPh sb="58" eb="60">
      <t>シタマワ</t>
    </rPh>
    <phoneticPr fontId="1"/>
  </si>
  <si>
    <t>注1)移動観測車による測定は昭和57年度から実施しているが､測定点を固定した昭和60年度からの測定値の範囲を参考として示した｡</t>
    <phoneticPr fontId="1"/>
  </si>
  <si>
    <t>水産技術総合センター養殖生産部前←栽培漁業センター前</t>
    <rPh sb="0" eb="2">
      <t>スイサン</t>
    </rPh>
    <rPh sb="2" eb="4">
      <t>ギジュツ</t>
    </rPh>
    <rPh sb="4" eb="6">
      <t>ソウゴウ</t>
    </rPh>
    <rPh sb="10" eb="12">
      <t>ヨウショク</t>
    </rPh>
    <rPh sb="12" eb="14">
      <t>セイサン</t>
    </rPh>
    <rPh sb="14" eb="15">
      <t>ブ</t>
    </rPh>
    <rPh sb="15" eb="16">
      <t>マエ</t>
    </rPh>
    <rPh sb="25" eb="26">
      <t>マエ</t>
    </rPh>
    <phoneticPr fontId="1"/>
  </si>
  <si>
    <t>注) H20.4.1から組織改編のため栽培漁業センターから水産技術総合センター養殖生産部に名称変更(県12･電力16)</t>
    <rPh sb="0" eb="1">
      <t>チュウ</t>
    </rPh>
    <rPh sb="12" eb="14">
      <t>ソシキ</t>
    </rPh>
    <rPh sb="14" eb="16">
      <t>カイヘン</t>
    </rPh>
    <rPh sb="19" eb="21">
      <t>サイバイ</t>
    </rPh>
    <rPh sb="21" eb="23">
      <t>ギョギョウ</t>
    </rPh>
    <rPh sb="45" eb="47">
      <t>メイショウ</t>
    </rPh>
    <rPh sb="47" eb="49">
      <t>ヘンコウ</t>
    </rPh>
    <rPh sb="50" eb="51">
      <t>ケン</t>
    </rPh>
    <rPh sb="54" eb="56">
      <t>デンリョク</t>
    </rPh>
    <phoneticPr fontId="1"/>
  </si>
  <si>
    <t>平成24年度</t>
    <phoneticPr fontId="1"/>
  </si>
  <si>
    <t>平25年度</t>
    <phoneticPr fontId="1"/>
  </si>
  <si>
    <t>平成26年度</t>
    <phoneticPr fontId="1"/>
  </si>
  <si>
    <t>平成27年度</t>
    <phoneticPr fontId="1"/>
  </si>
  <si>
    <t>平成28年度</t>
    <phoneticPr fontId="1"/>
  </si>
  <si>
    <t>平成29年度</t>
    <phoneticPr fontId="1"/>
  </si>
  <si>
    <t>平成30年度</t>
    <phoneticPr fontId="1"/>
  </si>
  <si>
    <t>H24</t>
  </si>
  <si>
    <t>H25</t>
  </si>
  <si>
    <t>＊3　東日本大震災の影響に伴う瓦礫等のため､本来の測定地点付近において測定｡</t>
    <rPh sb="3" eb="5">
      <t>トウニチ</t>
    </rPh>
    <rPh sb="5" eb="6">
      <t>ホン</t>
    </rPh>
    <rPh sb="6" eb="7">
      <t>ダイ</t>
    </rPh>
    <rPh sb="7" eb="9">
      <t>シンサイ</t>
    </rPh>
    <rPh sb="10" eb="12">
      <t>エイキョウ</t>
    </rPh>
    <rPh sb="13" eb="14">
      <t>トモナ</t>
    </rPh>
    <rPh sb="15" eb="18">
      <t>ガレキトウ</t>
    </rPh>
    <rPh sb="22" eb="24">
      <t>ホンライ</t>
    </rPh>
    <rPh sb="25" eb="27">
      <t>ソクテイ</t>
    </rPh>
    <rPh sb="27" eb="29">
      <t>チテン</t>
    </rPh>
    <rPh sb="29" eb="31">
      <t>フキン</t>
    </rPh>
    <rPh sb="35" eb="37">
      <t>ソクテイ</t>
    </rPh>
    <phoneticPr fontId="1"/>
  </si>
  <si>
    <t>地点番号1,3,5,6,7,8,9,13,14,14,16</t>
    <rPh sb="0" eb="2">
      <t>チテン</t>
    </rPh>
    <rPh sb="2" eb="4">
      <t>バンゴウ</t>
    </rPh>
    <phoneticPr fontId="1"/>
  </si>
  <si>
    <t>＊4　第4四半期より､本来の測定地点にて測定｡地点番号7</t>
    <rPh sb="3" eb="4">
      <t>ダイ</t>
    </rPh>
    <rPh sb="5" eb="6">
      <t>シ</t>
    </rPh>
    <rPh sb="6" eb="8">
      <t>ハンキ</t>
    </rPh>
    <rPh sb="11" eb="13">
      <t>ホンライ</t>
    </rPh>
    <rPh sb="14" eb="16">
      <t>ソクテイ</t>
    </rPh>
    <rPh sb="16" eb="18">
      <t>チテン</t>
    </rPh>
    <rPh sb="20" eb="22">
      <t>ソクテイ</t>
    </rPh>
    <rPh sb="23" eb="25">
      <t>チテン</t>
    </rPh>
    <rPh sb="25" eb="27">
      <t>バンゴウ</t>
    </rPh>
    <phoneticPr fontId="1"/>
  </si>
  <si>
    <t>注1) 移動観測車による測定は昭和57年度から実施しているが､測定点を固定した昭和60年度からの測定値の範囲を参考として示した｡</t>
  </si>
  <si>
    <t>塚浜なつはまﾍﾟﾝｼｮﾝ前</t>
  </si>
  <si>
    <t>高白</t>
  </si>
  <si>
    <t>注1) 移動観測車による測定は昭和57年度から実施しているが､測定点を固定した昭和60年度からの測定値の範囲を参考として示した｡</t>
    <phoneticPr fontId="1"/>
  </si>
  <si>
    <t>注) H18.9.11/観測途中から降雨があり､過去の測定値範囲を超過したが､ガンマ線スペクトルにより､降水中に含まれる天然放射線核種の影響であることが確認された｡</t>
    <phoneticPr fontId="1"/>
  </si>
  <si>
    <t>牡鹿ゲート</t>
    <phoneticPr fontId="1"/>
  </si>
  <si>
    <t>宮城県担当</t>
    <rPh sb="0" eb="3">
      <t>ミヤギケン</t>
    </rPh>
    <rPh sb="3" eb="5">
      <t>タントウ</t>
    </rPh>
    <phoneticPr fontId="1"/>
  </si>
  <si>
    <t>東北電力担当</t>
    <rPh sb="0" eb="2">
      <t>トウホク</t>
    </rPh>
    <rPh sb="2" eb="4">
      <t>デンリョク</t>
    </rPh>
    <rPh sb="4" eb="6">
      <t>タントウ</t>
    </rPh>
    <phoneticPr fontId="1"/>
  </si>
  <si>
    <t>晴れ(積雪有)</t>
  </si>
  <si>
    <t>水産技術総合センター養殖生産部構内</t>
    <rPh sb="0" eb="2">
      <t>スイサン</t>
    </rPh>
    <rPh sb="2" eb="4">
      <t>ギジュツ</t>
    </rPh>
    <rPh sb="4" eb="6">
      <t>ソウゴウ</t>
    </rPh>
    <rPh sb="10" eb="12">
      <t>ヨウショク</t>
    </rPh>
    <rPh sb="12" eb="14">
      <t>セイサン</t>
    </rPh>
    <rPh sb="14" eb="15">
      <t>ブ</t>
    </rPh>
    <rPh sb="15" eb="17">
      <t>コウナイ</t>
    </rPh>
    <phoneticPr fontId="1"/>
  </si>
  <si>
    <t>水産技術総合センター養殖生産部前</t>
    <rPh sb="0" eb="2">
      <t>スイサン</t>
    </rPh>
    <rPh sb="2" eb="4">
      <t>ギジュツ</t>
    </rPh>
    <rPh sb="4" eb="6">
      <t>ソウゴウ</t>
    </rPh>
    <rPh sb="10" eb="12">
      <t>ヨウショク</t>
    </rPh>
    <rPh sb="12" eb="14">
      <t>セイサン</t>
    </rPh>
    <rPh sb="14" eb="15">
      <t>ブ</t>
    </rPh>
    <rPh sb="15" eb="16">
      <t>マエ</t>
    </rPh>
    <phoneticPr fontId="1"/>
  </si>
  <si>
    <t>＊3　東日本大震災の影響に伴う瓦礫等のため､本来の測定地点付近において測定｡地点番号1,3,5,6,7,8,9,13,14,14,16</t>
    <rPh sb="3" eb="5">
      <t>トウニチ</t>
    </rPh>
    <rPh sb="5" eb="6">
      <t>ホン</t>
    </rPh>
    <rPh sb="6" eb="7">
      <t>ダイ</t>
    </rPh>
    <rPh sb="7" eb="9">
      <t>シンサイ</t>
    </rPh>
    <rPh sb="10" eb="12">
      <t>エイキョウ</t>
    </rPh>
    <rPh sb="13" eb="14">
      <t>トモナ</t>
    </rPh>
    <rPh sb="15" eb="18">
      <t>ガレキトウ</t>
    </rPh>
    <rPh sb="22" eb="24">
      <t>ホンライ</t>
    </rPh>
    <rPh sb="25" eb="27">
      <t>ソクテイ</t>
    </rPh>
    <rPh sb="27" eb="29">
      <t>チテン</t>
    </rPh>
    <rPh sb="29" eb="31">
      <t>フキン</t>
    </rPh>
    <rPh sb="35" eb="37">
      <t>ソクテイ</t>
    </rPh>
    <phoneticPr fontId="1"/>
  </si>
  <si>
    <t>降水量</t>
    <rPh sb="0" eb="3">
      <t>コウスイリョウ</t>
    </rPh>
    <phoneticPr fontId="1"/>
  </si>
  <si>
    <t>月降水(女川)</t>
  </si>
  <si>
    <t>１号機</t>
    <rPh sb="1" eb="2">
      <t>ゴウ</t>
    </rPh>
    <rPh sb="2" eb="3">
      <t>キ</t>
    </rPh>
    <phoneticPr fontId="1"/>
  </si>
  <si>
    <t>２号機</t>
    <rPh sb="1" eb="2">
      <t>ゴウ</t>
    </rPh>
    <rPh sb="2" eb="3">
      <t>キ</t>
    </rPh>
    <phoneticPr fontId="1"/>
  </si>
  <si>
    <t>３号機</t>
    <rPh sb="1" eb="2">
      <t>ゴウ</t>
    </rPh>
    <rPh sb="2" eb="3">
      <t>キ</t>
    </rPh>
    <phoneticPr fontId="1"/>
  </si>
  <si>
    <r>
      <t>移動観測車測定結果の推移　</t>
    </r>
    <r>
      <rPr>
        <sz val="14"/>
        <rFont val="Meiryo UI"/>
        <family val="3"/>
        <charset val="128"/>
      </rPr>
      <t>(東北電力測定分)</t>
    </r>
    <phoneticPr fontId="1"/>
  </si>
  <si>
    <t>環境放射線監視センター</t>
    <rPh sb="0" eb="2">
      <t>カンキョウ</t>
    </rPh>
    <rPh sb="2" eb="5">
      <t>ホウシャセン</t>
    </rPh>
    <rPh sb="5" eb="7">
      <t>カンシ</t>
    </rPh>
    <phoneticPr fontId="13"/>
  </si>
  <si>
    <t>原子力安全対策課</t>
    <rPh sb="0" eb="3">
      <t>ゲンシリョク</t>
    </rPh>
    <rPh sb="3" eb="5">
      <t>アンゼン</t>
    </rPh>
    <rPh sb="5" eb="7">
      <t>タイサク</t>
    </rPh>
    <rPh sb="7" eb="8">
      <t>カ</t>
    </rPh>
    <phoneticPr fontId="13"/>
  </si>
  <si>
    <t>放射能情報サイトみやぎ</t>
    <rPh sb="0" eb="3">
      <t>ホウシャノウ</t>
    </rPh>
    <rPh sb="3" eb="5">
      <t>ジョウホウ</t>
    </rPh>
    <phoneticPr fontId="13"/>
  </si>
  <si>
    <t>晴時々曇</t>
  </si>
  <si>
    <t>(NaI(Tℓ)線量計による空間ガンマ線線量率nＧy/h)</t>
  </si>
  <si>
    <t>h26</t>
  </si>
  <si>
    <t>旧原子カセンター*3</t>
  </si>
  <si>
    <t>コバルトライン入口</t>
  </si>
  <si>
    <t>コバルトライン料金所跡*3*4</t>
  </si>
  <si>
    <t>コバルトライン横浦西</t>
  </si>
  <si>
    <t>コバルトライン大石原西</t>
  </si>
  <si>
    <t>コバルトライン野々浜西</t>
  </si>
  <si>
    <t>コバルトライン小積インター</t>
  </si>
  <si>
    <t>コバルトライン小積展望所</t>
  </si>
  <si>
    <t>コバルトライン大谷川林道</t>
  </si>
  <si>
    <t>コバルトライン大原インター</t>
  </si>
  <si>
    <t>水産技術総合センター旧養殖生産部構内</t>
  </si>
  <si>
    <t>大谷川ポンプ小屋付近</t>
  </si>
  <si>
    <t>宮城県漁業協同組合鮫浦支所前</t>
  </si>
  <si>
    <t>寄磯小学校入口</t>
  </si>
  <si>
    <t>夏浜海水浴場前</t>
  </si>
  <si>
    <t>野々浜旧六小･四中前</t>
  </si>
  <si>
    <t>*1参考として､測定地点を固定した昭和60年度からの測定値を福島第一原発事故の前後に分けて過去の測定値の範囲を表示した。</t>
  </si>
  <si>
    <t>*2震災の影響により､平成22年度第4四半期～平成23年度第4四半期は欠測となった。</t>
  </si>
  <si>
    <t>*3震災の影響により､従来の測定地点付近において測定した。</t>
  </si>
  <si>
    <t>*3震災の影響により､従来の測定地点付近において測定した。*4平成17年度第3四半期に測定地点を移動したが､旧地点のデータを含む。</t>
  </si>
  <si>
    <t>*5通行止めにより従来の地点での測定が不能であったため､平成22年度第4四半期～平成25年第2四半期は欠測となった。</t>
  </si>
  <si>
    <t>*6震災の影響により､代替地点(西に約1.km離れた県道2号鎗の道路脇)において測定した平成24年第1四半期～第2四半期のデータを含む。</t>
  </si>
  <si>
    <t>h27</t>
  </si>
  <si>
    <t>*1 測定地点を固定した昭和60年度からの測定値の範囲を福島第一原発事故の前後に分けて表示した。</t>
  </si>
  <si>
    <t>*2平成22年度第4四半期～平成23年度第4四半期は､震災の影響により欠測となった。</t>
  </si>
  <si>
    <t>*5平成25年第3四半期からの側定値の範囲を表示した。</t>
  </si>
  <si>
    <t>h28</t>
  </si>
  <si>
    <t>*1測定地点を固定した昭和60年度からの測定値の範囲を福島第一原発事敢の前後に分けて表示した。</t>
    <phoneticPr fontId="14"/>
  </si>
  <si>
    <t>*2平成22年度第4四孚拗～平成23年度第4四半期は､震災の影響により欠測となった。</t>
    <phoneticPr fontId="14"/>
  </si>
  <si>
    <t>*3平成28年度第1四半期に旧原子カセンターから変更した。</t>
    <phoneticPr fontId="14"/>
  </si>
  <si>
    <t>*4震災の影響により､従来の測定地点忖近において測定した。</t>
  </si>
  <si>
    <t>*4震災の影響により､従来の測定地点忖近において測定した。*5平成17年度第3四半期に測定地点を移動したが､旧地点のデータを含む。</t>
    <phoneticPr fontId="14"/>
  </si>
  <si>
    <t>*6平成25年度第3四半期からの測定値の範囲を表示した。</t>
  </si>
  <si>
    <t>*4震災の影響により､従来の測定地点忖近において測定した。</t>
    <phoneticPr fontId="14"/>
  </si>
  <si>
    <t>桐ケ崎</t>
  </si>
  <si>
    <t>鮫浦MP前</t>
  </si>
  <si>
    <t>水産技術総合センター*2旧養殖生産部前(谷川)</t>
  </si>
  <si>
    <t>泊地区コミュニティセンター付近</t>
  </si>
  <si>
    <t>＊1参考として､測定値点を固定した昭和60年度からの測定値の範囲を福島第一原発事故の前後で分けて過去の測定値の範囲を表示した。</t>
  </si>
  <si>
    <t>＊2震災の影響により､従来の測定地点付近において測定した。</t>
  </si>
  <si>
    <t>＊3平成9年度第1四半期から測定地点を移動したが､旧地点のデータを含む。</t>
  </si>
  <si>
    <t>＊1参考として､測定値点を固定した昭和60年度からの測定値の範囲を福島第一原発事故の前後で分けて過去の測定泣の範囲を表示した。</t>
  </si>
  <si>
    <t>＊3平成9年度第1四半期に測定地点を移動したが､旧地点のデータを含む。</t>
  </si>
  <si>
    <t>県1</t>
    <rPh sb="0" eb="1">
      <t>ケン</t>
    </rPh>
    <phoneticPr fontId="1"/>
  </si>
  <si>
    <t>県2</t>
    <rPh sb="0" eb="1">
      <t>ケン</t>
    </rPh>
    <phoneticPr fontId="1"/>
  </si>
  <si>
    <t>県3</t>
    <rPh sb="0" eb="1">
      <t>ケン</t>
    </rPh>
    <phoneticPr fontId="1"/>
  </si>
  <si>
    <t>県4</t>
    <rPh sb="0" eb="1">
      <t>ケン</t>
    </rPh>
    <phoneticPr fontId="1"/>
  </si>
  <si>
    <t>県5</t>
    <rPh sb="0" eb="1">
      <t>ケン</t>
    </rPh>
    <phoneticPr fontId="1"/>
  </si>
  <si>
    <t>県6</t>
    <rPh sb="0" eb="1">
      <t>ケン</t>
    </rPh>
    <phoneticPr fontId="1"/>
  </si>
  <si>
    <t>県7</t>
    <rPh sb="0" eb="1">
      <t>ケン</t>
    </rPh>
    <phoneticPr fontId="1"/>
  </si>
  <si>
    <t>県8</t>
    <rPh sb="0" eb="1">
      <t>ケン</t>
    </rPh>
    <phoneticPr fontId="1"/>
  </si>
  <si>
    <t>県9</t>
    <rPh sb="0" eb="1">
      <t>ケン</t>
    </rPh>
    <phoneticPr fontId="1"/>
  </si>
  <si>
    <t>県10</t>
    <rPh sb="0" eb="1">
      <t>ケン</t>
    </rPh>
    <phoneticPr fontId="1"/>
  </si>
  <si>
    <t>県11</t>
    <rPh sb="0" eb="1">
      <t>ケン</t>
    </rPh>
    <phoneticPr fontId="1"/>
  </si>
  <si>
    <t>県12</t>
    <rPh sb="0" eb="1">
      <t>ケン</t>
    </rPh>
    <phoneticPr fontId="1"/>
  </si>
  <si>
    <t>県13</t>
    <rPh sb="0" eb="1">
      <t>ケン</t>
    </rPh>
    <phoneticPr fontId="1"/>
  </si>
  <si>
    <t>県14</t>
    <rPh sb="0" eb="1">
      <t>ケン</t>
    </rPh>
    <phoneticPr fontId="1"/>
  </si>
  <si>
    <t>県15</t>
    <rPh sb="0" eb="1">
      <t>ケン</t>
    </rPh>
    <phoneticPr fontId="1"/>
  </si>
  <si>
    <t>県16</t>
    <rPh sb="0" eb="1">
      <t>ケン</t>
    </rPh>
    <phoneticPr fontId="1"/>
  </si>
  <si>
    <t>県17</t>
    <rPh sb="0" eb="1">
      <t>ケン</t>
    </rPh>
    <phoneticPr fontId="1"/>
  </si>
  <si>
    <t>県18</t>
    <rPh sb="0" eb="1">
      <t>ケン</t>
    </rPh>
    <phoneticPr fontId="1"/>
  </si>
  <si>
    <t>県19</t>
    <rPh sb="0" eb="1">
      <t>ケン</t>
    </rPh>
    <phoneticPr fontId="1"/>
  </si>
  <si>
    <t>県20</t>
    <rPh sb="0" eb="1">
      <t>ケン</t>
    </rPh>
    <phoneticPr fontId="1"/>
  </si>
  <si>
    <t>県21</t>
    <rPh sb="0" eb="1">
      <t>ケン</t>
    </rPh>
    <phoneticPr fontId="1"/>
  </si>
  <si>
    <t>県22</t>
    <rPh sb="0" eb="1">
      <t>ケン</t>
    </rPh>
    <phoneticPr fontId="1"/>
  </si>
  <si>
    <t>県23</t>
    <rPh sb="0" eb="1">
      <t>ケン</t>
    </rPh>
    <phoneticPr fontId="1"/>
  </si>
  <si>
    <t>県24</t>
    <rPh sb="0" eb="1">
      <t>ケン</t>
    </rPh>
    <phoneticPr fontId="1"/>
  </si>
  <si>
    <t>電力1</t>
    <rPh sb="0" eb="2">
      <t>デンリョク</t>
    </rPh>
    <phoneticPr fontId="1"/>
  </si>
  <si>
    <t>電力2</t>
    <rPh sb="0" eb="2">
      <t>デンリョク</t>
    </rPh>
    <phoneticPr fontId="1"/>
  </si>
  <si>
    <t>電力3</t>
    <rPh sb="0" eb="2">
      <t>デンリョク</t>
    </rPh>
    <phoneticPr fontId="1"/>
  </si>
  <si>
    <t>電力4</t>
    <rPh sb="0" eb="2">
      <t>デンリョク</t>
    </rPh>
    <phoneticPr fontId="1"/>
  </si>
  <si>
    <t>電力5</t>
    <rPh sb="0" eb="2">
      <t>デンリョク</t>
    </rPh>
    <phoneticPr fontId="1"/>
  </si>
  <si>
    <t>電力6</t>
    <rPh sb="0" eb="2">
      <t>デンリョク</t>
    </rPh>
    <phoneticPr fontId="1"/>
  </si>
  <si>
    <t>電力7</t>
    <rPh sb="0" eb="2">
      <t>デンリョク</t>
    </rPh>
    <phoneticPr fontId="1"/>
  </si>
  <si>
    <t>電力8</t>
    <rPh sb="0" eb="2">
      <t>デンリョク</t>
    </rPh>
    <phoneticPr fontId="1"/>
  </si>
  <si>
    <t>電力9</t>
    <rPh sb="0" eb="2">
      <t>デンリョク</t>
    </rPh>
    <phoneticPr fontId="1"/>
  </si>
  <si>
    <t>電力10</t>
    <rPh sb="0" eb="2">
      <t>デンリョク</t>
    </rPh>
    <phoneticPr fontId="1"/>
  </si>
  <si>
    <t>電力11</t>
    <rPh sb="0" eb="2">
      <t>デンリョク</t>
    </rPh>
    <phoneticPr fontId="1"/>
  </si>
  <si>
    <t>電力12</t>
    <rPh sb="0" eb="2">
      <t>デンリョク</t>
    </rPh>
    <phoneticPr fontId="1"/>
  </si>
  <si>
    <t>電力13</t>
    <rPh sb="0" eb="2">
      <t>デンリョク</t>
    </rPh>
    <phoneticPr fontId="1"/>
  </si>
  <si>
    <t>電力14</t>
    <rPh sb="0" eb="2">
      <t>デンリョク</t>
    </rPh>
    <phoneticPr fontId="1"/>
  </si>
  <si>
    <t>電力15</t>
    <rPh sb="0" eb="2">
      <t>デンリョク</t>
    </rPh>
    <phoneticPr fontId="1"/>
  </si>
  <si>
    <t>電力16</t>
    <rPh sb="0" eb="2">
      <t>デンリョク</t>
    </rPh>
    <phoneticPr fontId="1"/>
  </si>
  <si>
    <t>電力17</t>
    <rPh sb="0" eb="2">
      <t>デンリョク</t>
    </rPh>
    <phoneticPr fontId="1"/>
  </si>
  <si>
    <t>移動観測車測定記録　(NaI(Tℓ)線量計による空間ガンマ線線量率nGy/h)</t>
    <phoneticPr fontId="1"/>
  </si>
  <si>
    <t>h29</t>
    <phoneticPr fontId="1"/>
  </si>
  <si>
    <t>*1測定地点を固定した昭和60年度からの測定値の範囲を福島第一原発事故の前後に分けて表示した。</t>
  </si>
  <si>
    <t>*3平成28年度第1四半期に旧原子カセンターから変更した。</t>
  </si>
  <si>
    <t>*4震災の影響により､従来の測定地点付近において測定した。</t>
  </si>
  <si>
    <t>*5平成17年度第3四半期に測定地点を移動したが､旧地点のデータを含む。</t>
  </si>
  <si>
    <t>地点№</t>
    <rPh sb="0" eb="2">
      <t>チテン</t>
    </rPh>
    <phoneticPr fontId="1"/>
  </si>
  <si>
    <t>地点名</t>
    <rPh sb="0" eb="2">
      <t>チテン</t>
    </rPh>
    <rPh sb="2" eb="3">
      <t>メイ</t>
    </rPh>
    <phoneticPr fontId="1"/>
  </si>
  <si>
    <t>全般</t>
    <rPh sb="0" eb="2">
      <t>ゼンパン</t>
    </rPh>
    <phoneticPr fontId="1"/>
  </si>
  <si>
    <t>＊1　参考として､測定値点を固定した昭和60年度からの測定値の範囲を福島第一原発事故の前後に分けて表示した。</t>
  </si>
  <si>
    <t>＊2　震災の影響により､従来の測定地点付近において測定した。</t>
  </si>
  <si>
    <t>＊3　平成9年度第1四半期に測定地点を移動したが､旧地点のデータを含む。</t>
  </si>
  <si>
    <t>kmdみやぎ</t>
    <phoneticPr fontId="9"/>
  </si>
  <si>
    <t>電力のMS分</t>
    <rPh sb="0" eb="2">
      <t>デンリョク</t>
    </rPh>
    <rPh sb="5" eb="6">
      <t>ブン</t>
    </rPh>
    <phoneticPr fontId="17"/>
  </si>
  <si>
    <t>MS局とは</t>
    <rPh sb="2" eb="3">
      <t>キョク</t>
    </rPh>
    <phoneticPr fontId="1"/>
  </si>
  <si>
    <t>h29</t>
  </si>
  <si>
    <r>
      <t>移動観測車測定結果の推移　</t>
    </r>
    <r>
      <rPr>
        <sz val="14"/>
        <rFont val="Meiryo UI"/>
        <family val="3"/>
        <charset val="128"/>
      </rPr>
      <t>(宮城県 (環境放射線監視センター←原子力セ) 測定分)</t>
    </r>
    <rPh sb="14" eb="16">
      <t>ミヤギ</t>
    </rPh>
    <rPh sb="16" eb="17">
      <t>ケン</t>
    </rPh>
    <rPh sb="19" eb="21">
      <t>カンキョウ</t>
    </rPh>
    <rPh sb="21" eb="24">
      <t>ホウシャセン</t>
    </rPh>
    <rPh sb="24" eb="26">
      <t>カンシ</t>
    </rPh>
    <phoneticPr fontId="1"/>
  </si>
  <si>
    <r>
      <t>電力量(発電端)</t>
    </r>
    <r>
      <rPr>
        <sz val="12"/>
        <rFont val="Meiryo UI"/>
        <family val="3"/>
        <charset val="128"/>
      </rPr>
      <t>(百万kwh)</t>
    </r>
    <phoneticPr fontId="1"/>
  </si>
  <si>
    <t xml:space="preserve"> S38／大気･地下同数に､以降地下が主流に(仏･中は大気圏内を10年超継続)</t>
    <rPh sb="5" eb="7">
      <t>タイキ</t>
    </rPh>
    <rPh sb="8" eb="10">
      <t>チカ</t>
    </rPh>
    <rPh sb="10" eb="12">
      <t>ドウスウ</t>
    </rPh>
    <rPh sb="14" eb="16">
      <t>イコウ</t>
    </rPh>
    <rPh sb="16" eb="18">
      <t>チカ</t>
    </rPh>
    <rPh sb="19" eb="21">
      <t>シュリュウ</t>
    </rPh>
    <rPh sb="34" eb="35">
      <t>ネン</t>
    </rPh>
    <rPh sb="35" eb="36">
      <t>チョウ</t>
    </rPh>
    <phoneticPr fontId="19"/>
  </si>
  <si>
    <t xml:space="preserve"> S48.7.5／中国15回核実験6/28､全国最高値(蔵王町)</t>
  </si>
  <si>
    <t xml:space="preserve"> S54.3.28／スリーマイル島事故(アメリカ)</t>
  </si>
  <si>
    <t xml:space="preserve"> S55.10／最後の大気圏内核実験(中国)</t>
  </si>
  <si>
    <t xml:space="preserve"> S56.10／測定開始(県原子力センター)</t>
  </si>
  <si>
    <t xml:space="preserve"> S59.6.1／１号機営業運転(女川)</t>
  </si>
  <si>
    <t xml:space="preserve"> S61.4.26／チェルノブイリ事故(旧ソ連)</t>
  </si>
  <si>
    <t xml:space="preserve"> H7.7.28／２号機営業運転(女川)</t>
  </si>
  <si>
    <t xml:space="preserve"> H7.12.8／もんじゅNa漏洩事故(敦賀市)</t>
  </si>
  <si>
    <t xml:space="preserve"> H11.9.30／JCO臨界事故(東海村)</t>
  </si>
  <si>
    <t xml:space="preserve"> H14.1.30／３号機営業運転(女川)</t>
  </si>
  <si>
    <t xml:space="preserve"> H19.7.16／中越沖地震(柏崎刈羽原発事故)</t>
  </si>
  <si>
    <t xml:space="preserve"> H23.3.11~14／東日本大震災･東京電力福島第1原発事故</t>
  </si>
  <si>
    <t>2号+700</t>
    <rPh sb="1" eb="2">
      <t>ゴウ</t>
    </rPh>
    <phoneticPr fontId="9"/>
  </si>
  <si>
    <t>3号+1500</t>
    <rPh sb="1" eb="2">
      <t>ゴウ</t>
    </rPh>
    <phoneticPr fontId="9"/>
  </si>
</sst>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0"/>
    <numFmt numFmtId="177" formatCode="0.0&quot;注&quot;"/>
    <numFmt numFmtId="178" formatCode="0.0&quot;*&quot;"/>
    <numFmt numFmtId="179" formatCode="[$-411]ge\.m"/>
    <numFmt numFmtId="180" formatCode="0.0;&quot;△ &quot;0.0"/>
    <numFmt numFmtId="181" formatCode="0.0_);[Red]\(0.0\)"/>
    <numFmt numFmtId="182" formatCode=";;;"/>
    <numFmt numFmtId="183" formatCode="[$-411]ge\.m\.d;@"/>
    <numFmt numFmtId="184" formatCode="0;&quot;△ &quot;0"/>
  </numFmts>
  <fonts count="21">
    <font>
      <sz val="14"/>
      <name val="Terminal"/>
      <charset val="128"/>
    </font>
    <font>
      <sz val="7"/>
      <name val="Terminal"/>
      <charset val="128"/>
    </font>
    <font>
      <sz val="9"/>
      <name val="Meiryo UI"/>
      <family val="3"/>
      <charset val="128"/>
    </font>
    <font>
      <b/>
      <sz val="11"/>
      <name val="Meiryo UI"/>
      <family val="3"/>
      <charset val="128"/>
    </font>
    <font>
      <sz val="8"/>
      <name val="Meiryo UI"/>
      <family val="3"/>
      <charset val="128"/>
    </font>
    <font>
      <sz val="11"/>
      <name val="Meiryo UI"/>
      <family val="3"/>
      <charset val="128"/>
    </font>
    <font>
      <sz val="10"/>
      <name val="Meiryo UI"/>
      <family val="3"/>
      <charset val="128"/>
    </font>
    <font>
      <sz val="22"/>
      <name val="Meiryo UI"/>
      <family val="3"/>
      <charset val="128"/>
    </font>
    <font>
      <sz val="12"/>
      <name val="Meiryo UI"/>
      <family val="3"/>
      <charset val="128"/>
    </font>
    <font>
      <sz val="7"/>
      <name val="ＭＳ Ｐゴシック"/>
      <family val="3"/>
      <charset val="128"/>
    </font>
    <font>
      <sz val="14"/>
      <name val="Meiryo UI"/>
      <family val="3"/>
      <charset val="128"/>
    </font>
    <font>
      <sz val="18"/>
      <name val="Meiryo UI"/>
      <family val="3"/>
      <charset val="128"/>
    </font>
    <font>
      <u/>
      <sz val="14"/>
      <color indexed="12"/>
      <name val="ＭＳ 明朝"/>
      <family val="1"/>
      <charset val="128"/>
    </font>
    <font>
      <sz val="7"/>
      <name val="ＭＳ 明朝"/>
      <family val="1"/>
      <charset val="128"/>
    </font>
    <font>
      <sz val="6"/>
      <name val="Meiryo UI"/>
      <family val="3"/>
      <charset val="128"/>
    </font>
    <font>
      <u val="singleAccounting"/>
      <sz val="10"/>
      <name val="Meiryo UI"/>
      <family val="3"/>
      <charset val="128"/>
    </font>
    <font>
      <u/>
      <sz val="10"/>
      <color indexed="12"/>
      <name val="Meiryo UI"/>
      <family val="3"/>
      <charset val="128"/>
    </font>
    <font>
      <sz val="6"/>
      <name val="明朝"/>
      <family val="3"/>
      <charset val="128"/>
    </font>
    <font>
      <sz val="16"/>
      <name val="Meiryo UI"/>
      <family val="3"/>
      <charset val="128"/>
    </font>
    <font>
      <sz val="9"/>
      <name val="ＭＳ 明朝"/>
      <family val="1"/>
      <charset val="128"/>
    </font>
    <font>
      <b/>
      <sz val="9"/>
      <name val="Meiryo UI"/>
      <family val="3"/>
      <charset val="128"/>
    </font>
  </fonts>
  <fills count="8">
    <fill>
      <patternFill patternType="none"/>
    </fill>
    <fill>
      <patternFill patternType="gray125"/>
    </fill>
    <fill>
      <patternFill patternType="solid">
        <fgColor indexed="42"/>
        <bgColor indexed="64"/>
      </patternFill>
    </fill>
    <fill>
      <patternFill patternType="solid">
        <fgColor indexed="26"/>
        <bgColor indexed="64"/>
      </patternFill>
    </fill>
    <fill>
      <patternFill patternType="solid">
        <fgColor indexed="13"/>
        <bgColor indexed="64"/>
      </patternFill>
    </fill>
    <fill>
      <patternFill patternType="solid">
        <fgColor indexed="31"/>
        <bgColor indexed="64"/>
      </patternFill>
    </fill>
    <fill>
      <patternFill patternType="solid">
        <fgColor theme="0" tint="-4.9989318521683403E-2"/>
        <bgColor indexed="64"/>
      </patternFill>
    </fill>
    <fill>
      <patternFill patternType="solid">
        <fgColor rgb="FFCCFFCC"/>
        <bgColor indexed="64"/>
      </patternFill>
    </fill>
  </fills>
  <borders count="59">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hair">
        <color indexed="64"/>
      </left>
      <right/>
      <top/>
      <bottom style="thin">
        <color indexed="64"/>
      </bottom>
      <diagonal/>
    </border>
    <border>
      <left style="hair">
        <color indexed="64"/>
      </left>
      <right style="thin">
        <color indexed="64"/>
      </right>
      <top/>
      <bottom style="thin">
        <color indexed="64"/>
      </bottom>
      <diagonal/>
    </border>
    <border>
      <left/>
      <right style="hair">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diagonal/>
    </border>
    <border>
      <left style="medium">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thick">
        <color indexed="64"/>
      </bottom>
      <diagonal/>
    </border>
    <border>
      <left style="hair">
        <color indexed="64"/>
      </left>
      <right/>
      <top/>
      <bottom style="thick">
        <color indexed="64"/>
      </bottom>
      <diagonal/>
    </border>
    <border>
      <left style="thin">
        <color indexed="64"/>
      </left>
      <right style="hair">
        <color indexed="64"/>
      </right>
      <top/>
      <bottom style="thick">
        <color indexed="64"/>
      </bottom>
      <diagonal/>
    </border>
    <border>
      <left style="hair">
        <color indexed="64"/>
      </left>
      <right style="hair">
        <color indexed="64"/>
      </right>
      <top/>
      <bottom style="thick">
        <color indexed="64"/>
      </bottom>
      <diagonal/>
    </border>
    <border>
      <left style="hair">
        <color indexed="64"/>
      </left>
      <right style="thin">
        <color indexed="64"/>
      </right>
      <top/>
      <bottom style="thick">
        <color indexed="64"/>
      </bottom>
      <diagonal/>
    </border>
    <border>
      <left style="hair">
        <color indexed="64"/>
      </left>
      <right style="hair">
        <color indexed="64"/>
      </right>
      <top style="thin">
        <color indexed="64"/>
      </top>
      <bottom style="thick">
        <color indexed="64"/>
      </bottom>
      <diagonal/>
    </border>
    <border>
      <left/>
      <right style="hair">
        <color indexed="64"/>
      </right>
      <top/>
      <bottom style="thick">
        <color indexed="64"/>
      </bottom>
      <diagonal/>
    </border>
    <border>
      <left/>
      <right/>
      <top/>
      <bottom style="thick">
        <color indexed="64"/>
      </bottom>
      <diagonal/>
    </border>
    <border>
      <left style="thin">
        <color indexed="64"/>
      </left>
      <right style="thin">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right style="hair">
        <color indexed="64"/>
      </right>
      <top style="hair">
        <color indexed="64"/>
      </top>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bottom style="hair">
        <color indexed="64"/>
      </bottom>
      <diagonal/>
    </border>
    <border>
      <left style="thin">
        <color indexed="64"/>
      </left>
      <right style="hair">
        <color indexed="64"/>
      </right>
      <top style="hair">
        <color indexed="64"/>
      </top>
      <bottom style="slantDashDot">
        <color indexed="64"/>
      </bottom>
      <diagonal/>
    </border>
    <border>
      <left style="hair">
        <color indexed="64"/>
      </left>
      <right style="hair">
        <color indexed="64"/>
      </right>
      <top style="hair">
        <color indexed="64"/>
      </top>
      <bottom style="slantDashDot">
        <color indexed="64"/>
      </bottom>
      <diagonal/>
    </border>
    <border>
      <left style="hair">
        <color indexed="64"/>
      </left>
      <right style="thin">
        <color indexed="64"/>
      </right>
      <top style="hair">
        <color indexed="64"/>
      </top>
      <bottom style="slantDashDot">
        <color indexed="64"/>
      </bottom>
      <diagonal/>
    </border>
    <border>
      <left/>
      <right style="hair">
        <color indexed="64"/>
      </right>
      <top style="hair">
        <color indexed="64"/>
      </top>
      <bottom style="slantDashDot">
        <color indexed="64"/>
      </bottom>
      <diagonal/>
    </border>
    <border>
      <left style="slantDashDot">
        <color auto="1"/>
      </left>
      <right/>
      <top/>
      <bottom/>
      <diagonal/>
    </border>
    <border>
      <left/>
      <right style="slantDashDot">
        <color auto="1"/>
      </right>
      <top/>
      <bottom/>
      <diagonal/>
    </border>
  </borders>
  <cellStyleXfs count="2">
    <xf numFmtId="0" fontId="0" fillId="0" borderId="0"/>
    <xf numFmtId="0" fontId="12" fillId="0" borderId="0" applyNumberFormat="0" applyFill="0" applyBorder="0" applyAlignment="0" applyProtection="0">
      <alignment vertical="top"/>
      <protection locked="0"/>
    </xf>
  </cellStyleXfs>
  <cellXfs count="288">
    <xf numFmtId="0" fontId="0" fillId="0" borderId="0" xfId="0"/>
    <xf numFmtId="0" fontId="2" fillId="0" borderId="0" xfId="0" applyFont="1" applyBorder="1" applyAlignment="1">
      <alignment vertical="center"/>
    </xf>
    <xf numFmtId="0" fontId="2" fillId="0" borderId="0" xfId="0" applyFont="1" applyAlignment="1">
      <alignment vertical="center"/>
    </xf>
    <xf numFmtId="0" fontId="2" fillId="0" borderId="1" xfId="0" applyFont="1" applyBorder="1" applyAlignment="1" applyProtection="1">
      <alignment horizontal="center" vertical="center"/>
    </xf>
    <xf numFmtId="1" fontId="2" fillId="0" borderId="1" xfId="0" applyNumberFormat="1" applyFont="1" applyBorder="1" applyAlignment="1">
      <alignment vertical="center"/>
    </xf>
    <xf numFmtId="0" fontId="2" fillId="0" borderId="2" xfId="0" applyFont="1" applyBorder="1" applyAlignment="1" applyProtection="1">
      <alignment horizontal="left" vertical="center"/>
    </xf>
    <xf numFmtId="0" fontId="2" fillId="0" borderId="3" xfId="0" applyFont="1" applyBorder="1" applyAlignment="1">
      <alignment vertical="center"/>
    </xf>
    <xf numFmtId="0" fontId="2" fillId="0" borderId="4" xfId="0" applyFont="1" applyBorder="1" applyAlignment="1" applyProtection="1">
      <alignment horizontal="left"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4" xfId="0" quotePrefix="1" applyFont="1" applyBorder="1" applyAlignment="1" applyProtection="1">
      <alignment horizontal="left" vertical="center"/>
    </xf>
    <xf numFmtId="0" fontId="2" fillId="2" borderId="4" xfId="0" applyFont="1" applyFill="1" applyBorder="1" applyAlignment="1">
      <alignment horizontal="centerContinuous" vertical="center"/>
    </xf>
    <xf numFmtId="1" fontId="2" fillId="3" borderId="1" xfId="0" applyNumberFormat="1" applyFont="1" applyFill="1" applyBorder="1" applyAlignment="1">
      <alignment vertical="center"/>
    </xf>
    <xf numFmtId="0" fontId="2" fillId="3" borderId="6" xfId="0" applyFont="1" applyFill="1" applyBorder="1" applyAlignment="1" applyProtection="1">
      <alignment horizontal="left" vertical="center"/>
    </xf>
    <xf numFmtId="0" fontId="2" fillId="3" borderId="7" xfId="0" applyFont="1" applyFill="1" applyBorder="1" applyAlignment="1" applyProtection="1">
      <alignment horizontal="center" vertical="center"/>
    </xf>
    <xf numFmtId="0" fontId="2" fillId="0" borderId="8" xfId="0" applyFont="1" applyBorder="1" applyAlignment="1" applyProtection="1">
      <alignment horizontal="center" vertical="center" wrapText="1"/>
    </xf>
    <xf numFmtId="1" fontId="2" fillId="0" borderId="8" xfId="0" applyNumberFormat="1" applyFont="1" applyBorder="1" applyAlignment="1">
      <alignment vertical="center" wrapText="1"/>
    </xf>
    <xf numFmtId="0" fontId="2" fillId="0" borderId="9" xfId="0" applyFont="1" applyBorder="1" applyAlignment="1">
      <alignment vertical="center" wrapText="1"/>
    </xf>
    <xf numFmtId="0" fontId="4" fillId="0" borderId="8" xfId="0" applyFont="1" applyBorder="1" applyAlignment="1" applyProtection="1">
      <alignment horizontal="center" vertical="center" wrapText="1"/>
    </xf>
    <xf numFmtId="0" fontId="4" fillId="0" borderId="10" xfId="0" applyFont="1" applyBorder="1" applyAlignment="1" applyProtection="1">
      <alignment horizontal="left" vertical="center" wrapText="1"/>
    </xf>
    <xf numFmtId="0" fontId="4" fillId="0" borderId="11" xfId="0" applyFont="1" applyBorder="1" applyAlignment="1" applyProtection="1">
      <alignment horizontal="left" vertical="center" wrapText="1"/>
    </xf>
    <xf numFmtId="0" fontId="2" fillId="2" borderId="12" xfId="0" applyFont="1" applyFill="1" applyBorder="1" applyAlignment="1" applyProtection="1">
      <alignment horizontal="center" vertical="center" wrapText="1"/>
    </xf>
    <xf numFmtId="0" fontId="2" fillId="2" borderId="9" xfId="0" applyFont="1" applyFill="1" applyBorder="1" applyAlignment="1" applyProtection="1">
      <alignment horizontal="center" vertical="center" wrapText="1"/>
    </xf>
    <xf numFmtId="1" fontId="2" fillId="3" borderId="8" xfId="0" applyNumberFormat="1" applyFont="1" applyFill="1" applyBorder="1" applyAlignment="1">
      <alignment vertical="center" wrapText="1"/>
    </xf>
    <xf numFmtId="57" fontId="2" fillId="3" borderId="13" xfId="0" applyNumberFormat="1" applyFont="1" applyFill="1" applyBorder="1" applyAlignment="1">
      <alignment vertical="center" wrapText="1"/>
    </xf>
    <xf numFmtId="0" fontId="2" fillId="3" borderId="14" xfId="0" applyFont="1" applyFill="1" applyBorder="1" applyAlignment="1" applyProtection="1">
      <alignment horizontal="center" vertical="center" wrapText="1"/>
    </xf>
    <xf numFmtId="0" fontId="4" fillId="0" borderId="0" xfId="0" applyFont="1" applyBorder="1" applyAlignment="1" applyProtection="1">
      <alignment horizontal="left" vertical="center" wrapText="1"/>
    </xf>
    <xf numFmtId="0" fontId="2" fillId="0" borderId="0" xfId="0" applyFont="1" applyAlignment="1">
      <alignment vertical="center" wrapText="1"/>
    </xf>
    <xf numFmtId="0" fontId="2" fillId="0" borderId="15" xfId="0" applyFont="1" applyBorder="1" applyAlignment="1">
      <alignment vertical="center" wrapText="1"/>
    </xf>
    <xf numFmtId="1" fontId="2" fillId="0" borderId="8" xfId="0" quotePrefix="1" applyNumberFormat="1" applyFont="1" applyBorder="1" applyAlignment="1">
      <alignment horizontal="left" vertical="center" wrapText="1"/>
    </xf>
    <xf numFmtId="0" fontId="2" fillId="0" borderId="9" xfId="0" applyFont="1" applyBorder="1" applyAlignment="1" applyProtection="1">
      <alignment horizontal="left" vertical="center" wrapText="1"/>
    </xf>
    <xf numFmtId="57" fontId="4" fillId="0" borderId="8" xfId="0" quotePrefix="1" applyNumberFormat="1" applyFont="1" applyBorder="1" applyAlignment="1" applyProtection="1">
      <alignment horizontal="center" vertical="center" textRotation="90" wrapText="1"/>
    </xf>
    <xf numFmtId="57" fontId="4" fillId="0" borderId="10" xfId="0" applyNumberFormat="1" applyFont="1" applyBorder="1" applyAlignment="1">
      <alignment vertical="center" textRotation="90" wrapText="1"/>
    </xf>
    <xf numFmtId="57" fontId="4" fillId="0" borderId="10" xfId="0" quotePrefix="1" applyNumberFormat="1" applyFont="1" applyBorder="1" applyAlignment="1">
      <alignment vertical="center" textRotation="90" wrapText="1"/>
    </xf>
    <xf numFmtId="57" fontId="4" fillId="0" borderId="8" xfId="0" applyNumberFormat="1" applyFont="1" applyBorder="1" applyAlignment="1">
      <alignment vertical="center" textRotation="90" wrapText="1"/>
    </xf>
    <xf numFmtId="57" fontId="4" fillId="0" borderId="11" xfId="0" applyNumberFormat="1" applyFont="1" applyBorder="1" applyAlignment="1">
      <alignment vertical="center" textRotation="90" wrapText="1"/>
    </xf>
    <xf numFmtId="57" fontId="4" fillId="0" borderId="11" xfId="0" quotePrefix="1" applyNumberFormat="1" applyFont="1" applyBorder="1" applyAlignment="1">
      <alignment vertical="center" textRotation="90" wrapText="1"/>
    </xf>
    <xf numFmtId="57" fontId="4" fillId="0" borderId="10" xfId="0" quotePrefix="1" applyNumberFormat="1" applyFont="1" applyBorder="1" applyAlignment="1">
      <alignment horizontal="center" vertical="center" textRotation="90" wrapText="1"/>
    </xf>
    <xf numFmtId="57" fontId="4" fillId="0" borderId="11" xfId="0" quotePrefix="1" applyNumberFormat="1" applyFont="1" applyBorder="1" applyAlignment="1">
      <alignment horizontal="center" vertical="center" textRotation="90" wrapText="1"/>
    </xf>
    <xf numFmtId="57" fontId="4" fillId="0" borderId="10" xfId="0" applyNumberFormat="1" applyFont="1" applyBorder="1" applyAlignment="1">
      <alignment horizontal="center" vertical="center" textRotation="90" wrapText="1"/>
    </xf>
    <xf numFmtId="57" fontId="4" fillId="0" borderId="10" xfId="0" quotePrefix="1" applyNumberFormat="1" applyFont="1" applyBorder="1" applyAlignment="1">
      <alignment horizontal="center" vertical="center" textRotation="90" shrinkToFit="1"/>
    </xf>
    <xf numFmtId="57" fontId="4" fillId="0" borderId="11" xfId="0" quotePrefix="1" applyNumberFormat="1" applyFont="1" applyBorder="1" applyAlignment="1">
      <alignment horizontal="center" vertical="center" textRotation="90" shrinkToFit="1"/>
    </xf>
    <xf numFmtId="0" fontId="4" fillId="0" borderId="8" xfId="0" applyNumberFormat="1" applyFont="1" applyBorder="1" applyAlignment="1">
      <alignment horizontal="center" vertical="center" wrapText="1"/>
    </xf>
    <xf numFmtId="0" fontId="4" fillId="0" borderId="10" xfId="0" applyNumberFormat="1" applyFont="1" applyBorder="1" applyAlignment="1">
      <alignment horizontal="center" vertical="center" wrapText="1"/>
    </xf>
    <xf numFmtId="0" fontId="4" fillId="2" borderId="12" xfId="0" applyFont="1" applyFill="1" applyBorder="1" applyAlignment="1">
      <alignment horizontal="center" vertical="center" wrapText="1"/>
    </xf>
    <xf numFmtId="0" fontId="4" fillId="2" borderId="9" xfId="0" applyFont="1" applyFill="1" applyBorder="1" applyAlignment="1">
      <alignment horizontal="center" vertical="center" wrapText="1"/>
    </xf>
    <xf numFmtId="1" fontId="2" fillId="3" borderId="8" xfId="0" quotePrefix="1" applyNumberFormat="1" applyFont="1" applyFill="1" applyBorder="1" applyAlignment="1">
      <alignment horizontal="left" vertical="center" wrapText="1"/>
    </xf>
    <xf numFmtId="0" fontId="2" fillId="3" borderId="13" xfId="0" applyFont="1" applyFill="1" applyBorder="1" applyAlignment="1" applyProtection="1">
      <alignment horizontal="left" vertical="center" wrapText="1"/>
    </xf>
    <xf numFmtId="0" fontId="2" fillId="3" borderId="16" xfId="0" applyFont="1" applyFill="1" applyBorder="1" applyAlignment="1">
      <alignment vertical="center" wrapText="1"/>
    </xf>
    <xf numFmtId="0" fontId="4" fillId="0" borderId="0" xfId="0" applyFont="1" applyBorder="1" applyAlignment="1">
      <alignment vertical="center" wrapText="1"/>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8" xfId="0" applyFont="1" applyBorder="1" applyAlignment="1">
      <alignment vertical="center" wrapText="1"/>
    </xf>
    <xf numFmtId="0" fontId="4" fillId="0" borderId="10" xfId="0" applyFont="1" applyBorder="1" applyAlignment="1">
      <alignment vertical="center" wrapText="1"/>
    </xf>
    <xf numFmtId="0" fontId="4" fillId="2" borderId="12" xfId="0" applyFont="1" applyFill="1" applyBorder="1" applyAlignment="1">
      <alignment vertical="center" wrapText="1"/>
    </xf>
    <xf numFmtId="0" fontId="4" fillId="2" borderId="9" xfId="0" applyFont="1" applyFill="1" applyBorder="1" applyAlignment="1">
      <alignment vertical="center" wrapText="1"/>
    </xf>
    <xf numFmtId="0" fontId="4" fillId="0" borderId="8" xfId="0" applyFont="1" applyBorder="1" applyAlignment="1">
      <alignment horizontal="center" vertical="center" shrinkToFit="1"/>
    </xf>
    <xf numFmtId="0" fontId="4" fillId="0" borderId="10" xfId="0" applyFont="1" applyBorder="1" applyAlignment="1">
      <alignment horizontal="center" vertical="center" shrinkToFit="1"/>
    </xf>
    <xf numFmtId="57" fontId="4" fillId="0" borderId="8" xfId="0" applyNumberFormat="1" applyFont="1" applyBorder="1" applyAlignment="1">
      <alignment horizontal="center" vertical="center" shrinkToFit="1"/>
    </xf>
    <xf numFmtId="57" fontId="4" fillId="0" borderId="10" xfId="0" applyNumberFormat="1" applyFont="1" applyBorder="1" applyAlignment="1">
      <alignment horizontal="center" vertical="center" shrinkToFit="1"/>
    </xf>
    <xf numFmtId="0" fontId="4" fillId="0" borderId="11" xfId="0" quotePrefix="1" applyFont="1" applyBorder="1" applyAlignment="1">
      <alignment horizontal="center" vertical="center" shrinkToFit="1"/>
    </xf>
    <xf numFmtId="0" fontId="4" fillId="2" borderId="12" xfId="0" applyFont="1" applyFill="1" applyBorder="1" applyAlignment="1">
      <alignment horizontal="center" vertical="center" shrinkToFit="1"/>
    </xf>
    <xf numFmtId="0" fontId="4" fillId="2" borderId="9" xfId="0" applyFont="1" applyFill="1" applyBorder="1" applyAlignment="1">
      <alignment horizontal="center" vertical="center" shrinkToFit="1"/>
    </xf>
    <xf numFmtId="0" fontId="4" fillId="0" borderId="0" xfId="0" applyFont="1" applyBorder="1" applyAlignment="1">
      <alignment horizontal="center" vertical="center" wrapText="1"/>
    </xf>
    <xf numFmtId="0" fontId="4" fillId="0" borderId="11" xfId="0" applyFont="1" applyBorder="1" applyAlignment="1">
      <alignment horizontal="center" vertical="center" shrinkToFit="1"/>
    </xf>
    <xf numFmtId="0" fontId="2" fillId="0" borderId="15" xfId="0" applyFont="1" applyBorder="1" applyAlignment="1">
      <alignment vertical="center"/>
    </xf>
    <xf numFmtId="0" fontId="2" fillId="0" borderId="9" xfId="0" applyFont="1" applyBorder="1" applyAlignment="1" applyProtection="1">
      <alignment horizontal="left" vertical="center"/>
    </xf>
    <xf numFmtId="0" fontId="2" fillId="0" borderId="8" xfId="0" applyFont="1" applyBorder="1" applyAlignment="1">
      <alignment vertical="center" shrinkToFit="1"/>
    </xf>
    <xf numFmtId="0" fontId="2" fillId="0" borderId="10" xfId="0" applyFont="1" applyBorder="1" applyAlignment="1">
      <alignment vertical="center" shrinkToFit="1"/>
    </xf>
    <xf numFmtId="0" fontId="2" fillId="0" borderId="11" xfId="0" applyFont="1" applyBorder="1" applyAlignment="1">
      <alignment vertical="center" shrinkToFit="1"/>
    </xf>
    <xf numFmtId="0" fontId="2" fillId="2" borderId="12" xfId="0" applyFont="1" applyFill="1" applyBorder="1" applyAlignment="1">
      <alignment vertical="center" shrinkToFit="1"/>
    </xf>
    <xf numFmtId="0" fontId="2" fillId="2" borderId="9" xfId="0" applyFont="1" applyFill="1" applyBorder="1" applyAlignment="1">
      <alignment vertical="center" shrinkToFit="1"/>
    </xf>
    <xf numFmtId="1" fontId="2" fillId="3" borderId="8" xfId="0" quotePrefix="1" applyNumberFormat="1" applyFont="1" applyFill="1" applyBorder="1" applyAlignment="1">
      <alignment horizontal="left" vertical="center"/>
    </xf>
    <xf numFmtId="0" fontId="2" fillId="3" borderId="13" xfId="0" applyFont="1" applyFill="1" applyBorder="1" applyAlignment="1" applyProtection="1">
      <alignment horizontal="left" vertical="center"/>
    </xf>
    <xf numFmtId="0" fontId="2" fillId="3" borderId="16" xfId="0" applyFont="1" applyFill="1" applyBorder="1" applyAlignment="1">
      <alignment vertical="center"/>
    </xf>
    <xf numFmtId="176" fontId="2" fillId="0" borderId="15" xfId="0" applyNumberFormat="1" applyFont="1" applyBorder="1" applyAlignment="1">
      <alignment vertical="center"/>
    </xf>
    <xf numFmtId="176" fontId="2" fillId="0" borderId="8" xfId="0" applyNumberFormat="1" applyFont="1" applyBorder="1" applyAlignment="1" applyProtection="1">
      <alignment horizontal="left" vertical="center"/>
    </xf>
    <xf numFmtId="176" fontId="2" fillId="0" borderId="8" xfId="0" applyNumberFormat="1" applyFont="1" applyBorder="1" applyAlignment="1">
      <alignment vertical="center" shrinkToFit="1"/>
    </xf>
    <xf numFmtId="176" fontId="2" fillId="0" borderId="10" xfId="0" applyNumberFormat="1" applyFont="1" applyBorder="1" applyAlignment="1">
      <alignment vertical="center" shrinkToFit="1"/>
    </xf>
    <xf numFmtId="176" fontId="2" fillId="0" borderId="17" xfId="0" applyNumberFormat="1" applyFont="1" applyBorder="1" applyAlignment="1" applyProtection="1">
      <alignment vertical="center" shrinkToFit="1"/>
    </xf>
    <xf numFmtId="176" fontId="2" fillId="0" borderId="18" xfId="0" applyNumberFormat="1" applyFont="1" applyBorder="1" applyAlignment="1" applyProtection="1">
      <alignment vertical="center" shrinkToFit="1"/>
    </xf>
    <xf numFmtId="176" fontId="2" fillId="0" borderId="10" xfId="0" applyNumberFormat="1" applyFont="1" applyBorder="1" applyAlignment="1" applyProtection="1">
      <alignment vertical="center" shrinkToFit="1"/>
    </xf>
    <xf numFmtId="176" fontId="2" fillId="0" borderId="11" xfId="0" applyNumberFormat="1" applyFont="1" applyBorder="1" applyAlignment="1" applyProtection="1">
      <alignment vertical="center" shrinkToFit="1"/>
    </xf>
    <xf numFmtId="176" fontId="2" fillId="2" borderId="12" xfId="0" applyNumberFormat="1" applyFont="1" applyFill="1" applyBorder="1" applyAlignment="1">
      <alignment vertical="center" shrinkToFit="1"/>
    </xf>
    <xf numFmtId="176" fontId="2" fillId="2" borderId="9" xfId="0" applyNumberFormat="1" applyFont="1" applyFill="1" applyBorder="1" applyAlignment="1">
      <alignment vertical="center" shrinkToFit="1"/>
    </xf>
    <xf numFmtId="1" fontId="2" fillId="3" borderId="8" xfId="0" applyNumberFormat="1" applyFont="1" applyFill="1" applyBorder="1" applyAlignment="1" applyProtection="1">
      <alignment vertical="center"/>
    </xf>
    <xf numFmtId="176" fontId="2" fillId="3" borderId="19" xfId="0" applyNumberFormat="1" applyFont="1" applyFill="1" applyBorder="1" applyAlignment="1" applyProtection="1">
      <alignment horizontal="left" vertical="center"/>
    </xf>
    <xf numFmtId="176" fontId="2" fillId="3" borderId="16" xfId="0" applyNumberFormat="1" applyFont="1" applyFill="1" applyBorder="1" applyAlignment="1">
      <alignment vertical="center"/>
    </xf>
    <xf numFmtId="176" fontId="2" fillId="0" borderId="0" xfId="0" applyNumberFormat="1" applyFont="1" applyBorder="1" applyAlignment="1">
      <alignment vertical="center"/>
    </xf>
    <xf numFmtId="176" fontId="2" fillId="0" borderId="0" xfId="0" applyNumberFormat="1" applyFont="1" applyAlignment="1">
      <alignment vertical="center"/>
    </xf>
    <xf numFmtId="176" fontId="2" fillId="4" borderId="10" xfId="0" applyNumberFormat="1" applyFont="1" applyFill="1" applyBorder="1" applyAlignment="1">
      <alignment horizontal="center" vertical="center" shrinkToFit="1"/>
    </xf>
    <xf numFmtId="176" fontId="2" fillId="0" borderId="15" xfId="0" applyNumberFormat="1" applyFont="1" applyBorder="1" applyAlignment="1" applyProtection="1">
      <alignment horizontal="center" vertical="center"/>
    </xf>
    <xf numFmtId="176" fontId="2" fillId="0" borderId="20" xfId="0" applyNumberFormat="1" applyFont="1" applyBorder="1" applyAlignment="1" applyProtection="1">
      <alignment vertical="center" shrinkToFit="1"/>
    </xf>
    <xf numFmtId="176" fontId="2" fillId="3" borderId="16" xfId="0" applyNumberFormat="1" applyFont="1" applyFill="1" applyBorder="1" applyAlignment="1" applyProtection="1">
      <alignment horizontal="center" vertical="center"/>
    </xf>
    <xf numFmtId="176" fontId="2" fillId="0" borderId="11" xfId="0" quotePrefix="1" applyNumberFormat="1" applyFont="1" applyBorder="1" applyAlignment="1" applyProtection="1">
      <alignment horizontal="center" vertical="center" shrinkToFit="1"/>
    </xf>
    <xf numFmtId="176" fontId="2" fillId="0" borderId="17" xfId="0" quotePrefix="1" applyNumberFormat="1" applyFont="1" applyBorder="1" applyAlignment="1" applyProtection="1">
      <alignment horizontal="center" vertical="center" shrinkToFit="1"/>
    </xf>
    <xf numFmtId="177" fontId="2" fillId="0" borderId="18" xfId="0" applyNumberFormat="1" applyFont="1" applyBorder="1" applyAlignment="1" applyProtection="1">
      <alignment vertical="center" shrinkToFit="1"/>
    </xf>
    <xf numFmtId="176" fontId="2" fillId="0" borderId="21" xfId="0" applyNumberFormat="1" applyFont="1" applyBorder="1" applyAlignment="1">
      <alignment vertical="center"/>
    </xf>
    <xf numFmtId="176" fontId="2" fillId="0" borderId="21" xfId="0" applyNumberFormat="1" applyFont="1" applyBorder="1" applyAlignment="1" applyProtection="1">
      <alignment horizontal="left" vertical="center"/>
    </xf>
    <xf numFmtId="176" fontId="2" fillId="0" borderId="21" xfId="0" applyNumberFormat="1" applyFont="1" applyBorder="1" applyAlignment="1">
      <alignment vertical="center" shrinkToFit="1"/>
    </xf>
    <xf numFmtId="176" fontId="2" fillId="0" borderId="22" xfId="0" applyNumberFormat="1" applyFont="1" applyBorder="1" applyAlignment="1">
      <alignment vertical="center" shrinkToFit="1"/>
    </xf>
    <xf numFmtId="176" fontId="2" fillId="0" borderId="23" xfId="0" applyNumberFormat="1" applyFont="1" applyBorder="1" applyAlignment="1" applyProtection="1">
      <alignment vertical="center" shrinkToFit="1"/>
    </xf>
    <xf numFmtId="176" fontId="2" fillId="0" borderId="24" xfId="0" applyNumberFormat="1" applyFont="1" applyBorder="1" applyAlignment="1" applyProtection="1">
      <alignment vertical="center" shrinkToFit="1"/>
    </xf>
    <xf numFmtId="176" fontId="2" fillId="0" borderId="22" xfId="0" applyNumberFormat="1" applyFont="1" applyBorder="1" applyAlignment="1" applyProtection="1">
      <alignment vertical="center" shrinkToFit="1"/>
    </xf>
    <xf numFmtId="176" fontId="2" fillId="0" borderId="25" xfId="0" applyNumberFormat="1" applyFont="1" applyBorder="1" applyAlignment="1" applyProtection="1">
      <alignment vertical="center" shrinkToFit="1"/>
    </xf>
    <xf numFmtId="177" fontId="2" fillId="0" borderId="26" xfId="0" applyNumberFormat="1" applyFont="1" applyBorder="1" applyAlignment="1" applyProtection="1">
      <alignment vertical="center" shrinkToFit="1"/>
    </xf>
    <xf numFmtId="176" fontId="2" fillId="2" borderId="27" xfId="0" applyNumberFormat="1" applyFont="1" applyFill="1" applyBorder="1" applyAlignment="1">
      <alignment vertical="center" shrinkToFit="1"/>
    </xf>
    <xf numFmtId="176" fontId="2" fillId="2" borderId="28" xfId="0" applyNumberFormat="1" applyFont="1" applyFill="1" applyBorder="1" applyAlignment="1">
      <alignment vertical="center" shrinkToFit="1"/>
    </xf>
    <xf numFmtId="1" fontId="2" fillId="3" borderId="21" xfId="0" applyNumberFormat="1" applyFont="1" applyFill="1" applyBorder="1" applyAlignment="1" applyProtection="1">
      <alignment vertical="center"/>
    </xf>
    <xf numFmtId="176" fontId="2" fillId="3" borderId="29" xfId="0" applyNumberFormat="1" applyFont="1" applyFill="1" applyBorder="1" applyAlignment="1" applyProtection="1">
      <alignment horizontal="left" vertical="center"/>
    </xf>
    <xf numFmtId="176" fontId="2" fillId="3" borderId="30" xfId="0" applyNumberFormat="1" applyFont="1" applyFill="1" applyBorder="1" applyAlignment="1">
      <alignment vertical="center"/>
    </xf>
    <xf numFmtId="0" fontId="2" fillId="0" borderId="8" xfId="0" applyFont="1" applyBorder="1" applyAlignment="1">
      <alignment vertical="center" wrapText="1"/>
    </xf>
    <xf numFmtId="0" fontId="2" fillId="0" borderId="10" xfId="0" applyFont="1" applyBorder="1" applyAlignment="1">
      <alignment vertical="center" wrapText="1"/>
    </xf>
    <xf numFmtId="0" fontId="2" fillId="0" borderId="0" xfId="0" applyFont="1" applyBorder="1" applyAlignment="1">
      <alignment vertical="center" wrapText="1"/>
    </xf>
    <xf numFmtId="0" fontId="4" fillId="0" borderId="15" xfId="0" applyFont="1" applyBorder="1" applyAlignment="1">
      <alignment vertical="center" wrapText="1"/>
    </xf>
    <xf numFmtId="0" fontId="4" fillId="0" borderId="9" xfId="0" applyFont="1" applyBorder="1" applyAlignment="1" applyProtection="1">
      <alignment horizontal="left" vertical="center" wrapText="1"/>
    </xf>
    <xf numFmtId="0" fontId="4" fillId="0" borderId="11" xfId="0" applyFont="1" applyBorder="1" applyAlignment="1">
      <alignment vertical="center" wrapText="1"/>
    </xf>
    <xf numFmtId="0" fontId="4" fillId="2" borderId="12" xfId="0" applyFont="1" applyFill="1" applyBorder="1" applyAlignment="1" applyProtection="1">
      <alignment horizontal="center" vertical="center" wrapText="1"/>
    </xf>
    <xf numFmtId="0" fontId="4" fillId="2" borderId="9" xfId="0" applyFont="1" applyFill="1" applyBorder="1" applyAlignment="1" applyProtection="1">
      <alignment horizontal="center" vertical="center" wrapText="1"/>
    </xf>
    <xf numFmtId="1" fontId="4" fillId="3" borderId="8" xfId="0" applyNumberFormat="1" applyFont="1" applyFill="1" applyBorder="1" applyAlignment="1">
      <alignment vertical="center" wrapText="1"/>
    </xf>
    <xf numFmtId="0" fontId="4" fillId="3" borderId="13" xfId="0" applyFont="1" applyFill="1" applyBorder="1" applyAlignment="1" applyProtection="1">
      <alignment horizontal="left" vertical="center" wrapText="1"/>
    </xf>
    <xf numFmtId="0" fontId="4" fillId="3" borderId="16" xfId="0" applyFont="1" applyFill="1" applyBorder="1" applyAlignment="1">
      <alignment vertical="center" wrapText="1"/>
    </xf>
    <xf numFmtId="0" fontId="4" fillId="0" borderId="0" xfId="0" applyFont="1" applyAlignment="1">
      <alignment vertical="center" wrapText="1"/>
    </xf>
    <xf numFmtId="176" fontId="2" fillId="0" borderId="19" xfId="0" applyNumberFormat="1" applyFont="1" applyBorder="1" applyAlignment="1" applyProtection="1">
      <alignment horizontal="left" vertical="center"/>
    </xf>
    <xf numFmtId="176" fontId="2" fillId="0" borderId="11" xfId="0" applyNumberFormat="1" applyFont="1" applyBorder="1" applyAlignment="1">
      <alignment vertical="center" shrinkToFit="1"/>
    </xf>
    <xf numFmtId="176" fontId="2" fillId="0" borderId="8" xfId="0" applyNumberFormat="1" applyFont="1" applyBorder="1" applyAlignment="1">
      <alignment vertical="center"/>
    </xf>
    <xf numFmtId="176" fontId="2" fillId="0" borderId="10" xfId="0" applyNumberFormat="1" applyFont="1" applyBorder="1" applyAlignment="1">
      <alignment vertical="center"/>
    </xf>
    <xf numFmtId="176" fontId="2" fillId="2" borderId="12" xfId="0" applyNumberFormat="1" applyFont="1" applyFill="1" applyBorder="1" applyAlignment="1">
      <alignment vertical="center"/>
    </xf>
    <xf numFmtId="176" fontId="2" fillId="2" borderId="9" xfId="0" applyNumberFormat="1" applyFont="1" applyFill="1" applyBorder="1" applyAlignment="1">
      <alignment vertical="center"/>
    </xf>
    <xf numFmtId="176" fontId="2" fillId="3" borderId="14" xfId="0" applyNumberFormat="1" applyFont="1" applyFill="1" applyBorder="1" applyAlignment="1">
      <alignment vertical="center"/>
    </xf>
    <xf numFmtId="0" fontId="2" fillId="0" borderId="0" xfId="0" quotePrefix="1" applyFont="1" applyAlignment="1">
      <alignment horizontal="left" vertical="center"/>
    </xf>
    <xf numFmtId="1" fontId="2" fillId="0" borderId="0" xfId="0" applyNumberFormat="1" applyFont="1" applyAlignment="1">
      <alignment vertical="center"/>
    </xf>
    <xf numFmtId="0" fontId="4" fillId="0" borderId="0" xfId="0" quotePrefix="1" applyFont="1" applyAlignment="1">
      <alignment horizontal="left" vertical="center"/>
    </xf>
    <xf numFmtId="1" fontId="5" fillId="0" borderId="0" xfId="0" applyNumberFormat="1" applyFont="1" applyAlignment="1">
      <alignment vertical="center"/>
    </xf>
    <xf numFmtId="0" fontId="5" fillId="0" borderId="0" xfId="0" applyFont="1" applyAlignment="1">
      <alignment vertical="center"/>
    </xf>
    <xf numFmtId="57" fontId="4" fillId="0" borderId="10" xfId="0" applyNumberFormat="1" applyFont="1" applyBorder="1" applyAlignment="1">
      <alignment horizontal="center" vertical="center" textRotation="90" shrinkToFit="1"/>
    </xf>
    <xf numFmtId="176" fontId="2" fillId="0" borderId="31" xfId="0" applyNumberFormat="1" applyFont="1" applyBorder="1" applyAlignment="1" applyProtection="1">
      <alignment vertical="center" shrinkToFit="1"/>
    </xf>
    <xf numFmtId="177" fontId="2" fillId="0" borderId="31" xfId="0" applyNumberFormat="1" applyFont="1" applyBorder="1" applyAlignment="1" applyProtection="1">
      <alignment vertical="center" shrinkToFit="1"/>
    </xf>
    <xf numFmtId="178" fontId="2" fillId="0" borderId="3" xfId="0" applyNumberFormat="1" applyFont="1" applyBorder="1" applyAlignment="1" applyProtection="1">
      <alignment vertical="center" shrinkToFit="1"/>
    </xf>
    <xf numFmtId="178" fontId="2" fillId="0" borderId="32" xfId="0" applyNumberFormat="1" applyFont="1" applyBorder="1" applyAlignment="1" applyProtection="1">
      <alignment vertical="center" shrinkToFit="1"/>
    </xf>
    <xf numFmtId="57" fontId="4" fillId="0" borderId="11" xfId="0" applyNumberFormat="1" applyFont="1" applyBorder="1" applyAlignment="1">
      <alignment horizontal="center" vertical="center" textRotation="90" wrapText="1"/>
    </xf>
    <xf numFmtId="1" fontId="7" fillId="0" borderId="0" xfId="0" applyNumberFormat="1" applyFont="1" applyBorder="1" applyAlignment="1" applyProtection="1">
      <alignment horizontal="left" vertical="center"/>
    </xf>
    <xf numFmtId="0" fontId="2" fillId="0" borderId="0" xfId="0" applyFont="1" applyFill="1" applyAlignment="1">
      <alignment vertical="center"/>
    </xf>
    <xf numFmtId="180" fontId="2" fillId="0" borderId="0" xfId="0" applyNumberFormat="1" applyFont="1" applyFill="1" applyAlignment="1">
      <alignment vertical="center"/>
    </xf>
    <xf numFmtId="181" fontId="2" fillId="0" borderId="0" xfId="0" applyNumberFormat="1" applyFont="1" applyFill="1" applyAlignment="1">
      <alignment vertical="center"/>
    </xf>
    <xf numFmtId="181" fontId="10" fillId="0" borderId="0" xfId="0" applyNumberFormat="1" applyFont="1" applyAlignment="1">
      <alignment vertical="center"/>
    </xf>
    <xf numFmtId="179" fontId="2" fillId="3" borderId="33" xfId="0" applyNumberFormat="1" applyFont="1" applyFill="1" applyBorder="1" applyAlignment="1">
      <alignment horizontal="center" vertical="center" shrinkToFit="1"/>
    </xf>
    <xf numFmtId="180" fontId="2" fillId="3" borderId="33" xfId="0" applyNumberFormat="1" applyFont="1" applyFill="1" applyBorder="1" applyAlignment="1">
      <alignment vertical="center" shrinkToFit="1"/>
    </xf>
    <xf numFmtId="181" fontId="2" fillId="3" borderId="33" xfId="0" applyNumberFormat="1" applyFont="1" applyFill="1" applyBorder="1" applyAlignment="1">
      <alignment vertical="center" shrinkToFit="1"/>
    </xf>
    <xf numFmtId="179" fontId="2" fillId="3" borderId="33" xfId="0" applyNumberFormat="1" applyFont="1" applyFill="1" applyBorder="1" applyAlignment="1" applyProtection="1">
      <alignment horizontal="center" vertical="center" shrinkToFit="1"/>
      <protection locked="0"/>
    </xf>
    <xf numFmtId="180" fontId="2" fillId="5" borderId="33" xfId="0" applyNumberFormat="1" applyFont="1" applyFill="1" applyBorder="1" applyAlignment="1">
      <alignment vertical="center" shrinkToFit="1"/>
    </xf>
    <xf numFmtId="181" fontId="2" fillId="5" borderId="33" xfId="0" applyNumberFormat="1" applyFont="1" applyFill="1" applyBorder="1" applyAlignment="1">
      <alignment vertical="center" shrinkToFit="1"/>
    </xf>
    <xf numFmtId="181" fontId="2" fillId="3" borderId="33" xfId="0" applyNumberFormat="1" applyFont="1" applyFill="1" applyBorder="1" applyAlignment="1" applyProtection="1">
      <alignment horizontal="center" vertical="center" shrinkToFit="1"/>
      <protection locked="0"/>
    </xf>
    <xf numFmtId="1" fontId="2" fillId="0" borderId="8" xfId="0" quotePrefix="1" applyNumberFormat="1" applyFont="1" applyBorder="1" applyAlignment="1">
      <alignment horizontal="left" vertical="center" shrinkToFit="1"/>
    </xf>
    <xf numFmtId="1" fontId="2" fillId="0" borderId="8" xfId="0" applyNumberFormat="1" applyFont="1" applyBorder="1" applyAlignment="1" applyProtection="1">
      <alignment vertical="center" shrinkToFit="1"/>
    </xf>
    <xf numFmtId="1" fontId="2" fillId="0" borderId="21" xfId="0" applyNumberFormat="1" applyFont="1" applyBorder="1" applyAlignment="1" applyProtection="1">
      <alignment vertical="center" shrinkToFit="1"/>
    </xf>
    <xf numFmtId="1" fontId="2" fillId="0" borderId="8" xfId="0" applyNumberFormat="1" applyFont="1" applyBorder="1" applyAlignment="1">
      <alignment vertical="center" shrinkToFit="1"/>
    </xf>
    <xf numFmtId="1" fontId="4" fillId="0" borderId="8" xfId="0" applyNumberFormat="1" applyFont="1" applyBorder="1" applyAlignment="1">
      <alignment vertical="center" shrinkToFit="1"/>
    </xf>
    <xf numFmtId="0" fontId="2" fillId="0" borderId="0" xfId="0" applyFont="1" applyAlignment="1">
      <alignment horizontal="left" vertical="center"/>
    </xf>
    <xf numFmtId="1" fontId="3" fillId="0" borderId="0" xfId="0" applyNumberFormat="1" applyFont="1" applyBorder="1" applyAlignment="1" applyProtection="1">
      <alignment horizontal="left" vertical="center"/>
    </xf>
    <xf numFmtId="0" fontId="6" fillId="0" borderId="0" xfId="0" applyFont="1" applyBorder="1" applyAlignment="1">
      <alignment vertical="center"/>
    </xf>
    <xf numFmtId="0" fontId="2" fillId="3" borderId="34" xfId="0" applyFont="1" applyFill="1" applyBorder="1" applyAlignment="1">
      <alignment horizontal="center" vertical="center" wrapText="1"/>
    </xf>
    <xf numFmtId="180" fontId="2" fillId="3" borderId="34" xfId="0" applyNumberFormat="1" applyFont="1" applyFill="1" applyBorder="1" applyAlignment="1">
      <alignment vertical="center" wrapText="1"/>
    </xf>
    <xf numFmtId="1" fontId="2" fillId="0" borderId="0" xfId="0" applyNumberFormat="1" applyFont="1" applyBorder="1" applyAlignment="1">
      <alignment vertical="center"/>
    </xf>
    <xf numFmtId="0" fontId="2" fillId="0" borderId="0" xfId="0" quotePrefix="1" applyFont="1" applyBorder="1" applyAlignment="1">
      <alignment horizontal="left" vertical="center"/>
    </xf>
    <xf numFmtId="0" fontId="4" fillId="0" borderId="0" xfId="0" quotePrefix="1" applyFont="1" applyBorder="1" applyAlignment="1">
      <alignment horizontal="left" vertical="center"/>
    </xf>
    <xf numFmtId="57" fontId="2" fillId="3" borderId="0" xfId="0" applyNumberFormat="1" applyFont="1" applyFill="1" applyBorder="1" applyAlignment="1" applyProtection="1">
      <alignment horizontal="center" vertical="center"/>
      <protection locked="0"/>
    </xf>
    <xf numFmtId="0" fontId="2" fillId="0" borderId="0" xfId="0" applyNumberFormat="1" applyFont="1" applyFill="1" applyBorder="1" applyAlignment="1">
      <alignment horizontal="left" vertical="top"/>
    </xf>
    <xf numFmtId="182" fontId="2" fillId="0" borderId="0" xfId="0" quotePrefix="1" applyNumberFormat="1" applyFont="1" applyFill="1" applyBorder="1" applyAlignment="1">
      <alignment vertical="center"/>
    </xf>
    <xf numFmtId="181" fontId="2" fillId="0" borderId="0" xfId="0" applyNumberFormat="1" applyFont="1" applyFill="1" applyBorder="1" applyAlignment="1">
      <alignment vertical="center"/>
    </xf>
    <xf numFmtId="1" fontId="11" fillId="0" borderId="0" xfId="0" applyNumberFormat="1" applyFont="1" applyBorder="1" applyAlignment="1" applyProtection="1">
      <alignment horizontal="left" vertical="center"/>
    </xf>
    <xf numFmtId="1" fontId="2" fillId="0" borderId="8" xfId="0" quotePrefix="1" applyNumberFormat="1" applyFont="1" applyBorder="1" applyAlignment="1">
      <alignment horizontal="left" vertical="center"/>
    </xf>
    <xf numFmtId="0" fontId="2" fillId="0" borderId="33" xfId="0" applyFont="1" applyBorder="1" applyAlignment="1">
      <alignment vertical="center"/>
    </xf>
    <xf numFmtId="0" fontId="2" fillId="0" borderId="33" xfId="0" applyFont="1" applyBorder="1" applyAlignment="1">
      <alignment vertical="top" wrapText="1"/>
    </xf>
    <xf numFmtId="183" fontId="2" fillId="0" borderId="33" xfId="0" applyNumberFormat="1" applyFont="1" applyBorder="1" applyAlignment="1">
      <alignment vertical="center" shrinkToFit="1"/>
    </xf>
    <xf numFmtId="0" fontId="2" fillId="0" borderId="35" xfId="0" applyFont="1" applyBorder="1" applyAlignment="1">
      <alignment vertical="center"/>
    </xf>
    <xf numFmtId="0" fontId="2" fillId="0" borderId="36" xfId="0" applyFont="1" applyBorder="1" applyAlignment="1">
      <alignment vertical="center"/>
    </xf>
    <xf numFmtId="0" fontId="2" fillId="0" borderId="37" xfId="0" applyFont="1" applyBorder="1" applyAlignment="1">
      <alignment vertical="center"/>
    </xf>
    <xf numFmtId="0" fontId="2" fillId="0" borderId="38" xfId="0" applyFont="1" applyBorder="1" applyAlignment="1">
      <alignment vertical="center"/>
    </xf>
    <xf numFmtId="0" fontId="2" fillId="0" borderId="39" xfId="0" applyFont="1" applyBorder="1" applyAlignment="1">
      <alignment vertical="center"/>
    </xf>
    <xf numFmtId="0" fontId="2" fillId="0" borderId="40" xfId="0" applyFont="1" applyBorder="1" applyAlignment="1">
      <alignment vertical="center"/>
    </xf>
    <xf numFmtId="0" fontId="2" fillId="0" borderId="41" xfId="0" applyFont="1" applyBorder="1" applyAlignment="1">
      <alignment vertical="center"/>
    </xf>
    <xf numFmtId="0" fontId="2" fillId="0" borderId="42" xfId="0" applyFont="1" applyBorder="1" applyAlignment="1">
      <alignment vertical="center"/>
    </xf>
    <xf numFmtId="0" fontId="2" fillId="0" borderId="43" xfId="0" applyFont="1" applyBorder="1" applyAlignment="1">
      <alignment vertical="center"/>
    </xf>
    <xf numFmtId="0" fontId="2" fillId="0" borderId="44" xfId="0" applyFont="1" applyBorder="1" applyAlignment="1">
      <alignment vertical="center"/>
    </xf>
    <xf numFmtId="183" fontId="2" fillId="0" borderId="44" xfId="0" applyNumberFormat="1" applyFont="1" applyBorder="1" applyAlignment="1">
      <alignment vertical="center" shrinkToFit="1"/>
    </xf>
    <xf numFmtId="0" fontId="2" fillId="0" borderId="45" xfId="0" applyFont="1" applyBorder="1" applyAlignment="1">
      <alignment vertical="center"/>
    </xf>
    <xf numFmtId="0" fontId="2" fillId="0" borderId="39" xfId="0" applyFont="1" applyBorder="1" applyAlignment="1">
      <alignment vertical="top" wrapText="1"/>
    </xf>
    <xf numFmtId="0" fontId="2" fillId="0" borderId="46" xfId="0" applyFont="1" applyBorder="1" applyAlignment="1">
      <alignment vertical="center"/>
    </xf>
    <xf numFmtId="183" fontId="2" fillId="0" borderId="47" xfId="0" applyNumberFormat="1" applyFont="1" applyBorder="1" applyAlignment="1">
      <alignment vertical="center" shrinkToFit="1"/>
    </xf>
    <xf numFmtId="0" fontId="2" fillId="0" borderId="47" xfId="0" applyFont="1" applyBorder="1" applyAlignment="1">
      <alignment vertical="center"/>
    </xf>
    <xf numFmtId="0" fontId="2" fillId="0" borderId="48" xfId="0" applyFont="1" applyBorder="1" applyAlignment="1">
      <alignment vertical="center"/>
    </xf>
    <xf numFmtId="183" fontId="2" fillId="0" borderId="49" xfId="0" applyNumberFormat="1" applyFont="1" applyBorder="1" applyAlignment="1">
      <alignment vertical="center" shrinkToFit="1"/>
    </xf>
    <xf numFmtId="0" fontId="10" fillId="0" borderId="0" xfId="0" applyFont="1" applyAlignment="1">
      <alignment vertical="center"/>
    </xf>
    <xf numFmtId="0" fontId="8" fillId="0" borderId="0" xfId="0" applyFont="1" applyAlignment="1">
      <alignment vertical="center"/>
    </xf>
    <xf numFmtId="179" fontId="2" fillId="0" borderId="33" xfId="0" applyNumberFormat="1" applyFont="1" applyFill="1" applyBorder="1" applyAlignment="1">
      <alignment horizontal="center" vertical="center" shrinkToFit="1"/>
    </xf>
    <xf numFmtId="180" fontId="2" fillId="0" borderId="33" xfId="0" applyNumberFormat="1" applyFont="1" applyFill="1" applyBorder="1" applyAlignment="1">
      <alignment vertical="center" shrinkToFit="1"/>
    </xf>
    <xf numFmtId="181" fontId="2" fillId="0" borderId="33" xfId="0" applyNumberFormat="1" applyFont="1" applyFill="1" applyBorder="1" applyAlignment="1">
      <alignment vertical="center" shrinkToFit="1"/>
    </xf>
    <xf numFmtId="179" fontId="2" fillId="0" borderId="33" xfId="0" applyNumberFormat="1" applyFont="1" applyFill="1" applyBorder="1" applyAlignment="1" applyProtection="1">
      <alignment horizontal="center" vertical="center" shrinkToFit="1"/>
      <protection locked="0"/>
    </xf>
    <xf numFmtId="181" fontId="2" fillId="0" borderId="33" xfId="0" applyNumberFormat="1" applyFont="1" applyFill="1" applyBorder="1" applyAlignment="1" applyProtection="1">
      <alignment horizontal="center" vertical="center" shrinkToFit="1"/>
      <protection locked="0"/>
    </xf>
    <xf numFmtId="181" fontId="10" fillId="0" borderId="0" xfId="0" applyNumberFormat="1" applyFont="1" applyFill="1" applyAlignment="1">
      <alignment vertical="center"/>
    </xf>
    <xf numFmtId="0" fontId="2" fillId="0" borderId="0" xfId="0" applyNumberFormat="1" applyFont="1" applyFill="1" applyBorder="1" applyAlignment="1">
      <alignment vertical="center"/>
    </xf>
    <xf numFmtId="0" fontId="2" fillId="0" borderId="33" xfId="0" applyNumberFormat="1" applyFont="1" applyFill="1" applyBorder="1" applyAlignment="1">
      <alignment vertical="center"/>
    </xf>
    <xf numFmtId="184" fontId="2" fillId="0" borderId="33" xfId="0" applyNumberFormat="1" applyFont="1" applyFill="1" applyBorder="1" applyAlignment="1">
      <alignment horizontal="right" shrinkToFit="1"/>
    </xf>
    <xf numFmtId="184" fontId="2" fillId="0" borderId="33" xfId="0" applyNumberFormat="1" applyFont="1" applyFill="1" applyBorder="1" applyAlignment="1">
      <alignment horizontal="right" vertical="center" shrinkToFit="1"/>
    </xf>
    <xf numFmtId="0" fontId="2" fillId="0" borderId="33" xfId="0" applyNumberFormat="1" applyFont="1" applyFill="1" applyBorder="1" applyAlignment="1">
      <alignment vertical="center" shrinkToFit="1"/>
    </xf>
    <xf numFmtId="184" fontId="2" fillId="0" borderId="33" xfId="0" applyNumberFormat="1" applyFont="1" applyFill="1" applyBorder="1" applyAlignment="1">
      <alignment horizontal="left"/>
    </xf>
    <xf numFmtId="0" fontId="2" fillId="0" borderId="33" xfId="0" applyFont="1" applyBorder="1" applyAlignment="1">
      <alignment vertical="center" wrapText="1"/>
    </xf>
    <xf numFmtId="176" fontId="2" fillId="0" borderId="33" xfId="0" applyNumberFormat="1" applyFont="1" applyBorder="1" applyAlignment="1">
      <alignment vertical="center"/>
    </xf>
    <xf numFmtId="0" fontId="4" fillId="0" borderId="33" xfId="0" applyFont="1" applyBorder="1" applyAlignment="1">
      <alignment vertical="center" wrapText="1"/>
    </xf>
    <xf numFmtId="0" fontId="2" fillId="0" borderId="33" xfId="0" applyFont="1" applyFill="1" applyBorder="1" applyAlignment="1">
      <alignment vertical="center"/>
    </xf>
    <xf numFmtId="176" fontId="2" fillId="0" borderId="33" xfId="0" applyNumberFormat="1" applyFont="1" applyBorder="1" applyAlignment="1">
      <alignment vertical="center" shrinkToFit="1"/>
    </xf>
    <xf numFmtId="176" fontId="2" fillId="0" borderId="39" xfId="0" applyNumberFormat="1" applyFont="1" applyBorder="1" applyAlignment="1">
      <alignment vertical="center" shrinkToFit="1"/>
    </xf>
    <xf numFmtId="0" fontId="2" fillId="2" borderId="35" xfId="0" applyFont="1" applyFill="1" applyBorder="1" applyAlignment="1">
      <alignment vertical="center"/>
    </xf>
    <xf numFmtId="0" fontId="2" fillId="2" borderId="36" xfId="0" applyFont="1" applyFill="1" applyBorder="1" applyAlignment="1">
      <alignment vertical="center"/>
    </xf>
    <xf numFmtId="176" fontId="2" fillId="2" borderId="36" xfId="0" applyNumberFormat="1" applyFont="1" applyFill="1" applyBorder="1" applyAlignment="1">
      <alignment vertical="center" shrinkToFit="1"/>
    </xf>
    <xf numFmtId="176" fontId="2" fillId="2" borderId="37" xfId="0" applyNumberFormat="1" applyFont="1" applyFill="1" applyBorder="1" applyAlignment="1">
      <alignment vertical="center" shrinkToFit="1"/>
    </xf>
    <xf numFmtId="0" fontId="2" fillId="2" borderId="43" xfId="0" applyFont="1" applyFill="1" applyBorder="1" applyAlignment="1">
      <alignment vertical="center"/>
    </xf>
    <xf numFmtId="0" fontId="2" fillId="2" borderId="37" xfId="0" applyFont="1" applyFill="1" applyBorder="1" applyAlignment="1">
      <alignment vertical="center"/>
    </xf>
    <xf numFmtId="0" fontId="2" fillId="2" borderId="38" xfId="0" applyFont="1" applyFill="1" applyBorder="1" applyAlignment="1">
      <alignment vertical="center"/>
    </xf>
    <xf numFmtId="0" fontId="2" fillId="2" borderId="33" xfId="0" applyFont="1" applyFill="1" applyBorder="1" applyAlignment="1">
      <alignment vertical="center"/>
    </xf>
    <xf numFmtId="176" fontId="2" fillId="2" borderId="33" xfId="0" applyNumberFormat="1" applyFont="1" applyFill="1" applyBorder="1" applyAlignment="1">
      <alignment vertical="center" shrinkToFit="1"/>
    </xf>
    <xf numFmtId="176" fontId="2" fillId="2" borderId="39" xfId="0" applyNumberFormat="1" applyFont="1" applyFill="1" applyBorder="1" applyAlignment="1">
      <alignment vertical="center" shrinkToFit="1"/>
    </xf>
    <xf numFmtId="0" fontId="2" fillId="2" borderId="44" xfId="0" applyFont="1" applyFill="1" applyBorder="1" applyAlignment="1">
      <alignment vertical="center"/>
    </xf>
    <xf numFmtId="0" fontId="2" fillId="2" borderId="39" xfId="0" applyFont="1" applyFill="1" applyBorder="1" applyAlignment="1">
      <alignment vertical="center"/>
    </xf>
    <xf numFmtId="0" fontId="2" fillId="2" borderId="46" xfId="0" applyFont="1" applyFill="1" applyBorder="1" applyAlignment="1">
      <alignment vertical="center"/>
    </xf>
    <xf numFmtId="0" fontId="2" fillId="2" borderId="47" xfId="0" applyFont="1" applyFill="1" applyBorder="1" applyAlignment="1">
      <alignment vertical="center"/>
    </xf>
    <xf numFmtId="176" fontId="2" fillId="2" borderId="47" xfId="0" applyNumberFormat="1" applyFont="1" applyFill="1" applyBorder="1" applyAlignment="1">
      <alignment vertical="center" shrinkToFit="1"/>
    </xf>
    <xf numFmtId="176" fontId="2" fillId="2" borderId="48" xfId="0" applyNumberFormat="1" applyFont="1" applyFill="1" applyBorder="1" applyAlignment="1">
      <alignment vertical="center" shrinkToFit="1"/>
    </xf>
    <xf numFmtId="0" fontId="2" fillId="2" borderId="49" xfId="0" applyFont="1" applyFill="1" applyBorder="1" applyAlignment="1">
      <alignment vertical="center"/>
    </xf>
    <xf numFmtId="0" fontId="2" fillId="2" borderId="48" xfId="0" applyFont="1" applyFill="1" applyBorder="1" applyAlignment="1">
      <alignment vertical="center"/>
    </xf>
    <xf numFmtId="176" fontId="2" fillId="0" borderId="33" xfId="0" applyNumberFormat="1" applyFont="1" applyFill="1" applyBorder="1" applyAlignment="1">
      <alignment vertical="center" shrinkToFit="1"/>
    </xf>
    <xf numFmtId="0" fontId="2" fillId="0" borderId="0" xfId="0" applyFont="1" applyAlignment="1">
      <alignment horizontal="right" vertical="center"/>
    </xf>
    <xf numFmtId="1" fontId="2" fillId="0" borderId="0" xfId="0" applyNumberFormat="1" applyFont="1" applyAlignment="1">
      <alignment horizontal="right" vertical="center"/>
    </xf>
    <xf numFmtId="0" fontId="2" fillId="6" borderId="35" xfId="0" applyFont="1" applyFill="1" applyBorder="1" applyAlignment="1">
      <alignment vertical="center"/>
    </xf>
    <xf numFmtId="0" fontId="2" fillId="6" borderId="36" xfId="0" applyFont="1" applyFill="1" applyBorder="1" applyAlignment="1">
      <alignment vertical="center"/>
    </xf>
    <xf numFmtId="0" fontId="2" fillId="6" borderId="37" xfId="0" applyFont="1" applyFill="1" applyBorder="1" applyAlignment="1">
      <alignment vertical="center"/>
    </xf>
    <xf numFmtId="0" fontId="2" fillId="6" borderId="43" xfId="0" applyFont="1" applyFill="1" applyBorder="1" applyAlignment="1">
      <alignment vertical="center"/>
    </xf>
    <xf numFmtId="0" fontId="2" fillId="6" borderId="38" xfId="0" applyFont="1" applyFill="1" applyBorder="1" applyAlignment="1">
      <alignment vertical="center"/>
    </xf>
    <xf numFmtId="0" fontId="2" fillId="6" borderId="33" xfId="0" applyFont="1" applyFill="1" applyBorder="1" applyAlignment="1">
      <alignment vertical="center"/>
    </xf>
    <xf numFmtId="0" fontId="2" fillId="6" borderId="33" xfId="0" applyFont="1" applyFill="1" applyBorder="1" applyAlignment="1">
      <alignment vertical="top" wrapText="1"/>
    </xf>
    <xf numFmtId="0" fontId="2" fillId="6" borderId="39" xfId="0" applyFont="1" applyFill="1" applyBorder="1" applyAlignment="1">
      <alignment vertical="top" wrapText="1"/>
    </xf>
    <xf numFmtId="0" fontId="2" fillId="6" borderId="39" xfId="0" applyFont="1" applyFill="1" applyBorder="1" applyAlignment="1">
      <alignment vertical="center"/>
    </xf>
    <xf numFmtId="0" fontId="2" fillId="0" borderId="50" xfId="0" applyFont="1" applyBorder="1" applyAlignment="1">
      <alignment vertical="center"/>
    </xf>
    <xf numFmtId="183" fontId="2" fillId="0" borderId="34" xfId="0" applyNumberFormat="1" applyFont="1" applyBorder="1" applyAlignment="1">
      <alignment vertical="center" shrinkToFit="1"/>
    </xf>
    <xf numFmtId="0" fontId="2" fillId="0" borderId="34" xfId="0" applyFont="1" applyBorder="1" applyAlignment="1">
      <alignment vertical="center"/>
    </xf>
    <xf numFmtId="176" fontId="2" fillId="0" borderId="34" xfId="0" applyNumberFormat="1" applyFont="1" applyBorder="1" applyAlignment="1">
      <alignment vertical="center" shrinkToFit="1"/>
    </xf>
    <xf numFmtId="176" fontId="2" fillId="0" borderId="51" xfId="0" applyNumberFormat="1" applyFont="1" applyBorder="1" applyAlignment="1">
      <alignment vertical="center" shrinkToFit="1"/>
    </xf>
    <xf numFmtId="183" fontId="2" fillId="0" borderId="52" xfId="0" applyNumberFormat="1" applyFont="1" applyBorder="1" applyAlignment="1">
      <alignment vertical="center" shrinkToFit="1"/>
    </xf>
    <xf numFmtId="0" fontId="2" fillId="0" borderId="51" xfId="0" applyFont="1" applyBorder="1" applyAlignment="1">
      <alignment vertical="center"/>
    </xf>
    <xf numFmtId="0" fontId="2" fillId="0" borderId="53" xfId="0" applyFont="1" applyBorder="1" applyAlignment="1">
      <alignment vertical="center"/>
    </xf>
    <xf numFmtId="183" fontId="2" fillId="0" borderId="54" xfId="0" applyNumberFormat="1" applyFont="1" applyBorder="1" applyAlignment="1">
      <alignment vertical="center" shrinkToFit="1"/>
    </xf>
    <xf numFmtId="0" fontId="2" fillId="0" borderId="54" xfId="0" applyFont="1" applyBorder="1" applyAlignment="1">
      <alignment vertical="center"/>
    </xf>
    <xf numFmtId="176" fontId="2" fillId="0" borderId="54" xfId="0" applyNumberFormat="1" applyFont="1" applyBorder="1" applyAlignment="1">
      <alignment vertical="center" shrinkToFit="1"/>
    </xf>
    <xf numFmtId="176" fontId="2" fillId="0" borderId="55" xfId="0" applyNumberFormat="1" applyFont="1" applyBorder="1" applyAlignment="1">
      <alignment vertical="center" shrinkToFit="1"/>
    </xf>
    <xf numFmtId="183" fontId="2" fillId="0" borderId="56" xfId="0" applyNumberFormat="1" applyFont="1" applyBorder="1" applyAlignment="1">
      <alignment vertical="center" shrinkToFit="1"/>
    </xf>
    <xf numFmtId="0" fontId="2" fillId="0" borderId="55" xfId="0" applyFont="1" applyBorder="1" applyAlignment="1">
      <alignment vertical="center"/>
    </xf>
    <xf numFmtId="0" fontId="2" fillId="0" borderId="57" xfId="0" applyFont="1" applyBorder="1" applyAlignment="1">
      <alignment vertical="center"/>
    </xf>
    <xf numFmtId="0" fontId="2" fillId="0" borderId="57" xfId="0" applyFont="1" applyFill="1" applyBorder="1" applyAlignment="1">
      <alignment vertical="center"/>
    </xf>
    <xf numFmtId="183" fontId="2" fillId="0" borderId="33" xfId="0" applyNumberFormat="1" applyFont="1" applyFill="1" applyBorder="1" applyAlignment="1">
      <alignment vertical="center" shrinkToFit="1"/>
    </xf>
    <xf numFmtId="176" fontId="2" fillId="0" borderId="39" xfId="0" applyNumberFormat="1" applyFont="1" applyFill="1" applyBorder="1" applyAlignment="1">
      <alignment vertical="center" shrinkToFit="1"/>
    </xf>
    <xf numFmtId="183" fontId="2" fillId="0" borderId="44" xfId="0" applyNumberFormat="1" applyFont="1" applyFill="1" applyBorder="1" applyAlignment="1">
      <alignment vertical="center" shrinkToFit="1"/>
    </xf>
    <xf numFmtId="0" fontId="15" fillId="0" borderId="0" xfId="0" applyFont="1" applyAlignment="1">
      <alignment vertical="center"/>
    </xf>
    <xf numFmtId="0" fontId="16" fillId="0" borderId="0" xfId="1" applyFont="1" applyAlignment="1" applyProtection="1">
      <alignment horizontal="left" vertical="center"/>
    </xf>
    <xf numFmtId="0" fontId="16" fillId="0" borderId="0" xfId="1" applyFont="1" applyAlignment="1" applyProtection="1">
      <alignment vertical="center"/>
    </xf>
    <xf numFmtId="181" fontId="16" fillId="0" borderId="0" xfId="1" applyNumberFormat="1" applyFont="1" applyAlignment="1" applyProtection="1">
      <alignment vertical="center"/>
    </xf>
    <xf numFmtId="0" fontId="6" fillId="0" borderId="0" xfId="0" applyFont="1" applyFill="1" applyAlignment="1">
      <alignment vertical="center"/>
    </xf>
    <xf numFmtId="0" fontId="16" fillId="0" borderId="0" xfId="1" applyFont="1" applyBorder="1" applyAlignment="1" applyProtection="1">
      <alignment horizontal="left" vertical="center"/>
    </xf>
    <xf numFmtId="0" fontId="16" fillId="0" borderId="0" xfId="1" applyFont="1" applyFill="1" applyAlignment="1" applyProtection="1">
      <alignment vertical="center"/>
    </xf>
    <xf numFmtId="0" fontId="6" fillId="0" borderId="0" xfId="0" applyFont="1" applyAlignment="1">
      <alignment vertical="center"/>
    </xf>
    <xf numFmtId="0" fontId="16" fillId="0" borderId="0" xfId="1" applyNumberFormat="1" applyFont="1" applyBorder="1" applyAlignment="1" applyProtection="1">
      <alignment vertical="center"/>
    </xf>
    <xf numFmtId="0" fontId="2" fillId="0" borderId="58" xfId="0" applyFont="1" applyBorder="1" applyAlignment="1">
      <alignment vertical="center"/>
    </xf>
    <xf numFmtId="0" fontId="2" fillId="6" borderId="44" xfId="0" applyFont="1" applyFill="1" applyBorder="1" applyAlignment="1">
      <alignment vertical="center"/>
    </xf>
    <xf numFmtId="0" fontId="18" fillId="0" borderId="0" xfId="0" applyFont="1" applyFill="1" applyBorder="1" applyAlignment="1">
      <alignment vertical="center"/>
    </xf>
    <xf numFmtId="184" fontId="2" fillId="7" borderId="33" xfId="0" applyNumberFormat="1" applyFont="1" applyFill="1" applyBorder="1" applyAlignment="1">
      <alignment vertical="center" shrinkToFit="1"/>
    </xf>
    <xf numFmtId="0" fontId="20" fillId="0" borderId="0" xfId="0" applyFont="1" applyFill="1" applyAlignment="1">
      <alignment vertical="center"/>
    </xf>
    <xf numFmtId="0" fontId="6" fillId="0" borderId="0" xfId="0" applyFont="1" applyAlignment="1">
      <alignment vertical="center" wrapText="1"/>
    </xf>
    <xf numFmtId="181" fontId="2" fillId="0" borderId="0" xfId="0" applyNumberFormat="1" applyFont="1" applyAlignment="1">
      <alignment vertical="center"/>
    </xf>
    <xf numFmtId="176" fontId="6" fillId="0" borderId="0" xfId="0" applyNumberFormat="1" applyFont="1" applyAlignment="1">
      <alignment vertical="center"/>
    </xf>
    <xf numFmtId="0" fontId="18" fillId="0" borderId="0" xfId="0" applyNumberFormat="1" applyFont="1" applyFill="1" applyBorder="1" applyAlignment="1">
      <alignment vertical="center"/>
    </xf>
    <xf numFmtId="0" fontId="2" fillId="0" borderId="44" xfId="0" applyFont="1" applyBorder="1" applyAlignment="1">
      <alignment vertical="center" wrapText="1"/>
    </xf>
    <xf numFmtId="0" fontId="2" fillId="0" borderId="47" xfId="0" applyFont="1" applyFill="1" applyBorder="1" applyAlignment="1">
      <alignment horizontal="center" vertical="top" wrapText="1"/>
    </xf>
    <xf numFmtId="0" fontId="0" fillId="0" borderId="34" xfId="0" applyBorder="1" applyAlignment="1">
      <alignment horizontal="center" vertical="top" wrapText="1"/>
    </xf>
    <xf numFmtId="180" fontId="2" fillId="0" borderId="47" xfId="0" applyNumberFormat="1" applyFont="1" applyFill="1" applyBorder="1" applyAlignment="1">
      <alignment horizontal="center" vertical="top" wrapText="1"/>
    </xf>
  </cellXfs>
  <cellStyles count="2">
    <cellStyle name="ハイパーリンク" xfId="1" builtinId="8"/>
    <cellStyle name="標準" xfId="0" builtinId="0"/>
  </cellStyles>
  <dxfs count="0"/>
  <tableStyles count="0" defaultTableStyle="TableStyleMedium2" defaultPivotStyle="PivotStyleLight16"/>
  <colors>
    <mruColors>
      <color rgb="FFCCFFCC"/>
      <color rgb="FF0066FF"/>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ＭＳ Ｐゴシック"/>
                <a:ea typeface="ＭＳ Ｐゴシック"/>
                <a:cs typeface="ＭＳ Ｐゴシック"/>
              </a:defRPr>
            </a:pPr>
            <a:r>
              <a:rPr lang="ja-JP" altLang="en-US" sz="1400" b="0" i="0" u="none" strike="noStrike" baseline="0">
                <a:solidFill>
                  <a:srgbClr val="000000"/>
                </a:solidFill>
                <a:latin typeface="Meiryo UI"/>
                <a:ea typeface="Meiryo UI"/>
              </a:rPr>
              <a:t>移動測定車によるγ線の経年推移(県 1/4)</a:t>
            </a:r>
          </a:p>
        </c:rich>
      </c:tx>
      <c:layout>
        <c:manualLayout>
          <c:xMode val="edge"/>
          <c:yMode val="edge"/>
          <c:x val="4.4388696617259797E-2"/>
          <c:y val="1.1603375527426161E-2"/>
        </c:manualLayout>
      </c:layout>
      <c:overlay val="0"/>
      <c:spPr>
        <a:solidFill>
          <a:srgbClr val="FFFFFF"/>
        </a:solidFill>
        <a:ln w="25400">
          <a:noFill/>
        </a:ln>
      </c:spPr>
    </c:title>
    <c:autoTitleDeleted val="0"/>
    <c:plotArea>
      <c:layout>
        <c:manualLayout>
          <c:layoutTarget val="inner"/>
          <c:xMode val="edge"/>
          <c:yMode val="edge"/>
          <c:x val="2.4034959941733429E-2"/>
          <c:y val="5.6962113333961714E-2"/>
          <c:w val="0.96358339402767657"/>
          <c:h val="0.79728979855436055"/>
        </c:manualLayout>
      </c:layout>
      <c:lineChart>
        <c:grouping val="standard"/>
        <c:varyColors val="0"/>
        <c:ser>
          <c:idx val="0"/>
          <c:order val="0"/>
          <c:tx>
            <c:strRef>
              <c:f>縦型表!$E$104</c:f>
              <c:strCache>
                <c:ptCount val="1"/>
                <c:pt idx="0">
                  <c:v>原子力センター</c:v>
                </c:pt>
              </c:strCache>
            </c:strRef>
          </c:tx>
          <c:spPr>
            <a:ln w="12700">
              <a:solidFill>
                <a:srgbClr val="666699"/>
              </a:solidFill>
              <a:prstDash val="solid"/>
            </a:ln>
          </c:spPr>
          <c:marker>
            <c:symbol val="square"/>
            <c:size val="4"/>
            <c:spPr>
              <a:solidFill>
                <a:srgbClr val="666699"/>
              </a:solidFill>
              <a:ln>
                <a:solidFill>
                  <a:srgbClr val="666699"/>
                </a:solidFill>
                <a:prstDash val="solid"/>
              </a:ln>
            </c:spPr>
          </c:marker>
          <c:cat>
            <c:numRef>
              <c:f>縦型表!$C$105:$C$268</c:f>
              <c:numCache>
                <c:formatCode>[$-411]ge\.m\.d;@</c:formatCode>
                <c:ptCount val="164"/>
                <c:pt idx="0">
                  <c:v>31163</c:v>
                </c:pt>
                <c:pt idx="1">
                  <c:v>31258</c:v>
                </c:pt>
                <c:pt idx="2">
                  <c:v>31337</c:v>
                </c:pt>
                <c:pt idx="3">
                  <c:v>31434</c:v>
                </c:pt>
                <c:pt idx="4">
                  <c:v>31527</c:v>
                </c:pt>
                <c:pt idx="5">
                  <c:v>31618</c:v>
                </c:pt>
                <c:pt idx="6">
                  <c:v>31712</c:v>
                </c:pt>
                <c:pt idx="7">
                  <c:v>31796</c:v>
                </c:pt>
                <c:pt idx="8">
                  <c:v>31890</c:v>
                </c:pt>
                <c:pt idx="9">
                  <c:v>31966</c:v>
                </c:pt>
                <c:pt idx="10">
                  <c:v>32055</c:v>
                </c:pt>
                <c:pt idx="11">
                  <c:v>32155</c:v>
                </c:pt>
                <c:pt idx="12">
                  <c:v>32240</c:v>
                </c:pt>
                <c:pt idx="13">
                  <c:v>32357</c:v>
                </c:pt>
                <c:pt idx="14">
                  <c:v>32440</c:v>
                </c:pt>
                <c:pt idx="15">
                  <c:v>32541</c:v>
                </c:pt>
                <c:pt idx="16">
                  <c:v>32645</c:v>
                </c:pt>
                <c:pt idx="17">
                  <c:v>32737</c:v>
                </c:pt>
                <c:pt idx="18">
                  <c:v>32828</c:v>
                </c:pt>
                <c:pt idx="19">
                  <c:v>32930</c:v>
                </c:pt>
                <c:pt idx="20">
                  <c:v>32987</c:v>
                </c:pt>
                <c:pt idx="21">
                  <c:v>33135</c:v>
                </c:pt>
                <c:pt idx="22">
                  <c:v>33193</c:v>
                </c:pt>
                <c:pt idx="23">
                  <c:v>33301</c:v>
                </c:pt>
                <c:pt idx="24">
                  <c:v>33350</c:v>
                </c:pt>
                <c:pt idx="25">
                  <c:v>33487</c:v>
                </c:pt>
                <c:pt idx="26">
                  <c:v>33578</c:v>
                </c:pt>
                <c:pt idx="27">
                  <c:v>33623</c:v>
                </c:pt>
                <c:pt idx="28">
                  <c:v>33714</c:v>
                </c:pt>
                <c:pt idx="29">
                  <c:v>33808</c:v>
                </c:pt>
                <c:pt idx="30">
                  <c:v>33914</c:v>
                </c:pt>
                <c:pt idx="31">
                  <c:v>33988</c:v>
                </c:pt>
                <c:pt idx="32">
                  <c:v>34117</c:v>
                </c:pt>
                <c:pt idx="33">
                  <c:v>34218</c:v>
                </c:pt>
                <c:pt idx="34">
                  <c:v>34347</c:v>
                </c:pt>
                <c:pt idx="35">
                  <c:v>34396</c:v>
                </c:pt>
                <c:pt idx="36">
                  <c:v>34437</c:v>
                </c:pt>
                <c:pt idx="37">
                  <c:v>34543</c:v>
                </c:pt>
                <c:pt idx="38">
                  <c:v>34648</c:v>
                </c:pt>
                <c:pt idx="39">
                  <c:v>34705</c:v>
                </c:pt>
                <c:pt idx="40">
                  <c:v>34802</c:v>
                </c:pt>
                <c:pt idx="41">
                  <c:v>34897</c:v>
                </c:pt>
                <c:pt idx="42">
                  <c:v>35060</c:v>
                </c:pt>
                <c:pt idx="43">
                  <c:v>35111</c:v>
                </c:pt>
                <c:pt idx="44">
                  <c:v>35166</c:v>
                </c:pt>
                <c:pt idx="45">
                  <c:v>35265</c:v>
                </c:pt>
                <c:pt idx="46">
                  <c:v>35408</c:v>
                </c:pt>
                <c:pt idx="47">
                  <c:v>35458</c:v>
                </c:pt>
                <c:pt idx="48">
                  <c:v>35586</c:v>
                </c:pt>
                <c:pt idx="49">
                  <c:v>35669</c:v>
                </c:pt>
                <c:pt idx="50">
                  <c:v>35781</c:v>
                </c:pt>
                <c:pt idx="51">
                  <c:v>35844</c:v>
                </c:pt>
                <c:pt idx="52">
                  <c:v>35907</c:v>
                </c:pt>
                <c:pt idx="53">
                  <c:v>36031</c:v>
                </c:pt>
                <c:pt idx="54">
                  <c:v>36132</c:v>
                </c:pt>
                <c:pt idx="55">
                  <c:v>36214</c:v>
                </c:pt>
                <c:pt idx="56">
                  <c:v>36322</c:v>
                </c:pt>
                <c:pt idx="57">
                  <c:v>36410</c:v>
                </c:pt>
                <c:pt idx="58">
                  <c:v>36503</c:v>
                </c:pt>
                <c:pt idx="59">
                  <c:v>36573</c:v>
                </c:pt>
                <c:pt idx="60">
                  <c:v>36684</c:v>
                </c:pt>
                <c:pt idx="61">
                  <c:v>36789</c:v>
                </c:pt>
                <c:pt idx="62">
                  <c:v>36836</c:v>
                </c:pt>
                <c:pt idx="63">
                  <c:v>36928</c:v>
                </c:pt>
                <c:pt idx="64">
                  <c:v>37054</c:v>
                </c:pt>
                <c:pt idx="65">
                  <c:v>37160</c:v>
                </c:pt>
                <c:pt idx="66">
                  <c:v>37230</c:v>
                </c:pt>
                <c:pt idx="67">
                  <c:v>37320</c:v>
                </c:pt>
                <c:pt idx="68">
                  <c:v>37392</c:v>
                </c:pt>
                <c:pt idx="69">
                  <c:v>37518</c:v>
                </c:pt>
                <c:pt idx="70">
                  <c:v>37580</c:v>
                </c:pt>
                <c:pt idx="71">
                  <c:v>37691</c:v>
                </c:pt>
                <c:pt idx="72">
                  <c:v>37727</c:v>
                </c:pt>
                <c:pt idx="73">
                  <c:v>37868</c:v>
                </c:pt>
                <c:pt idx="74">
                  <c:v>37935</c:v>
                </c:pt>
                <c:pt idx="75">
                  <c:v>38040</c:v>
                </c:pt>
                <c:pt idx="76">
                  <c:v>38133</c:v>
                </c:pt>
                <c:pt idx="77">
                  <c:v>38236</c:v>
                </c:pt>
                <c:pt idx="78">
                  <c:v>38320</c:v>
                </c:pt>
                <c:pt idx="79">
                  <c:v>38379</c:v>
                </c:pt>
                <c:pt idx="80">
                  <c:v>38505</c:v>
                </c:pt>
                <c:pt idx="81">
                  <c:v>38603</c:v>
                </c:pt>
                <c:pt idx="82">
                  <c:v>38688</c:v>
                </c:pt>
                <c:pt idx="83">
                  <c:v>38783</c:v>
                </c:pt>
                <c:pt idx="84">
                  <c:v>38846</c:v>
                </c:pt>
                <c:pt idx="85">
                  <c:v>38971</c:v>
                </c:pt>
                <c:pt idx="86">
                  <c:v>39043</c:v>
                </c:pt>
                <c:pt idx="87">
                  <c:v>39107</c:v>
                </c:pt>
                <c:pt idx="88">
                  <c:v>39198</c:v>
                </c:pt>
                <c:pt idx="89">
                  <c:v>39329</c:v>
                </c:pt>
                <c:pt idx="90">
                  <c:v>39428</c:v>
                </c:pt>
                <c:pt idx="91">
                  <c:v>39513</c:v>
                </c:pt>
                <c:pt idx="92">
                  <c:v>39555</c:v>
                </c:pt>
                <c:pt idx="93">
                  <c:v>39695</c:v>
                </c:pt>
                <c:pt idx="94">
                  <c:v>39748</c:v>
                </c:pt>
                <c:pt idx="95">
                  <c:v>39868</c:v>
                </c:pt>
                <c:pt idx="96">
                  <c:v>39927</c:v>
                </c:pt>
                <c:pt idx="97">
                  <c:v>40063</c:v>
                </c:pt>
                <c:pt idx="98">
                  <c:v>40091</c:v>
                </c:pt>
                <c:pt idx="99">
                  <c:v>40204</c:v>
                </c:pt>
                <c:pt idx="100">
                  <c:v>40336</c:v>
                </c:pt>
                <c:pt idx="101">
                  <c:v>40427</c:v>
                </c:pt>
                <c:pt idx="102">
                  <c:v>40522</c:v>
                </c:pt>
                <c:pt idx="103">
                  <c:v>40597</c:v>
                </c:pt>
                <c:pt idx="104">
                  <c:v>40680</c:v>
                </c:pt>
                <c:pt idx="105">
                  <c:v>40764</c:v>
                </c:pt>
                <c:pt idx="106">
                  <c:v>40856</c:v>
                </c:pt>
                <c:pt idx="107">
                  <c:v>40953</c:v>
                </c:pt>
                <c:pt idx="108">
                  <c:v>41064</c:v>
                </c:pt>
                <c:pt idx="109">
                  <c:v>41155</c:v>
                </c:pt>
                <c:pt idx="110">
                  <c:v>41248</c:v>
                </c:pt>
                <c:pt idx="111">
                  <c:v>41303</c:v>
                </c:pt>
                <c:pt idx="112">
                  <c:v>41408</c:v>
                </c:pt>
                <c:pt idx="113">
                  <c:v>41535</c:v>
                </c:pt>
                <c:pt idx="114">
                  <c:v>41607</c:v>
                </c:pt>
                <c:pt idx="115">
                  <c:v>41702</c:v>
                </c:pt>
                <c:pt idx="116">
                  <c:v>41782</c:v>
                </c:pt>
                <c:pt idx="117">
                  <c:v>41891</c:v>
                </c:pt>
                <c:pt idx="118">
                  <c:v>41982</c:v>
                </c:pt>
                <c:pt idx="119">
                  <c:v>42059</c:v>
                </c:pt>
                <c:pt idx="120">
                  <c:v>42150</c:v>
                </c:pt>
                <c:pt idx="121">
                  <c:v>42244</c:v>
                </c:pt>
                <c:pt idx="122">
                  <c:v>42327</c:v>
                </c:pt>
                <c:pt idx="123">
                  <c:v>42417</c:v>
                </c:pt>
                <c:pt idx="124">
                  <c:v>42509</c:v>
                </c:pt>
                <c:pt idx="125">
                  <c:v>42622</c:v>
                </c:pt>
                <c:pt idx="126">
                  <c:v>42703</c:v>
                </c:pt>
                <c:pt idx="127">
                  <c:v>42783</c:v>
                </c:pt>
                <c:pt idx="128">
                  <c:v>42884</c:v>
                </c:pt>
                <c:pt idx="129">
                  <c:v>42970</c:v>
                </c:pt>
                <c:pt idx="130">
                  <c:v>43075</c:v>
                </c:pt>
                <c:pt idx="131">
                  <c:v>43153</c:v>
                </c:pt>
              </c:numCache>
            </c:numRef>
          </c:cat>
          <c:val>
            <c:numRef>
              <c:f>縦型表!$E$105:$E$268</c:f>
              <c:numCache>
                <c:formatCode>0.0</c:formatCode>
                <c:ptCount val="164"/>
                <c:pt idx="0">
                  <c:v>34.799999999999997</c:v>
                </c:pt>
                <c:pt idx="1">
                  <c:v>33.93</c:v>
                </c:pt>
                <c:pt idx="2">
                  <c:v>40.89</c:v>
                </c:pt>
                <c:pt idx="3">
                  <c:v>33.93</c:v>
                </c:pt>
                <c:pt idx="4">
                  <c:v>34.799999999999997</c:v>
                </c:pt>
                <c:pt idx="5">
                  <c:v>33.93</c:v>
                </c:pt>
                <c:pt idx="6">
                  <c:v>35.67</c:v>
                </c:pt>
                <c:pt idx="7">
                  <c:v>35.67</c:v>
                </c:pt>
                <c:pt idx="8">
                  <c:v>35.67</c:v>
                </c:pt>
                <c:pt idx="9">
                  <c:v>37.409999999999997</c:v>
                </c:pt>
                <c:pt idx="10">
                  <c:v>36.54</c:v>
                </c:pt>
                <c:pt idx="11">
                  <c:v>37.409999999999997</c:v>
                </c:pt>
                <c:pt idx="12">
                  <c:v>36.54</c:v>
                </c:pt>
                <c:pt idx="13">
                  <c:v>35.67</c:v>
                </c:pt>
                <c:pt idx="14">
                  <c:v>36.54</c:v>
                </c:pt>
                <c:pt idx="15">
                  <c:v>37.409999999999997</c:v>
                </c:pt>
                <c:pt idx="16">
                  <c:v>38.28</c:v>
                </c:pt>
                <c:pt idx="17">
                  <c:v>34.799999999999997</c:v>
                </c:pt>
                <c:pt idx="18">
                  <c:v>36.54</c:v>
                </c:pt>
                <c:pt idx="19">
                  <c:v>38.28</c:v>
                </c:pt>
                <c:pt idx="20">
                  <c:v>34.799999999999997</c:v>
                </c:pt>
                <c:pt idx="21">
                  <c:v>34.799999999999997</c:v>
                </c:pt>
                <c:pt idx="22">
                  <c:v>35.67</c:v>
                </c:pt>
                <c:pt idx="23">
                  <c:v>35.67</c:v>
                </c:pt>
                <c:pt idx="24">
                  <c:v>35.700000000000003</c:v>
                </c:pt>
                <c:pt idx="25">
                  <c:v>35.1</c:v>
                </c:pt>
                <c:pt idx="26">
                  <c:v>36.4</c:v>
                </c:pt>
                <c:pt idx="27">
                  <c:v>36.799999999999997</c:v>
                </c:pt>
                <c:pt idx="28">
                  <c:v>35.299999999999997</c:v>
                </c:pt>
                <c:pt idx="29">
                  <c:v>37.799999999999997</c:v>
                </c:pt>
                <c:pt idx="30">
                  <c:v>37.9</c:v>
                </c:pt>
                <c:pt idx="31">
                  <c:v>38.1</c:v>
                </c:pt>
                <c:pt idx="32">
                  <c:v>39.299999999999997</c:v>
                </c:pt>
                <c:pt idx="33">
                  <c:v>38.299999999999997</c:v>
                </c:pt>
                <c:pt idx="34">
                  <c:v>35</c:v>
                </c:pt>
                <c:pt idx="35">
                  <c:v>42.6</c:v>
                </c:pt>
                <c:pt idx="36">
                  <c:v>37.6</c:v>
                </c:pt>
                <c:pt idx="37">
                  <c:v>37.299999999999997</c:v>
                </c:pt>
                <c:pt idx="38">
                  <c:v>36</c:v>
                </c:pt>
                <c:pt idx="39">
                  <c:v>35.6</c:v>
                </c:pt>
                <c:pt idx="40">
                  <c:v>34.97</c:v>
                </c:pt>
                <c:pt idx="41">
                  <c:v>40.46</c:v>
                </c:pt>
                <c:pt idx="42">
                  <c:v>37.78</c:v>
                </c:pt>
                <c:pt idx="43">
                  <c:v>36.93</c:v>
                </c:pt>
                <c:pt idx="44">
                  <c:v>37.04</c:v>
                </c:pt>
                <c:pt idx="45">
                  <c:v>41.33</c:v>
                </c:pt>
                <c:pt idx="46">
                  <c:v>36.799999999999997</c:v>
                </c:pt>
                <c:pt idx="47">
                  <c:v>38.1</c:v>
                </c:pt>
                <c:pt idx="48">
                  <c:v>41.1</c:v>
                </c:pt>
                <c:pt idx="49">
                  <c:v>40.5</c:v>
                </c:pt>
                <c:pt idx="50">
                  <c:v>38.6</c:v>
                </c:pt>
                <c:pt idx="51">
                  <c:v>36.840000000000003</c:v>
                </c:pt>
                <c:pt idx="52">
                  <c:v>39.299999999999997</c:v>
                </c:pt>
                <c:pt idx="53">
                  <c:v>37.1</c:v>
                </c:pt>
                <c:pt idx="54">
                  <c:v>39.4</c:v>
                </c:pt>
                <c:pt idx="55">
                  <c:v>36</c:v>
                </c:pt>
                <c:pt idx="56">
                  <c:v>36.799999999999997</c:v>
                </c:pt>
                <c:pt idx="57">
                  <c:v>37.200000000000003</c:v>
                </c:pt>
                <c:pt idx="58">
                  <c:v>37.9</c:v>
                </c:pt>
                <c:pt idx="59">
                  <c:v>36.1</c:v>
                </c:pt>
                <c:pt idx="60">
                  <c:v>37.5</c:v>
                </c:pt>
                <c:pt idx="61">
                  <c:v>39.200000000000003</c:v>
                </c:pt>
                <c:pt idx="62">
                  <c:v>37.9</c:v>
                </c:pt>
                <c:pt idx="63">
                  <c:v>38.1</c:v>
                </c:pt>
                <c:pt idx="64">
                  <c:v>40.299999999999997</c:v>
                </c:pt>
                <c:pt idx="65">
                  <c:v>42</c:v>
                </c:pt>
                <c:pt idx="66">
                  <c:v>39.9</c:v>
                </c:pt>
                <c:pt idx="67">
                  <c:v>42.4</c:v>
                </c:pt>
                <c:pt idx="68">
                  <c:v>42.2</c:v>
                </c:pt>
                <c:pt idx="69">
                  <c:v>40.200000000000003</c:v>
                </c:pt>
                <c:pt idx="70">
                  <c:v>40.5</c:v>
                </c:pt>
                <c:pt idx="71">
                  <c:v>39.799999999999997</c:v>
                </c:pt>
                <c:pt idx="72">
                  <c:v>40.700000000000003</c:v>
                </c:pt>
                <c:pt idx="73">
                  <c:v>39.4</c:v>
                </c:pt>
                <c:pt idx="74">
                  <c:v>38</c:v>
                </c:pt>
                <c:pt idx="75">
                  <c:v>41.1</c:v>
                </c:pt>
                <c:pt idx="76">
                  <c:v>40.799999999999997</c:v>
                </c:pt>
                <c:pt idx="77">
                  <c:v>39.9</c:v>
                </c:pt>
                <c:pt idx="78">
                  <c:v>37.5</c:v>
                </c:pt>
                <c:pt idx="79">
                  <c:v>37.299999999999997</c:v>
                </c:pt>
                <c:pt idx="80">
                  <c:v>37.9</c:v>
                </c:pt>
                <c:pt idx="81">
                  <c:v>37.4</c:v>
                </c:pt>
                <c:pt idx="82">
                  <c:v>37.700000000000003</c:v>
                </c:pt>
                <c:pt idx="83">
                  <c:v>38.200000000000003</c:v>
                </c:pt>
                <c:pt idx="84">
                  <c:v>35.9</c:v>
                </c:pt>
                <c:pt idx="85">
                  <c:v>37.299999999999997</c:v>
                </c:pt>
                <c:pt idx="86">
                  <c:v>36.9</c:v>
                </c:pt>
                <c:pt idx="87">
                  <c:v>38.4</c:v>
                </c:pt>
                <c:pt idx="88">
                  <c:v>37.9</c:v>
                </c:pt>
                <c:pt idx="89">
                  <c:v>37.5</c:v>
                </c:pt>
                <c:pt idx="90">
                  <c:v>38.299999999999997</c:v>
                </c:pt>
                <c:pt idx="91">
                  <c:v>36.299999999999997</c:v>
                </c:pt>
                <c:pt idx="92">
                  <c:v>36.6</c:v>
                </c:pt>
                <c:pt idx="93">
                  <c:v>37</c:v>
                </c:pt>
                <c:pt idx="94">
                  <c:v>36.799999999999997</c:v>
                </c:pt>
                <c:pt idx="95">
                  <c:v>36.799999999999997</c:v>
                </c:pt>
                <c:pt idx="96">
                  <c:v>35.6</c:v>
                </c:pt>
                <c:pt idx="97">
                  <c:v>37.1</c:v>
                </c:pt>
                <c:pt idx="98">
                  <c:v>38</c:v>
                </c:pt>
                <c:pt idx="99">
                  <c:v>36.200000000000003</c:v>
                </c:pt>
                <c:pt idx="100">
                  <c:v>35.799999999999997</c:v>
                </c:pt>
                <c:pt idx="101">
                  <c:v>36.9</c:v>
                </c:pt>
                <c:pt idx="102">
                  <c:v>37.700000000000003</c:v>
                </c:pt>
                <c:pt idx="108">
                  <c:v>42.1</c:v>
                </c:pt>
                <c:pt idx="109">
                  <c:v>46.8</c:v>
                </c:pt>
                <c:pt idx="110">
                  <c:v>43</c:v>
                </c:pt>
                <c:pt idx="111">
                  <c:v>37.700000000000003</c:v>
                </c:pt>
                <c:pt idx="112">
                  <c:v>40.299999999999997</c:v>
                </c:pt>
                <c:pt idx="113">
                  <c:v>40.1</c:v>
                </c:pt>
                <c:pt idx="114">
                  <c:v>40.700000000000003</c:v>
                </c:pt>
                <c:pt idx="115">
                  <c:v>38</c:v>
                </c:pt>
                <c:pt idx="116">
                  <c:v>37.5</c:v>
                </c:pt>
                <c:pt idx="117">
                  <c:v>40.6</c:v>
                </c:pt>
                <c:pt idx="118">
                  <c:v>44.8</c:v>
                </c:pt>
                <c:pt idx="119">
                  <c:v>38.200000000000003</c:v>
                </c:pt>
                <c:pt idx="120">
                  <c:v>34.9</c:v>
                </c:pt>
                <c:pt idx="121">
                  <c:v>36</c:v>
                </c:pt>
                <c:pt idx="122">
                  <c:v>36.9</c:v>
                </c:pt>
                <c:pt idx="123">
                  <c:v>36.5</c:v>
                </c:pt>
                <c:pt idx="124">
                  <c:v>31.5</c:v>
                </c:pt>
                <c:pt idx="125">
                  <c:v>30.6</c:v>
                </c:pt>
                <c:pt idx="126">
                  <c:v>31</c:v>
                </c:pt>
                <c:pt idx="127">
                  <c:v>29.1</c:v>
                </c:pt>
                <c:pt idx="128">
                  <c:v>28.4</c:v>
                </c:pt>
                <c:pt idx="129">
                  <c:v>30.1</c:v>
                </c:pt>
                <c:pt idx="130">
                  <c:v>30.7</c:v>
                </c:pt>
                <c:pt idx="131">
                  <c:v>29</c:v>
                </c:pt>
              </c:numCache>
            </c:numRef>
          </c:val>
          <c:smooth val="0"/>
        </c:ser>
        <c:ser>
          <c:idx val="1"/>
          <c:order val="1"/>
          <c:tx>
            <c:strRef>
              <c:f>縦型表!$F$104</c:f>
              <c:strCache>
                <c:ptCount val="1"/>
                <c:pt idx="0">
                  <c:v>ｺﾊﾞﾙﾄﾗｲﾝ入口</c:v>
                </c:pt>
              </c:strCache>
            </c:strRef>
          </c:tx>
          <c:spPr>
            <a:ln w="12700">
              <a:solidFill>
                <a:srgbClr val="666699"/>
              </a:solidFill>
              <a:prstDash val="solid"/>
            </a:ln>
          </c:spPr>
          <c:marker>
            <c:symbol val="square"/>
            <c:size val="6"/>
            <c:spPr>
              <a:solidFill>
                <a:srgbClr val="FFFFFF"/>
              </a:solidFill>
              <a:ln>
                <a:solidFill>
                  <a:srgbClr val="666699"/>
                </a:solidFill>
                <a:prstDash val="solid"/>
              </a:ln>
            </c:spPr>
          </c:marker>
          <c:cat>
            <c:numRef>
              <c:f>縦型表!$C$105:$C$268</c:f>
              <c:numCache>
                <c:formatCode>[$-411]ge\.m\.d;@</c:formatCode>
                <c:ptCount val="164"/>
                <c:pt idx="0">
                  <c:v>31163</c:v>
                </c:pt>
                <c:pt idx="1">
                  <c:v>31258</c:v>
                </c:pt>
                <c:pt idx="2">
                  <c:v>31337</c:v>
                </c:pt>
                <c:pt idx="3">
                  <c:v>31434</c:v>
                </c:pt>
                <c:pt idx="4">
                  <c:v>31527</c:v>
                </c:pt>
                <c:pt idx="5">
                  <c:v>31618</c:v>
                </c:pt>
                <c:pt idx="6">
                  <c:v>31712</c:v>
                </c:pt>
                <c:pt idx="7">
                  <c:v>31796</c:v>
                </c:pt>
                <c:pt idx="8">
                  <c:v>31890</c:v>
                </c:pt>
                <c:pt idx="9">
                  <c:v>31966</c:v>
                </c:pt>
                <c:pt idx="10">
                  <c:v>32055</c:v>
                </c:pt>
                <c:pt idx="11">
                  <c:v>32155</c:v>
                </c:pt>
                <c:pt idx="12">
                  <c:v>32240</c:v>
                </c:pt>
                <c:pt idx="13">
                  <c:v>32357</c:v>
                </c:pt>
                <c:pt idx="14">
                  <c:v>32440</c:v>
                </c:pt>
                <c:pt idx="15">
                  <c:v>32541</c:v>
                </c:pt>
                <c:pt idx="16">
                  <c:v>32645</c:v>
                </c:pt>
                <c:pt idx="17">
                  <c:v>32737</c:v>
                </c:pt>
                <c:pt idx="18">
                  <c:v>32828</c:v>
                </c:pt>
                <c:pt idx="19">
                  <c:v>32930</c:v>
                </c:pt>
                <c:pt idx="20">
                  <c:v>32987</c:v>
                </c:pt>
                <c:pt idx="21">
                  <c:v>33135</c:v>
                </c:pt>
                <c:pt idx="22">
                  <c:v>33193</c:v>
                </c:pt>
                <c:pt idx="23">
                  <c:v>33301</c:v>
                </c:pt>
                <c:pt idx="24">
                  <c:v>33350</c:v>
                </c:pt>
                <c:pt idx="25">
                  <c:v>33487</c:v>
                </c:pt>
                <c:pt idx="26">
                  <c:v>33578</c:v>
                </c:pt>
                <c:pt idx="27">
                  <c:v>33623</c:v>
                </c:pt>
                <c:pt idx="28">
                  <c:v>33714</c:v>
                </c:pt>
                <c:pt idx="29">
                  <c:v>33808</c:v>
                </c:pt>
                <c:pt idx="30">
                  <c:v>33914</c:v>
                </c:pt>
                <c:pt idx="31">
                  <c:v>33988</c:v>
                </c:pt>
                <c:pt idx="32">
                  <c:v>34117</c:v>
                </c:pt>
                <c:pt idx="33">
                  <c:v>34218</c:v>
                </c:pt>
                <c:pt idx="34">
                  <c:v>34347</c:v>
                </c:pt>
                <c:pt idx="35">
                  <c:v>34396</c:v>
                </c:pt>
                <c:pt idx="36">
                  <c:v>34437</c:v>
                </c:pt>
                <c:pt idx="37">
                  <c:v>34543</c:v>
                </c:pt>
                <c:pt idx="38">
                  <c:v>34648</c:v>
                </c:pt>
                <c:pt idx="39">
                  <c:v>34705</c:v>
                </c:pt>
                <c:pt idx="40">
                  <c:v>34802</c:v>
                </c:pt>
                <c:pt idx="41">
                  <c:v>34897</c:v>
                </c:pt>
                <c:pt idx="42">
                  <c:v>35060</c:v>
                </c:pt>
                <c:pt idx="43">
                  <c:v>35111</c:v>
                </c:pt>
                <c:pt idx="44">
                  <c:v>35166</c:v>
                </c:pt>
                <c:pt idx="45">
                  <c:v>35265</c:v>
                </c:pt>
                <c:pt idx="46">
                  <c:v>35408</c:v>
                </c:pt>
                <c:pt idx="47">
                  <c:v>35458</c:v>
                </c:pt>
                <c:pt idx="48">
                  <c:v>35586</c:v>
                </c:pt>
                <c:pt idx="49">
                  <c:v>35669</c:v>
                </c:pt>
                <c:pt idx="50">
                  <c:v>35781</c:v>
                </c:pt>
                <c:pt idx="51">
                  <c:v>35844</c:v>
                </c:pt>
                <c:pt idx="52">
                  <c:v>35907</c:v>
                </c:pt>
                <c:pt idx="53">
                  <c:v>36031</c:v>
                </c:pt>
                <c:pt idx="54">
                  <c:v>36132</c:v>
                </c:pt>
                <c:pt idx="55">
                  <c:v>36214</c:v>
                </c:pt>
                <c:pt idx="56">
                  <c:v>36322</c:v>
                </c:pt>
                <c:pt idx="57">
                  <c:v>36410</c:v>
                </c:pt>
                <c:pt idx="58">
                  <c:v>36503</c:v>
                </c:pt>
                <c:pt idx="59">
                  <c:v>36573</c:v>
                </c:pt>
                <c:pt idx="60">
                  <c:v>36684</c:v>
                </c:pt>
                <c:pt idx="61">
                  <c:v>36789</c:v>
                </c:pt>
                <c:pt idx="62">
                  <c:v>36836</c:v>
                </c:pt>
                <c:pt idx="63">
                  <c:v>36928</c:v>
                </c:pt>
                <c:pt idx="64">
                  <c:v>37054</c:v>
                </c:pt>
                <c:pt idx="65">
                  <c:v>37160</c:v>
                </c:pt>
                <c:pt idx="66">
                  <c:v>37230</c:v>
                </c:pt>
                <c:pt idx="67">
                  <c:v>37320</c:v>
                </c:pt>
                <c:pt idx="68">
                  <c:v>37392</c:v>
                </c:pt>
                <c:pt idx="69">
                  <c:v>37518</c:v>
                </c:pt>
                <c:pt idx="70">
                  <c:v>37580</c:v>
                </c:pt>
                <c:pt idx="71">
                  <c:v>37691</c:v>
                </c:pt>
                <c:pt idx="72">
                  <c:v>37727</c:v>
                </c:pt>
                <c:pt idx="73">
                  <c:v>37868</c:v>
                </c:pt>
                <c:pt idx="74">
                  <c:v>37935</c:v>
                </c:pt>
                <c:pt idx="75">
                  <c:v>38040</c:v>
                </c:pt>
                <c:pt idx="76">
                  <c:v>38133</c:v>
                </c:pt>
                <c:pt idx="77">
                  <c:v>38236</c:v>
                </c:pt>
                <c:pt idx="78">
                  <c:v>38320</c:v>
                </c:pt>
                <c:pt idx="79">
                  <c:v>38379</c:v>
                </c:pt>
                <c:pt idx="80">
                  <c:v>38505</c:v>
                </c:pt>
                <c:pt idx="81">
                  <c:v>38603</c:v>
                </c:pt>
                <c:pt idx="82">
                  <c:v>38688</c:v>
                </c:pt>
                <c:pt idx="83">
                  <c:v>38783</c:v>
                </c:pt>
                <c:pt idx="84">
                  <c:v>38846</c:v>
                </c:pt>
                <c:pt idx="85">
                  <c:v>38971</c:v>
                </c:pt>
                <c:pt idx="86">
                  <c:v>39043</c:v>
                </c:pt>
                <c:pt idx="87">
                  <c:v>39107</c:v>
                </c:pt>
                <c:pt idx="88">
                  <c:v>39198</c:v>
                </c:pt>
                <c:pt idx="89">
                  <c:v>39329</c:v>
                </c:pt>
                <c:pt idx="90">
                  <c:v>39428</c:v>
                </c:pt>
                <c:pt idx="91">
                  <c:v>39513</c:v>
                </c:pt>
                <c:pt idx="92">
                  <c:v>39555</c:v>
                </c:pt>
                <c:pt idx="93">
                  <c:v>39695</c:v>
                </c:pt>
                <c:pt idx="94">
                  <c:v>39748</c:v>
                </c:pt>
                <c:pt idx="95">
                  <c:v>39868</c:v>
                </c:pt>
                <c:pt idx="96">
                  <c:v>39927</c:v>
                </c:pt>
                <c:pt idx="97">
                  <c:v>40063</c:v>
                </c:pt>
                <c:pt idx="98">
                  <c:v>40091</c:v>
                </c:pt>
                <c:pt idx="99">
                  <c:v>40204</c:v>
                </c:pt>
                <c:pt idx="100">
                  <c:v>40336</c:v>
                </c:pt>
                <c:pt idx="101">
                  <c:v>40427</c:v>
                </c:pt>
                <c:pt idx="102">
                  <c:v>40522</c:v>
                </c:pt>
                <c:pt idx="103">
                  <c:v>40597</c:v>
                </c:pt>
                <c:pt idx="104">
                  <c:v>40680</c:v>
                </c:pt>
                <c:pt idx="105">
                  <c:v>40764</c:v>
                </c:pt>
                <c:pt idx="106">
                  <c:v>40856</c:v>
                </c:pt>
                <c:pt idx="107">
                  <c:v>40953</c:v>
                </c:pt>
                <c:pt idx="108">
                  <c:v>41064</c:v>
                </c:pt>
                <c:pt idx="109">
                  <c:v>41155</c:v>
                </c:pt>
                <c:pt idx="110">
                  <c:v>41248</c:v>
                </c:pt>
                <c:pt idx="111">
                  <c:v>41303</c:v>
                </c:pt>
                <c:pt idx="112">
                  <c:v>41408</c:v>
                </c:pt>
                <c:pt idx="113">
                  <c:v>41535</c:v>
                </c:pt>
                <c:pt idx="114">
                  <c:v>41607</c:v>
                </c:pt>
                <c:pt idx="115">
                  <c:v>41702</c:v>
                </c:pt>
                <c:pt idx="116">
                  <c:v>41782</c:v>
                </c:pt>
                <c:pt idx="117">
                  <c:v>41891</c:v>
                </c:pt>
                <c:pt idx="118">
                  <c:v>41982</c:v>
                </c:pt>
                <c:pt idx="119">
                  <c:v>42059</c:v>
                </c:pt>
                <c:pt idx="120">
                  <c:v>42150</c:v>
                </c:pt>
                <c:pt idx="121">
                  <c:v>42244</c:v>
                </c:pt>
                <c:pt idx="122">
                  <c:v>42327</c:v>
                </c:pt>
                <c:pt idx="123">
                  <c:v>42417</c:v>
                </c:pt>
                <c:pt idx="124">
                  <c:v>42509</c:v>
                </c:pt>
                <c:pt idx="125">
                  <c:v>42622</c:v>
                </c:pt>
                <c:pt idx="126">
                  <c:v>42703</c:v>
                </c:pt>
                <c:pt idx="127">
                  <c:v>42783</c:v>
                </c:pt>
                <c:pt idx="128">
                  <c:v>42884</c:v>
                </c:pt>
                <c:pt idx="129">
                  <c:v>42970</c:v>
                </c:pt>
                <c:pt idx="130">
                  <c:v>43075</c:v>
                </c:pt>
                <c:pt idx="131">
                  <c:v>43153</c:v>
                </c:pt>
              </c:numCache>
            </c:numRef>
          </c:cat>
          <c:val>
            <c:numRef>
              <c:f>縦型表!$F$105:$F$268</c:f>
              <c:numCache>
                <c:formatCode>0.0</c:formatCode>
                <c:ptCount val="164"/>
                <c:pt idx="0">
                  <c:v>29.58</c:v>
                </c:pt>
                <c:pt idx="1">
                  <c:v>28.71</c:v>
                </c:pt>
                <c:pt idx="2">
                  <c:v>35.67</c:v>
                </c:pt>
                <c:pt idx="3">
                  <c:v>28.71</c:v>
                </c:pt>
                <c:pt idx="4">
                  <c:v>27.84</c:v>
                </c:pt>
                <c:pt idx="5">
                  <c:v>27.84</c:v>
                </c:pt>
                <c:pt idx="6">
                  <c:v>29.58</c:v>
                </c:pt>
                <c:pt idx="7">
                  <c:v>28.71</c:v>
                </c:pt>
                <c:pt idx="8">
                  <c:v>29.58</c:v>
                </c:pt>
                <c:pt idx="9">
                  <c:v>29.58</c:v>
                </c:pt>
                <c:pt idx="10">
                  <c:v>27.84</c:v>
                </c:pt>
                <c:pt idx="11">
                  <c:v>28.71</c:v>
                </c:pt>
                <c:pt idx="12">
                  <c:v>27.84</c:v>
                </c:pt>
                <c:pt idx="13">
                  <c:v>27.84</c:v>
                </c:pt>
                <c:pt idx="14">
                  <c:v>28.71</c:v>
                </c:pt>
                <c:pt idx="15">
                  <c:v>27.84</c:v>
                </c:pt>
                <c:pt idx="16">
                  <c:v>28.71</c:v>
                </c:pt>
                <c:pt idx="17">
                  <c:v>27.84</c:v>
                </c:pt>
                <c:pt idx="18">
                  <c:v>27.84</c:v>
                </c:pt>
                <c:pt idx="19">
                  <c:v>26.97</c:v>
                </c:pt>
                <c:pt idx="20">
                  <c:v>25.23</c:v>
                </c:pt>
                <c:pt idx="21">
                  <c:v>26.1</c:v>
                </c:pt>
                <c:pt idx="22">
                  <c:v>26.1</c:v>
                </c:pt>
                <c:pt idx="23">
                  <c:v>26.1</c:v>
                </c:pt>
                <c:pt idx="24">
                  <c:v>27.6</c:v>
                </c:pt>
                <c:pt idx="25">
                  <c:v>27</c:v>
                </c:pt>
                <c:pt idx="26">
                  <c:v>28.4</c:v>
                </c:pt>
                <c:pt idx="27">
                  <c:v>27.8</c:v>
                </c:pt>
                <c:pt idx="28">
                  <c:v>26.7</c:v>
                </c:pt>
                <c:pt idx="29">
                  <c:v>27.1</c:v>
                </c:pt>
                <c:pt idx="30">
                  <c:v>28</c:v>
                </c:pt>
                <c:pt idx="31">
                  <c:v>28.2</c:v>
                </c:pt>
                <c:pt idx="32">
                  <c:v>29.8</c:v>
                </c:pt>
                <c:pt idx="33">
                  <c:v>27.2</c:v>
                </c:pt>
                <c:pt idx="34">
                  <c:v>26.4</c:v>
                </c:pt>
                <c:pt idx="35">
                  <c:v>27.7</c:v>
                </c:pt>
                <c:pt idx="36">
                  <c:v>26.7</c:v>
                </c:pt>
                <c:pt idx="37">
                  <c:v>29</c:v>
                </c:pt>
                <c:pt idx="38">
                  <c:v>27.8</c:v>
                </c:pt>
                <c:pt idx="39">
                  <c:v>28.7</c:v>
                </c:pt>
                <c:pt idx="40">
                  <c:v>25.95</c:v>
                </c:pt>
                <c:pt idx="41">
                  <c:v>29.83</c:v>
                </c:pt>
                <c:pt idx="42">
                  <c:v>28.81</c:v>
                </c:pt>
                <c:pt idx="43">
                  <c:v>31.19</c:v>
                </c:pt>
                <c:pt idx="44">
                  <c:v>27.65</c:v>
                </c:pt>
                <c:pt idx="45">
                  <c:v>27.11</c:v>
                </c:pt>
                <c:pt idx="46">
                  <c:v>28.6</c:v>
                </c:pt>
                <c:pt idx="47">
                  <c:v>28</c:v>
                </c:pt>
                <c:pt idx="48">
                  <c:v>30.9</c:v>
                </c:pt>
                <c:pt idx="49">
                  <c:v>31.5</c:v>
                </c:pt>
                <c:pt idx="50">
                  <c:v>28.9</c:v>
                </c:pt>
                <c:pt idx="51">
                  <c:v>28.35</c:v>
                </c:pt>
                <c:pt idx="52">
                  <c:v>29.6</c:v>
                </c:pt>
                <c:pt idx="53">
                  <c:v>28.6</c:v>
                </c:pt>
                <c:pt idx="54">
                  <c:v>29</c:v>
                </c:pt>
                <c:pt idx="55">
                  <c:v>28.6</c:v>
                </c:pt>
                <c:pt idx="56">
                  <c:v>30</c:v>
                </c:pt>
                <c:pt idx="57">
                  <c:v>29.1</c:v>
                </c:pt>
                <c:pt idx="58">
                  <c:v>29.6</c:v>
                </c:pt>
                <c:pt idx="59">
                  <c:v>29.6</c:v>
                </c:pt>
                <c:pt idx="60">
                  <c:v>30.6</c:v>
                </c:pt>
                <c:pt idx="61">
                  <c:v>29.7</c:v>
                </c:pt>
                <c:pt idx="62">
                  <c:v>30.1</c:v>
                </c:pt>
                <c:pt idx="63">
                  <c:v>30.2</c:v>
                </c:pt>
                <c:pt idx="64">
                  <c:v>31.6</c:v>
                </c:pt>
                <c:pt idx="65">
                  <c:v>31.1</c:v>
                </c:pt>
                <c:pt idx="66">
                  <c:v>30.8</c:v>
                </c:pt>
                <c:pt idx="67">
                  <c:v>32</c:v>
                </c:pt>
                <c:pt idx="68">
                  <c:v>31.2</c:v>
                </c:pt>
                <c:pt idx="69">
                  <c:v>31.6</c:v>
                </c:pt>
                <c:pt idx="70">
                  <c:v>29.7</c:v>
                </c:pt>
                <c:pt idx="71">
                  <c:v>32</c:v>
                </c:pt>
                <c:pt idx="72">
                  <c:v>31.5</c:v>
                </c:pt>
                <c:pt idx="73">
                  <c:v>30.7</c:v>
                </c:pt>
                <c:pt idx="74">
                  <c:v>30.1</c:v>
                </c:pt>
                <c:pt idx="75">
                  <c:v>32.4</c:v>
                </c:pt>
                <c:pt idx="76">
                  <c:v>31.3</c:v>
                </c:pt>
                <c:pt idx="77">
                  <c:v>31.2</c:v>
                </c:pt>
                <c:pt idx="78">
                  <c:v>29.5</c:v>
                </c:pt>
                <c:pt idx="79">
                  <c:v>29.9</c:v>
                </c:pt>
                <c:pt idx="80">
                  <c:v>31.4</c:v>
                </c:pt>
                <c:pt idx="81">
                  <c:v>29.9</c:v>
                </c:pt>
                <c:pt idx="82">
                  <c:v>31.7</c:v>
                </c:pt>
                <c:pt idx="83">
                  <c:v>30.8</c:v>
                </c:pt>
                <c:pt idx="84">
                  <c:v>31.1</c:v>
                </c:pt>
                <c:pt idx="85">
                  <c:v>31.6</c:v>
                </c:pt>
                <c:pt idx="86">
                  <c:v>32.1</c:v>
                </c:pt>
                <c:pt idx="87">
                  <c:v>32.1</c:v>
                </c:pt>
                <c:pt idx="88">
                  <c:v>31.2</c:v>
                </c:pt>
                <c:pt idx="89">
                  <c:v>31.8</c:v>
                </c:pt>
                <c:pt idx="90">
                  <c:v>31.8</c:v>
                </c:pt>
                <c:pt idx="91">
                  <c:v>30.3</c:v>
                </c:pt>
                <c:pt idx="92">
                  <c:v>31.1</c:v>
                </c:pt>
                <c:pt idx="93">
                  <c:v>31.2</c:v>
                </c:pt>
                <c:pt idx="94">
                  <c:v>31.6</c:v>
                </c:pt>
                <c:pt idx="95">
                  <c:v>31.1</c:v>
                </c:pt>
                <c:pt idx="96">
                  <c:v>30</c:v>
                </c:pt>
                <c:pt idx="97">
                  <c:v>31.3</c:v>
                </c:pt>
                <c:pt idx="98">
                  <c:v>31.8</c:v>
                </c:pt>
                <c:pt idx="99">
                  <c:v>30.9</c:v>
                </c:pt>
                <c:pt idx="100">
                  <c:v>30.6</c:v>
                </c:pt>
                <c:pt idx="101">
                  <c:v>32.1</c:v>
                </c:pt>
                <c:pt idx="102">
                  <c:v>31.4</c:v>
                </c:pt>
                <c:pt idx="108">
                  <c:v>44.1</c:v>
                </c:pt>
                <c:pt idx="109">
                  <c:v>44.9</c:v>
                </c:pt>
                <c:pt idx="110">
                  <c:v>46.4</c:v>
                </c:pt>
                <c:pt idx="111">
                  <c:v>42.5</c:v>
                </c:pt>
                <c:pt idx="112">
                  <c:v>44.2</c:v>
                </c:pt>
                <c:pt idx="113">
                  <c:v>41.5</c:v>
                </c:pt>
                <c:pt idx="114">
                  <c:v>41.7</c:v>
                </c:pt>
                <c:pt idx="115">
                  <c:v>39.1</c:v>
                </c:pt>
                <c:pt idx="116">
                  <c:v>38.1</c:v>
                </c:pt>
                <c:pt idx="117">
                  <c:v>39.799999999999997</c:v>
                </c:pt>
                <c:pt idx="118">
                  <c:v>41.4</c:v>
                </c:pt>
                <c:pt idx="119">
                  <c:v>39.799999999999997</c:v>
                </c:pt>
                <c:pt idx="120">
                  <c:v>38.799999999999997</c:v>
                </c:pt>
                <c:pt idx="121">
                  <c:v>39</c:v>
                </c:pt>
                <c:pt idx="122">
                  <c:v>39</c:v>
                </c:pt>
                <c:pt idx="123">
                  <c:v>38.700000000000003</c:v>
                </c:pt>
                <c:pt idx="124">
                  <c:v>34.4</c:v>
                </c:pt>
                <c:pt idx="125">
                  <c:v>34.799999999999997</c:v>
                </c:pt>
                <c:pt idx="126">
                  <c:v>36.700000000000003</c:v>
                </c:pt>
                <c:pt idx="127">
                  <c:v>34.6</c:v>
                </c:pt>
                <c:pt idx="128">
                  <c:v>33.5</c:v>
                </c:pt>
                <c:pt idx="129">
                  <c:v>35.1</c:v>
                </c:pt>
                <c:pt idx="130">
                  <c:v>34.200000000000003</c:v>
                </c:pt>
                <c:pt idx="131">
                  <c:v>35.5</c:v>
                </c:pt>
              </c:numCache>
            </c:numRef>
          </c:val>
          <c:smooth val="0"/>
        </c:ser>
        <c:ser>
          <c:idx val="1"/>
          <c:order val="2"/>
          <c:tx>
            <c:strRef>
              <c:f>縦型表!$G$104</c:f>
              <c:strCache>
                <c:ptCount val="1"/>
                <c:pt idx="0">
                  <c:v>ｺﾊﾞﾙﾄﾗｲﾝ料金所</c:v>
                </c:pt>
              </c:strCache>
            </c:strRef>
          </c:tx>
          <c:spPr>
            <a:ln w="12700">
              <a:pattFill prst="pct75">
                <a:fgClr>
                  <a:srgbClr val="008000"/>
                </a:fgClr>
                <a:bgClr>
                  <a:srgbClr val="FFFFFF"/>
                </a:bgClr>
              </a:pattFill>
              <a:prstDash val="solid"/>
            </a:ln>
          </c:spPr>
          <c:marker>
            <c:symbol val="triangle"/>
            <c:size val="6"/>
            <c:spPr>
              <a:solidFill>
                <a:srgbClr val="FFFFFF"/>
              </a:solidFill>
              <a:ln>
                <a:solidFill>
                  <a:srgbClr val="008000"/>
                </a:solidFill>
                <a:prstDash val="solid"/>
              </a:ln>
            </c:spPr>
          </c:marker>
          <c:cat>
            <c:numRef>
              <c:f>縦型表!$C$105:$C$268</c:f>
              <c:numCache>
                <c:formatCode>[$-411]ge\.m\.d;@</c:formatCode>
                <c:ptCount val="164"/>
                <c:pt idx="0">
                  <c:v>31163</c:v>
                </c:pt>
                <c:pt idx="1">
                  <c:v>31258</c:v>
                </c:pt>
                <c:pt idx="2">
                  <c:v>31337</c:v>
                </c:pt>
                <c:pt idx="3">
                  <c:v>31434</c:v>
                </c:pt>
                <c:pt idx="4">
                  <c:v>31527</c:v>
                </c:pt>
                <c:pt idx="5">
                  <c:v>31618</c:v>
                </c:pt>
                <c:pt idx="6">
                  <c:v>31712</c:v>
                </c:pt>
                <c:pt idx="7">
                  <c:v>31796</c:v>
                </c:pt>
                <c:pt idx="8">
                  <c:v>31890</c:v>
                </c:pt>
                <c:pt idx="9">
                  <c:v>31966</c:v>
                </c:pt>
                <c:pt idx="10">
                  <c:v>32055</c:v>
                </c:pt>
                <c:pt idx="11">
                  <c:v>32155</c:v>
                </c:pt>
                <c:pt idx="12">
                  <c:v>32240</c:v>
                </c:pt>
                <c:pt idx="13">
                  <c:v>32357</c:v>
                </c:pt>
                <c:pt idx="14">
                  <c:v>32440</c:v>
                </c:pt>
                <c:pt idx="15">
                  <c:v>32541</c:v>
                </c:pt>
                <c:pt idx="16">
                  <c:v>32645</c:v>
                </c:pt>
                <c:pt idx="17">
                  <c:v>32737</c:v>
                </c:pt>
                <c:pt idx="18">
                  <c:v>32828</c:v>
                </c:pt>
                <c:pt idx="19">
                  <c:v>32930</c:v>
                </c:pt>
                <c:pt idx="20">
                  <c:v>32987</c:v>
                </c:pt>
                <c:pt idx="21">
                  <c:v>33135</c:v>
                </c:pt>
                <c:pt idx="22">
                  <c:v>33193</c:v>
                </c:pt>
                <c:pt idx="23">
                  <c:v>33301</c:v>
                </c:pt>
                <c:pt idx="24">
                  <c:v>33350</c:v>
                </c:pt>
                <c:pt idx="25">
                  <c:v>33487</c:v>
                </c:pt>
                <c:pt idx="26">
                  <c:v>33578</c:v>
                </c:pt>
                <c:pt idx="27">
                  <c:v>33623</c:v>
                </c:pt>
                <c:pt idx="28">
                  <c:v>33714</c:v>
                </c:pt>
                <c:pt idx="29">
                  <c:v>33808</c:v>
                </c:pt>
                <c:pt idx="30">
                  <c:v>33914</c:v>
                </c:pt>
                <c:pt idx="31">
                  <c:v>33988</c:v>
                </c:pt>
                <c:pt idx="32">
                  <c:v>34117</c:v>
                </c:pt>
                <c:pt idx="33">
                  <c:v>34218</c:v>
                </c:pt>
                <c:pt idx="34">
                  <c:v>34347</c:v>
                </c:pt>
                <c:pt idx="35">
                  <c:v>34396</c:v>
                </c:pt>
                <c:pt idx="36">
                  <c:v>34437</c:v>
                </c:pt>
                <c:pt idx="37">
                  <c:v>34543</c:v>
                </c:pt>
                <c:pt idx="38">
                  <c:v>34648</c:v>
                </c:pt>
                <c:pt idx="39">
                  <c:v>34705</c:v>
                </c:pt>
                <c:pt idx="40">
                  <c:v>34802</c:v>
                </c:pt>
                <c:pt idx="41">
                  <c:v>34897</c:v>
                </c:pt>
                <c:pt idx="42">
                  <c:v>35060</c:v>
                </c:pt>
                <c:pt idx="43">
                  <c:v>35111</c:v>
                </c:pt>
                <c:pt idx="44">
                  <c:v>35166</c:v>
                </c:pt>
                <c:pt idx="45">
                  <c:v>35265</c:v>
                </c:pt>
                <c:pt idx="46">
                  <c:v>35408</c:v>
                </c:pt>
                <c:pt idx="47">
                  <c:v>35458</c:v>
                </c:pt>
                <c:pt idx="48">
                  <c:v>35586</c:v>
                </c:pt>
                <c:pt idx="49">
                  <c:v>35669</c:v>
                </c:pt>
                <c:pt idx="50">
                  <c:v>35781</c:v>
                </c:pt>
                <c:pt idx="51">
                  <c:v>35844</c:v>
                </c:pt>
                <c:pt idx="52">
                  <c:v>35907</c:v>
                </c:pt>
                <c:pt idx="53">
                  <c:v>36031</c:v>
                </c:pt>
                <c:pt idx="54">
                  <c:v>36132</c:v>
                </c:pt>
                <c:pt idx="55">
                  <c:v>36214</c:v>
                </c:pt>
                <c:pt idx="56">
                  <c:v>36322</c:v>
                </c:pt>
                <c:pt idx="57">
                  <c:v>36410</c:v>
                </c:pt>
                <c:pt idx="58">
                  <c:v>36503</c:v>
                </c:pt>
                <c:pt idx="59">
                  <c:v>36573</c:v>
                </c:pt>
                <c:pt idx="60">
                  <c:v>36684</c:v>
                </c:pt>
                <c:pt idx="61">
                  <c:v>36789</c:v>
                </c:pt>
                <c:pt idx="62">
                  <c:v>36836</c:v>
                </c:pt>
                <c:pt idx="63">
                  <c:v>36928</c:v>
                </c:pt>
                <c:pt idx="64">
                  <c:v>37054</c:v>
                </c:pt>
                <c:pt idx="65">
                  <c:v>37160</c:v>
                </c:pt>
                <c:pt idx="66">
                  <c:v>37230</c:v>
                </c:pt>
                <c:pt idx="67">
                  <c:v>37320</c:v>
                </c:pt>
                <c:pt idx="68">
                  <c:v>37392</c:v>
                </c:pt>
                <c:pt idx="69">
                  <c:v>37518</c:v>
                </c:pt>
                <c:pt idx="70">
                  <c:v>37580</c:v>
                </c:pt>
                <c:pt idx="71">
                  <c:v>37691</c:v>
                </c:pt>
                <c:pt idx="72">
                  <c:v>37727</c:v>
                </c:pt>
                <c:pt idx="73">
                  <c:v>37868</c:v>
                </c:pt>
                <c:pt idx="74">
                  <c:v>37935</c:v>
                </c:pt>
                <c:pt idx="75">
                  <c:v>38040</c:v>
                </c:pt>
                <c:pt idx="76">
                  <c:v>38133</c:v>
                </c:pt>
                <c:pt idx="77">
                  <c:v>38236</c:v>
                </c:pt>
                <c:pt idx="78">
                  <c:v>38320</c:v>
                </c:pt>
                <c:pt idx="79">
                  <c:v>38379</c:v>
                </c:pt>
                <c:pt idx="80">
                  <c:v>38505</c:v>
                </c:pt>
                <c:pt idx="81">
                  <c:v>38603</c:v>
                </c:pt>
                <c:pt idx="82">
                  <c:v>38688</c:v>
                </c:pt>
                <c:pt idx="83">
                  <c:v>38783</c:v>
                </c:pt>
                <c:pt idx="84">
                  <c:v>38846</c:v>
                </c:pt>
                <c:pt idx="85">
                  <c:v>38971</c:v>
                </c:pt>
                <c:pt idx="86">
                  <c:v>39043</c:v>
                </c:pt>
                <c:pt idx="87">
                  <c:v>39107</c:v>
                </c:pt>
                <c:pt idx="88">
                  <c:v>39198</c:v>
                </c:pt>
                <c:pt idx="89">
                  <c:v>39329</c:v>
                </c:pt>
                <c:pt idx="90">
                  <c:v>39428</c:v>
                </c:pt>
                <c:pt idx="91">
                  <c:v>39513</c:v>
                </c:pt>
                <c:pt idx="92">
                  <c:v>39555</c:v>
                </c:pt>
                <c:pt idx="93">
                  <c:v>39695</c:v>
                </c:pt>
                <c:pt idx="94">
                  <c:v>39748</c:v>
                </c:pt>
                <c:pt idx="95">
                  <c:v>39868</c:v>
                </c:pt>
                <c:pt idx="96">
                  <c:v>39927</c:v>
                </c:pt>
                <c:pt idx="97">
                  <c:v>40063</c:v>
                </c:pt>
                <c:pt idx="98">
                  <c:v>40091</c:v>
                </c:pt>
                <c:pt idx="99">
                  <c:v>40204</c:v>
                </c:pt>
                <c:pt idx="100">
                  <c:v>40336</c:v>
                </c:pt>
                <c:pt idx="101">
                  <c:v>40427</c:v>
                </c:pt>
                <c:pt idx="102">
                  <c:v>40522</c:v>
                </c:pt>
                <c:pt idx="103">
                  <c:v>40597</c:v>
                </c:pt>
                <c:pt idx="104">
                  <c:v>40680</c:v>
                </c:pt>
                <c:pt idx="105">
                  <c:v>40764</c:v>
                </c:pt>
                <c:pt idx="106">
                  <c:v>40856</c:v>
                </c:pt>
                <c:pt idx="107">
                  <c:v>40953</c:v>
                </c:pt>
                <c:pt idx="108">
                  <c:v>41064</c:v>
                </c:pt>
                <c:pt idx="109">
                  <c:v>41155</c:v>
                </c:pt>
                <c:pt idx="110">
                  <c:v>41248</c:v>
                </c:pt>
                <c:pt idx="111">
                  <c:v>41303</c:v>
                </c:pt>
                <c:pt idx="112">
                  <c:v>41408</c:v>
                </c:pt>
                <c:pt idx="113">
                  <c:v>41535</c:v>
                </c:pt>
                <c:pt idx="114">
                  <c:v>41607</c:v>
                </c:pt>
                <c:pt idx="115">
                  <c:v>41702</c:v>
                </c:pt>
                <c:pt idx="116">
                  <c:v>41782</c:v>
                </c:pt>
                <c:pt idx="117">
                  <c:v>41891</c:v>
                </c:pt>
                <c:pt idx="118">
                  <c:v>41982</c:v>
                </c:pt>
                <c:pt idx="119">
                  <c:v>42059</c:v>
                </c:pt>
                <c:pt idx="120">
                  <c:v>42150</c:v>
                </c:pt>
                <c:pt idx="121">
                  <c:v>42244</c:v>
                </c:pt>
                <c:pt idx="122">
                  <c:v>42327</c:v>
                </c:pt>
                <c:pt idx="123">
                  <c:v>42417</c:v>
                </c:pt>
                <c:pt idx="124">
                  <c:v>42509</c:v>
                </c:pt>
                <c:pt idx="125">
                  <c:v>42622</c:v>
                </c:pt>
                <c:pt idx="126">
                  <c:v>42703</c:v>
                </c:pt>
                <c:pt idx="127">
                  <c:v>42783</c:v>
                </c:pt>
                <c:pt idx="128">
                  <c:v>42884</c:v>
                </c:pt>
                <c:pt idx="129">
                  <c:v>42970</c:v>
                </c:pt>
                <c:pt idx="130">
                  <c:v>43075</c:v>
                </c:pt>
                <c:pt idx="131">
                  <c:v>43153</c:v>
                </c:pt>
              </c:numCache>
            </c:numRef>
          </c:cat>
          <c:val>
            <c:numRef>
              <c:f>縦型表!$G$105:$G$268</c:f>
              <c:numCache>
                <c:formatCode>0.0</c:formatCode>
                <c:ptCount val="164"/>
                <c:pt idx="0">
                  <c:v>28.71</c:v>
                </c:pt>
                <c:pt idx="1">
                  <c:v>28.71</c:v>
                </c:pt>
                <c:pt idx="2">
                  <c:v>35.67</c:v>
                </c:pt>
                <c:pt idx="3">
                  <c:v>26.97</c:v>
                </c:pt>
                <c:pt idx="4">
                  <c:v>26.97</c:v>
                </c:pt>
                <c:pt idx="5">
                  <c:v>26.97</c:v>
                </c:pt>
                <c:pt idx="6">
                  <c:v>27.84</c:v>
                </c:pt>
                <c:pt idx="7">
                  <c:v>26.97</c:v>
                </c:pt>
                <c:pt idx="8">
                  <c:v>26.97</c:v>
                </c:pt>
                <c:pt idx="9">
                  <c:v>26.97</c:v>
                </c:pt>
                <c:pt idx="10">
                  <c:v>27.84</c:v>
                </c:pt>
                <c:pt idx="11">
                  <c:v>27.84</c:v>
                </c:pt>
                <c:pt idx="12">
                  <c:v>27.84</c:v>
                </c:pt>
                <c:pt idx="13">
                  <c:v>26.97</c:v>
                </c:pt>
                <c:pt idx="14">
                  <c:v>26.97</c:v>
                </c:pt>
                <c:pt idx="15">
                  <c:v>27.84</c:v>
                </c:pt>
                <c:pt idx="16">
                  <c:v>26.1</c:v>
                </c:pt>
                <c:pt idx="17">
                  <c:v>26.1</c:v>
                </c:pt>
                <c:pt idx="18">
                  <c:v>26.97</c:v>
                </c:pt>
                <c:pt idx="19">
                  <c:v>26.1</c:v>
                </c:pt>
                <c:pt idx="20">
                  <c:v>25.23</c:v>
                </c:pt>
                <c:pt idx="21">
                  <c:v>25.23</c:v>
                </c:pt>
                <c:pt idx="22">
                  <c:v>26.97</c:v>
                </c:pt>
                <c:pt idx="23">
                  <c:v>26.1</c:v>
                </c:pt>
                <c:pt idx="24">
                  <c:v>26.7</c:v>
                </c:pt>
                <c:pt idx="25">
                  <c:v>26.7</c:v>
                </c:pt>
                <c:pt idx="26">
                  <c:v>27.8</c:v>
                </c:pt>
                <c:pt idx="27">
                  <c:v>27.9</c:v>
                </c:pt>
                <c:pt idx="28">
                  <c:v>27.1</c:v>
                </c:pt>
                <c:pt idx="29">
                  <c:v>26.3</c:v>
                </c:pt>
                <c:pt idx="30">
                  <c:v>28.6</c:v>
                </c:pt>
                <c:pt idx="31">
                  <c:v>27.5</c:v>
                </c:pt>
                <c:pt idx="32">
                  <c:v>28.7</c:v>
                </c:pt>
                <c:pt idx="33">
                  <c:v>26.5</c:v>
                </c:pt>
                <c:pt idx="34">
                  <c:v>25.5</c:v>
                </c:pt>
                <c:pt idx="35">
                  <c:v>27.6</c:v>
                </c:pt>
                <c:pt idx="36">
                  <c:v>25.6</c:v>
                </c:pt>
                <c:pt idx="37">
                  <c:v>28.1</c:v>
                </c:pt>
                <c:pt idx="38">
                  <c:v>27.3</c:v>
                </c:pt>
                <c:pt idx="39">
                  <c:v>28.1</c:v>
                </c:pt>
                <c:pt idx="40">
                  <c:v>25.55</c:v>
                </c:pt>
                <c:pt idx="41">
                  <c:v>28.34</c:v>
                </c:pt>
                <c:pt idx="42">
                  <c:v>24.34</c:v>
                </c:pt>
                <c:pt idx="43">
                  <c:v>30.5</c:v>
                </c:pt>
                <c:pt idx="44">
                  <c:v>30.37</c:v>
                </c:pt>
                <c:pt idx="45">
                  <c:v>30.04</c:v>
                </c:pt>
                <c:pt idx="46">
                  <c:v>30</c:v>
                </c:pt>
                <c:pt idx="47">
                  <c:v>27.1</c:v>
                </c:pt>
                <c:pt idx="48">
                  <c:v>29</c:v>
                </c:pt>
                <c:pt idx="49">
                  <c:v>29.3</c:v>
                </c:pt>
                <c:pt idx="50">
                  <c:v>29.2</c:v>
                </c:pt>
                <c:pt idx="51">
                  <c:v>28.26</c:v>
                </c:pt>
                <c:pt idx="52">
                  <c:v>28.3</c:v>
                </c:pt>
                <c:pt idx="53">
                  <c:v>27.4</c:v>
                </c:pt>
                <c:pt idx="54">
                  <c:v>29.2</c:v>
                </c:pt>
                <c:pt idx="55">
                  <c:v>27.8</c:v>
                </c:pt>
                <c:pt idx="56">
                  <c:v>27.9</c:v>
                </c:pt>
                <c:pt idx="57">
                  <c:v>28.1</c:v>
                </c:pt>
                <c:pt idx="58">
                  <c:v>29.6</c:v>
                </c:pt>
                <c:pt idx="59">
                  <c:v>29.3</c:v>
                </c:pt>
                <c:pt idx="60">
                  <c:v>28.3</c:v>
                </c:pt>
                <c:pt idx="61">
                  <c:v>28.3</c:v>
                </c:pt>
                <c:pt idx="62">
                  <c:v>29.2</c:v>
                </c:pt>
                <c:pt idx="63">
                  <c:v>26.4</c:v>
                </c:pt>
                <c:pt idx="64">
                  <c:v>29.3</c:v>
                </c:pt>
                <c:pt idx="65">
                  <c:v>29.3</c:v>
                </c:pt>
                <c:pt idx="66">
                  <c:v>30</c:v>
                </c:pt>
                <c:pt idx="67">
                  <c:v>30.5</c:v>
                </c:pt>
                <c:pt idx="68">
                  <c:v>29.6</c:v>
                </c:pt>
                <c:pt idx="69">
                  <c:v>30.2</c:v>
                </c:pt>
                <c:pt idx="70">
                  <c:v>28.9</c:v>
                </c:pt>
                <c:pt idx="71">
                  <c:v>29</c:v>
                </c:pt>
                <c:pt idx="72">
                  <c:v>29.7</c:v>
                </c:pt>
                <c:pt idx="73">
                  <c:v>28.7</c:v>
                </c:pt>
                <c:pt idx="74">
                  <c:v>28.5</c:v>
                </c:pt>
                <c:pt idx="75">
                  <c:v>30.4</c:v>
                </c:pt>
                <c:pt idx="76">
                  <c:v>29.2</c:v>
                </c:pt>
                <c:pt idx="77">
                  <c:v>29.3</c:v>
                </c:pt>
                <c:pt idx="78">
                  <c:v>27.6</c:v>
                </c:pt>
                <c:pt idx="79">
                  <c:v>27.8</c:v>
                </c:pt>
                <c:pt idx="80">
                  <c:v>29.6</c:v>
                </c:pt>
                <c:pt idx="81">
                  <c:v>28.1</c:v>
                </c:pt>
                <c:pt idx="82">
                  <c:v>33.5</c:v>
                </c:pt>
                <c:pt idx="83">
                  <c:v>32.1</c:v>
                </c:pt>
                <c:pt idx="84">
                  <c:v>32.200000000000003</c:v>
                </c:pt>
                <c:pt idx="85">
                  <c:v>33</c:v>
                </c:pt>
                <c:pt idx="86">
                  <c:v>30</c:v>
                </c:pt>
                <c:pt idx="87">
                  <c:v>32.4</c:v>
                </c:pt>
                <c:pt idx="88">
                  <c:v>30.5</c:v>
                </c:pt>
                <c:pt idx="89">
                  <c:v>32.6</c:v>
                </c:pt>
                <c:pt idx="90">
                  <c:v>32</c:v>
                </c:pt>
                <c:pt idx="91">
                  <c:v>30.7</c:v>
                </c:pt>
                <c:pt idx="92">
                  <c:v>31.3</c:v>
                </c:pt>
                <c:pt idx="93">
                  <c:v>30.9</c:v>
                </c:pt>
                <c:pt idx="94">
                  <c:v>31.8</c:v>
                </c:pt>
                <c:pt idx="95">
                  <c:v>31.2</c:v>
                </c:pt>
                <c:pt idx="96">
                  <c:v>30.2</c:v>
                </c:pt>
                <c:pt idx="97">
                  <c:v>31.6</c:v>
                </c:pt>
                <c:pt idx="98">
                  <c:v>31.6</c:v>
                </c:pt>
                <c:pt idx="99">
                  <c:v>30.9</c:v>
                </c:pt>
                <c:pt idx="100">
                  <c:v>30.4</c:v>
                </c:pt>
                <c:pt idx="101">
                  <c:v>33.4</c:v>
                </c:pt>
                <c:pt idx="102">
                  <c:v>31.2</c:v>
                </c:pt>
                <c:pt idx="108">
                  <c:v>53</c:v>
                </c:pt>
                <c:pt idx="109">
                  <c:v>52.9</c:v>
                </c:pt>
                <c:pt idx="110">
                  <c:v>53.3</c:v>
                </c:pt>
                <c:pt idx="111">
                  <c:v>43.3</c:v>
                </c:pt>
                <c:pt idx="112">
                  <c:v>48.8</c:v>
                </c:pt>
                <c:pt idx="113">
                  <c:v>45.7</c:v>
                </c:pt>
                <c:pt idx="114">
                  <c:v>45.1</c:v>
                </c:pt>
                <c:pt idx="115">
                  <c:v>42.2</c:v>
                </c:pt>
                <c:pt idx="116">
                  <c:v>40.4</c:v>
                </c:pt>
                <c:pt idx="117">
                  <c:v>43.4</c:v>
                </c:pt>
                <c:pt idx="118">
                  <c:v>42.8</c:v>
                </c:pt>
                <c:pt idx="119">
                  <c:v>41.3</c:v>
                </c:pt>
                <c:pt idx="120">
                  <c:v>41.5</c:v>
                </c:pt>
                <c:pt idx="121">
                  <c:v>40.799999999999997</c:v>
                </c:pt>
                <c:pt idx="122">
                  <c:v>41.5</c:v>
                </c:pt>
                <c:pt idx="123">
                  <c:v>41.4</c:v>
                </c:pt>
                <c:pt idx="124">
                  <c:v>37.4</c:v>
                </c:pt>
                <c:pt idx="125">
                  <c:v>37.1</c:v>
                </c:pt>
                <c:pt idx="126">
                  <c:v>39.200000000000003</c:v>
                </c:pt>
                <c:pt idx="127">
                  <c:v>35.9</c:v>
                </c:pt>
                <c:pt idx="128">
                  <c:v>35.4</c:v>
                </c:pt>
                <c:pt idx="129">
                  <c:v>36.700000000000003</c:v>
                </c:pt>
                <c:pt idx="130">
                  <c:v>37.1</c:v>
                </c:pt>
                <c:pt idx="131">
                  <c:v>35</c:v>
                </c:pt>
              </c:numCache>
            </c:numRef>
          </c:val>
          <c:smooth val="0"/>
        </c:ser>
        <c:ser>
          <c:idx val="2"/>
          <c:order val="3"/>
          <c:tx>
            <c:strRef>
              <c:f>縦型表!$H$104</c:f>
              <c:strCache>
                <c:ptCount val="1"/>
                <c:pt idx="0">
                  <c:v>大六天駐車場</c:v>
                </c:pt>
              </c:strCache>
            </c:strRef>
          </c:tx>
          <c:spPr>
            <a:ln w="3175">
              <a:solidFill>
                <a:srgbClr val="008000"/>
              </a:solidFill>
              <a:prstDash val="solid"/>
            </a:ln>
          </c:spPr>
          <c:marker>
            <c:symbol val="triangle"/>
            <c:size val="6"/>
            <c:spPr>
              <a:solidFill>
                <a:srgbClr val="008000"/>
              </a:solidFill>
              <a:ln>
                <a:solidFill>
                  <a:srgbClr val="008000"/>
                </a:solidFill>
                <a:prstDash val="solid"/>
              </a:ln>
            </c:spPr>
          </c:marker>
          <c:cat>
            <c:numRef>
              <c:f>縦型表!$C$105:$C$268</c:f>
              <c:numCache>
                <c:formatCode>[$-411]ge\.m\.d;@</c:formatCode>
                <c:ptCount val="164"/>
                <c:pt idx="0">
                  <c:v>31163</c:v>
                </c:pt>
                <c:pt idx="1">
                  <c:v>31258</c:v>
                </c:pt>
                <c:pt idx="2">
                  <c:v>31337</c:v>
                </c:pt>
                <c:pt idx="3">
                  <c:v>31434</c:v>
                </c:pt>
                <c:pt idx="4">
                  <c:v>31527</c:v>
                </c:pt>
                <c:pt idx="5">
                  <c:v>31618</c:v>
                </c:pt>
                <c:pt idx="6">
                  <c:v>31712</c:v>
                </c:pt>
                <c:pt idx="7">
                  <c:v>31796</c:v>
                </c:pt>
                <c:pt idx="8">
                  <c:v>31890</c:v>
                </c:pt>
                <c:pt idx="9">
                  <c:v>31966</c:v>
                </c:pt>
                <c:pt idx="10">
                  <c:v>32055</c:v>
                </c:pt>
                <c:pt idx="11">
                  <c:v>32155</c:v>
                </c:pt>
                <c:pt idx="12">
                  <c:v>32240</c:v>
                </c:pt>
                <c:pt idx="13">
                  <c:v>32357</c:v>
                </c:pt>
                <c:pt idx="14">
                  <c:v>32440</c:v>
                </c:pt>
                <c:pt idx="15">
                  <c:v>32541</c:v>
                </c:pt>
                <c:pt idx="16">
                  <c:v>32645</c:v>
                </c:pt>
                <c:pt idx="17">
                  <c:v>32737</c:v>
                </c:pt>
                <c:pt idx="18">
                  <c:v>32828</c:v>
                </c:pt>
                <c:pt idx="19">
                  <c:v>32930</c:v>
                </c:pt>
                <c:pt idx="20">
                  <c:v>32987</c:v>
                </c:pt>
                <c:pt idx="21">
                  <c:v>33135</c:v>
                </c:pt>
                <c:pt idx="22">
                  <c:v>33193</c:v>
                </c:pt>
                <c:pt idx="23">
                  <c:v>33301</c:v>
                </c:pt>
                <c:pt idx="24">
                  <c:v>33350</c:v>
                </c:pt>
                <c:pt idx="25">
                  <c:v>33487</c:v>
                </c:pt>
                <c:pt idx="26">
                  <c:v>33578</c:v>
                </c:pt>
                <c:pt idx="27">
                  <c:v>33623</c:v>
                </c:pt>
                <c:pt idx="28">
                  <c:v>33714</c:v>
                </c:pt>
                <c:pt idx="29">
                  <c:v>33808</c:v>
                </c:pt>
                <c:pt idx="30">
                  <c:v>33914</c:v>
                </c:pt>
                <c:pt idx="31">
                  <c:v>33988</c:v>
                </c:pt>
                <c:pt idx="32">
                  <c:v>34117</c:v>
                </c:pt>
                <c:pt idx="33">
                  <c:v>34218</c:v>
                </c:pt>
                <c:pt idx="34">
                  <c:v>34347</c:v>
                </c:pt>
                <c:pt idx="35">
                  <c:v>34396</c:v>
                </c:pt>
                <c:pt idx="36">
                  <c:v>34437</c:v>
                </c:pt>
                <c:pt idx="37">
                  <c:v>34543</c:v>
                </c:pt>
                <c:pt idx="38">
                  <c:v>34648</c:v>
                </c:pt>
                <c:pt idx="39">
                  <c:v>34705</c:v>
                </c:pt>
                <c:pt idx="40">
                  <c:v>34802</c:v>
                </c:pt>
                <c:pt idx="41">
                  <c:v>34897</c:v>
                </c:pt>
                <c:pt idx="42">
                  <c:v>35060</c:v>
                </c:pt>
                <c:pt idx="43">
                  <c:v>35111</c:v>
                </c:pt>
                <c:pt idx="44">
                  <c:v>35166</c:v>
                </c:pt>
                <c:pt idx="45">
                  <c:v>35265</c:v>
                </c:pt>
                <c:pt idx="46">
                  <c:v>35408</c:v>
                </c:pt>
                <c:pt idx="47">
                  <c:v>35458</c:v>
                </c:pt>
                <c:pt idx="48">
                  <c:v>35586</c:v>
                </c:pt>
                <c:pt idx="49">
                  <c:v>35669</c:v>
                </c:pt>
                <c:pt idx="50">
                  <c:v>35781</c:v>
                </c:pt>
                <c:pt idx="51">
                  <c:v>35844</c:v>
                </c:pt>
                <c:pt idx="52">
                  <c:v>35907</c:v>
                </c:pt>
                <c:pt idx="53">
                  <c:v>36031</c:v>
                </c:pt>
                <c:pt idx="54">
                  <c:v>36132</c:v>
                </c:pt>
                <c:pt idx="55">
                  <c:v>36214</c:v>
                </c:pt>
                <c:pt idx="56">
                  <c:v>36322</c:v>
                </c:pt>
                <c:pt idx="57">
                  <c:v>36410</c:v>
                </c:pt>
                <c:pt idx="58">
                  <c:v>36503</c:v>
                </c:pt>
                <c:pt idx="59">
                  <c:v>36573</c:v>
                </c:pt>
                <c:pt idx="60">
                  <c:v>36684</c:v>
                </c:pt>
                <c:pt idx="61">
                  <c:v>36789</c:v>
                </c:pt>
                <c:pt idx="62">
                  <c:v>36836</c:v>
                </c:pt>
                <c:pt idx="63">
                  <c:v>36928</c:v>
                </c:pt>
                <c:pt idx="64">
                  <c:v>37054</c:v>
                </c:pt>
                <c:pt idx="65">
                  <c:v>37160</c:v>
                </c:pt>
                <c:pt idx="66">
                  <c:v>37230</c:v>
                </c:pt>
                <c:pt idx="67">
                  <c:v>37320</c:v>
                </c:pt>
                <c:pt idx="68">
                  <c:v>37392</c:v>
                </c:pt>
                <c:pt idx="69">
                  <c:v>37518</c:v>
                </c:pt>
                <c:pt idx="70">
                  <c:v>37580</c:v>
                </c:pt>
                <c:pt idx="71">
                  <c:v>37691</c:v>
                </c:pt>
                <c:pt idx="72">
                  <c:v>37727</c:v>
                </c:pt>
                <c:pt idx="73">
                  <c:v>37868</c:v>
                </c:pt>
                <c:pt idx="74">
                  <c:v>37935</c:v>
                </c:pt>
                <c:pt idx="75">
                  <c:v>38040</c:v>
                </c:pt>
                <c:pt idx="76">
                  <c:v>38133</c:v>
                </c:pt>
                <c:pt idx="77">
                  <c:v>38236</c:v>
                </c:pt>
                <c:pt idx="78">
                  <c:v>38320</c:v>
                </c:pt>
                <c:pt idx="79">
                  <c:v>38379</c:v>
                </c:pt>
                <c:pt idx="80">
                  <c:v>38505</c:v>
                </c:pt>
                <c:pt idx="81">
                  <c:v>38603</c:v>
                </c:pt>
                <c:pt idx="82">
                  <c:v>38688</c:v>
                </c:pt>
                <c:pt idx="83">
                  <c:v>38783</c:v>
                </c:pt>
                <c:pt idx="84">
                  <c:v>38846</c:v>
                </c:pt>
                <c:pt idx="85">
                  <c:v>38971</c:v>
                </c:pt>
                <c:pt idx="86">
                  <c:v>39043</c:v>
                </c:pt>
                <c:pt idx="87">
                  <c:v>39107</c:v>
                </c:pt>
                <c:pt idx="88">
                  <c:v>39198</c:v>
                </c:pt>
                <c:pt idx="89">
                  <c:v>39329</c:v>
                </c:pt>
                <c:pt idx="90">
                  <c:v>39428</c:v>
                </c:pt>
                <c:pt idx="91">
                  <c:v>39513</c:v>
                </c:pt>
                <c:pt idx="92">
                  <c:v>39555</c:v>
                </c:pt>
                <c:pt idx="93">
                  <c:v>39695</c:v>
                </c:pt>
                <c:pt idx="94">
                  <c:v>39748</c:v>
                </c:pt>
                <c:pt idx="95">
                  <c:v>39868</c:v>
                </c:pt>
                <c:pt idx="96">
                  <c:v>39927</c:v>
                </c:pt>
                <c:pt idx="97">
                  <c:v>40063</c:v>
                </c:pt>
                <c:pt idx="98">
                  <c:v>40091</c:v>
                </c:pt>
                <c:pt idx="99">
                  <c:v>40204</c:v>
                </c:pt>
                <c:pt idx="100">
                  <c:v>40336</c:v>
                </c:pt>
                <c:pt idx="101">
                  <c:v>40427</c:v>
                </c:pt>
                <c:pt idx="102">
                  <c:v>40522</c:v>
                </c:pt>
                <c:pt idx="103">
                  <c:v>40597</c:v>
                </c:pt>
                <c:pt idx="104">
                  <c:v>40680</c:v>
                </c:pt>
                <c:pt idx="105">
                  <c:v>40764</c:v>
                </c:pt>
                <c:pt idx="106">
                  <c:v>40856</c:v>
                </c:pt>
                <c:pt idx="107">
                  <c:v>40953</c:v>
                </c:pt>
                <c:pt idx="108">
                  <c:v>41064</c:v>
                </c:pt>
                <c:pt idx="109">
                  <c:v>41155</c:v>
                </c:pt>
                <c:pt idx="110">
                  <c:v>41248</c:v>
                </c:pt>
                <c:pt idx="111">
                  <c:v>41303</c:v>
                </c:pt>
                <c:pt idx="112">
                  <c:v>41408</c:v>
                </c:pt>
                <c:pt idx="113">
                  <c:v>41535</c:v>
                </c:pt>
                <c:pt idx="114">
                  <c:v>41607</c:v>
                </c:pt>
                <c:pt idx="115">
                  <c:v>41702</c:v>
                </c:pt>
                <c:pt idx="116">
                  <c:v>41782</c:v>
                </c:pt>
                <c:pt idx="117">
                  <c:v>41891</c:v>
                </c:pt>
                <c:pt idx="118">
                  <c:v>41982</c:v>
                </c:pt>
                <c:pt idx="119">
                  <c:v>42059</c:v>
                </c:pt>
                <c:pt idx="120">
                  <c:v>42150</c:v>
                </c:pt>
                <c:pt idx="121">
                  <c:v>42244</c:v>
                </c:pt>
                <c:pt idx="122">
                  <c:v>42327</c:v>
                </c:pt>
                <c:pt idx="123">
                  <c:v>42417</c:v>
                </c:pt>
                <c:pt idx="124">
                  <c:v>42509</c:v>
                </c:pt>
                <c:pt idx="125">
                  <c:v>42622</c:v>
                </c:pt>
                <c:pt idx="126">
                  <c:v>42703</c:v>
                </c:pt>
                <c:pt idx="127">
                  <c:v>42783</c:v>
                </c:pt>
                <c:pt idx="128">
                  <c:v>42884</c:v>
                </c:pt>
                <c:pt idx="129">
                  <c:v>42970</c:v>
                </c:pt>
                <c:pt idx="130">
                  <c:v>43075</c:v>
                </c:pt>
                <c:pt idx="131">
                  <c:v>43153</c:v>
                </c:pt>
              </c:numCache>
            </c:numRef>
          </c:cat>
          <c:val>
            <c:numRef>
              <c:f>縦型表!$H$105:$H$268</c:f>
              <c:numCache>
                <c:formatCode>0.0</c:formatCode>
                <c:ptCount val="164"/>
                <c:pt idx="0">
                  <c:v>29.58</c:v>
                </c:pt>
                <c:pt idx="1">
                  <c:v>29.58</c:v>
                </c:pt>
                <c:pt idx="2">
                  <c:v>34.799999999999997</c:v>
                </c:pt>
                <c:pt idx="3">
                  <c:v>27.84</c:v>
                </c:pt>
                <c:pt idx="4">
                  <c:v>27.84</c:v>
                </c:pt>
                <c:pt idx="5">
                  <c:v>26.97</c:v>
                </c:pt>
                <c:pt idx="6">
                  <c:v>28.71</c:v>
                </c:pt>
                <c:pt idx="7">
                  <c:v>27.84</c:v>
                </c:pt>
                <c:pt idx="8">
                  <c:v>28.71</c:v>
                </c:pt>
                <c:pt idx="9">
                  <c:v>28.71</c:v>
                </c:pt>
                <c:pt idx="10">
                  <c:v>26.97</c:v>
                </c:pt>
                <c:pt idx="11">
                  <c:v>27.84</c:v>
                </c:pt>
                <c:pt idx="12">
                  <c:v>27.84</c:v>
                </c:pt>
                <c:pt idx="13">
                  <c:v>28.71</c:v>
                </c:pt>
                <c:pt idx="14">
                  <c:v>28.71</c:v>
                </c:pt>
                <c:pt idx="15">
                  <c:v>27.84</c:v>
                </c:pt>
                <c:pt idx="16">
                  <c:v>28.71</c:v>
                </c:pt>
                <c:pt idx="17">
                  <c:v>26.97</c:v>
                </c:pt>
                <c:pt idx="18">
                  <c:v>27.84</c:v>
                </c:pt>
                <c:pt idx="19">
                  <c:v>27.84</c:v>
                </c:pt>
                <c:pt idx="20">
                  <c:v>26.97</c:v>
                </c:pt>
                <c:pt idx="21">
                  <c:v>26.1</c:v>
                </c:pt>
                <c:pt idx="22">
                  <c:v>27.84</c:v>
                </c:pt>
                <c:pt idx="23">
                  <c:v>25.23</c:v>
                </c:pt>
                <c:pt idx="24">
                  <c:v>27.1</c:v>
                </c:pt>
                <c:pt idx="25">
                  <c:v>26.4</c:v>
                </c:pt>
                <c:pt idx="26">
                  <c:v>26.9</c:v>
                </c:pt>
                <c:pt idx="27">
                  <c:v>27.8</c:v>
                </c:pt>
                <c:pt idx="28">
                  <c:v>26.9</c:v>
                </c:pt>
                <c:pt idx="29">
                  <c:v>28.9</c:v>
                </c:pt>
                <c:pt idx="30">
                  <c:v>29.4</c:v>
                </c:pt>
                <c:pt idx="31">
                  <c:v>28.2</c:v>
                </c:pt>
                <c:pt idx="32">
                  <c:v>29.1</c:v>
                </c:pt>
                <c:pt idx="33">
                  <c:v>26</c:v>
                </c:pt>
                <c:pt idx="34">
                  <c:v>26.9</c:v>
                </c:pt>
                <c:pt idx="35">
                  <c:v>27</c:v>
                </c:pt>
                <c:pt idx="36">
                  <c:v>25.9</c:v>
                </c:pt>
                <c:pt idx="37">
                  <c:v>27.8</c:v>
                </c:pt>
                <c:pt idx="38">
                  <c:v>27.3</c:v>
                </c:pt>
                <c:pt idx="39">
                  <c:v>28.7</c:v>
                </c:pt>
                <c:pt idx="40">
                  <c:v>26.18</c:v>
                </c:pt>
                <c:pt idx="41">
                  <c:v>28.69</c:v>
                </c:pt>
                <c:pt idx="42">
                  <c:v>27.15</c:v>
                </c:pt>
                <c:pt idx="43">
                  <c:v>29.45</c:v>
                </c:pt>
                <c:pt idx="44">
                  <c:v>27.75</c:v>
                </c:pt>
                <c:pt idx="45">
                  <c:v>29.86</c:v>
                </c:pt>
                <c:pt idx="46">
                  <c:v>29.4</c:v>
                </c:pt>
                <c:pt idx="47">
                  <c:v>25.4</c:v>
                </c:pt>
                <c:pt idx="48">
                  <c:v>28.8</c:v>
                </c:pt>
                <c:pt idx="49">
                  <c:v>28.4</c:v>
                </c:pt>
                <c:pt idx="50">
                  <c:v>29.7</c:v>
                </c:pt>
                <c:pt idx="51">
                  <c:v>22.08</c:v>
                </c:pt>
                <c:pt idx="52">
                  <c:v>29.3</c:v>
                </c:pt>
                <c:pt idx="53">
                  <c:v>26.6</c:v>
                </c:pt>
                <c:pt idx="54">
                  <c:v>27.7</c:v>
                </c:pt>
                <c:pt idx="55">
                  <c:v>26.8</c:v>
                </c:pt>
                <c:pt idx="56">
                  <c:v>28</c:v>
                </c:pt>
                <c:pt idx="57">
                  <c:v>26</c:v>
                </c:pt>
                <c:pt idx="58">
                  <c:v>27.7</c:v>
                </c:pt>
                <c:pt idx="59">
                  <c:v>27.7</c:v>
                </c:pt>
                <c:pt idx="60">
                  <c:v>27.5</c:v>
                </c:pt>
                <c:pt idx="61">
                  <c:v>29.1</c:v>
                </c:pt>
                <c:pt idx="62">
                  <c:v>27.8</c:v>
                </c:pt>
                <c:pt idx="63">
                  <c:v>24.2</c:v>
                </c:pt>
                <c:pt idx="64">
                  <c:v>29.1</c:v>
                </c:pt>
                <c:pt idx="65">
                  <c:v>29.1</c:v>
                </c:pt>
                <c:pt idx="66">
                  <c:v>29.6</c:v>
                </c:pt>
                <c:pt idx="67">
                  <c:v>29.8</c:v>
                </c:pt>
                <c:pt idx="68">
                  <c:v>28.8</c:v>
                </c:pt>
                <c:pt idx="69">
                  <c:v>29.3</c:v>
                </c:pt>
                <c:pt idx="70">
                  <c:v>28.1</c:v>
                </c:pt>
                <c:pt idx="71">
                  <c:v>29.3</c:v>
                </c:pt>
                <c:pt idx="72">
                  <c:v>29.7</c:v>
                </c:pt>
                <c:pt idx="73">
                  <c:v>29.1</c:v>
                </c:pt>
                <c:pt idx="74">
                  <c:v>28.7</c:v>
                </c:pt>
                <c:pt idx="75">
                  <c:v>29.7</c:v>
                </c:pt>
                <c:pt idx="76">
                  <c:v>29.9</c:v>
                </c:pt>
                <c:pt idx="77">
                  <c:v>30</c:v>
                </c:pt>
                <c:pt idx="78">
                  <c:v>28.3</c:v>
                </c:pt>
                <c:pt idx="79">
                  <c:v>27.7</c:v>
                </c:pt>
                <c:pt idx="80">
                  <c:v>29.9</c:v>
                </c:pt>
                <c:pt idx="81">
                  <c:v>27.8</c:v>
                </c:pt>
                <c:pt idx="82">
                  <c:v>30.3</c:v>
                </c:pt>
                <c:pt idx="83">
                  <c:v>28.4</c:v>
                </c:pt>
                <c:pt idx="84">
                  <c:v>28</c:v>
                </c:pt>
                <c:pt idx="85">
                  <c:v>28.6</c:v>
                </c:pt>
                <c:pt idx="86">
                  <c:v>28.8</c:v>
                </c:pt>
                <c:pt idx="87">
                  <c:v>29.3</c:v>
                </c:pt>
                <c:pt idx="88">
                  <c:v>29.4</c:v>
                </c:pt>
                <c:pt idx="89">
                  <c:v>28.9</c:v>
                </c:pt>
                <c:pt idx="90">
                  <c:v>29.4</c:v>
                </c:pt>
                <c:pt idx="91">
                  <c:v>27.5</c:v>
                </c:pt>
                <c:pt idx="92">
                  <c:v>28.4</c:v>
                </c:pt>
                <c:pt idx="93">
                  <c:v>27.8</c:v>
                </c:pt>
                <c:pt idx="94">
                  <c:v>27.2</c:v>
                </c:pt>
                <c:pt idx="95">
                  <c:v>27.2</c:v>
                </c:pt>
                <c:pt idx="96">
                  <c:v>27.6</c:v>
                </c:pt>
                <c:pt idx="97">
                  <c:v>28.1</c:v>
                </c:pt>
                <c:pt idx="98">
                  <c:v>29.5</c:v>
                </c:pt>
                <c:pt idx="99">
                  <c:v>28.6</c:v>
                </c:pt>
                <c:pt idx="100">
                  <c:v>28.3</c:v>
                </c:pt>
                <c:pt idx="101">
                  <c:v>30</c:v>
                </c:pt>
                <c:pt idx="102">
                  <c:v>29.1</c:v>
                </c:pt>
                <c:pt idx="108">
                  <c:v>50.9</c:v>
                </c:pt>
                <c:pt idx="109">
                  <c:v>45.9</c:v>
                </c:pt>
                <c:pt idx="110">
                  <c:v>47</c:v>
                </c:pt>
                <c:pt idx="111">
                  <c:v>37.200000000000003</c:v>
                </c:pt>
                <c:pt idx="112">
                  <c:v>42.5</c:v>
                </c:pt>
                <c:pt idx="113">
                  <c:v>40.4</c:v>
                </c:pt>
                <c:pt idx="114">
                  <c:v>40.700000000000003</c:v>
                </c:pt>
                <c:pt idx="115">
                  <c:v>37.200000000000003</c:v>
                </c:pt>
                <c:pt idx="116">
                  <c:v>36.799999999999997</c:v>
                </c:pt>
                <c:pt idx="117">
                  <c:v>38.700000000000003</c:v>
                </c:pt>
                <c:pt idx="118">
                  <c:v>39</c:v>
                </c:pt>
                <c:pt idx="119">
                  <c:v>38.1</c:v>
                </c:pt>
                <c:pt idx="120">
                  <c:v>38.4</c:v>
                </c:pt>
                <c:pt idx="121">
                  <c:v>37.6</c:v>
                </c:pt>
                <c:pt idx="122">
                  <c:v>39.200000000000003</c:v>
                </c:pt>
                <c:pt idx="123">
                  <c:v>38</c:v>
                </c:pt>
                <c:pt idx="124">
                  <c:v>34.9</c:v>
                </c:pt>
                <c:pt idx="125">
                  <c:v>34.6</c:v>
                </c:pt>
                <c:pt idx="126">
                  <c:v>37.4</c:v>
                </c:pt>
                <c:pt idx="127">
                  <c:v>34.799999999999997</c:v>
                </c:pt>
                <c:pt idx="128">
                  <c:v>33.1</c:v>
                </c:pt>
                <c:pt idx="129">
                  <c:v>34.5</c:v>
                </c:pt>
                <c:pt idx="130">
                  <c:v>35.9</c:v>
                </c:pt>
                <c:pt idx="131">
                  <c:v>33.200000000000003</c:v>
                </c:pt>
              </c:numCache>
            </c:numRef>
          </c:val>
          <c:smooth val="0"/>
        </c:ser>
        <c:ser>
          <c:idx val="3"/>
          <c:order val="4"/>
          <c:tx>
            <c:strRef>
              <c:f>縦型表!$I$104</c:f>
              <c:strCache>
                <c:ptCount val="1"/>
                <c:pt idx="0">
                  <c:v>ｺﾊﾞﾙﾄﾗｲﾝ横浦西</c:v>
                </c:pt>
              </c:strCache>
            </c:strRef>
          </c:tx>
          <c:spPr>
            <a:ln w="12700">
              <a:solidFill>
                <a:srgbClr val="FF0000"/>
              </a:solidFill>
              <a:prstDash val="solid"/>
            </a:ln>
          </c:spPr>
          <c:marker>
            <c:symbol val="circle"/>
            <c:size val="6"/>
            <c:spPr>
              <a:solidFill>
                <a:srgbClr val="FFFFFF"/>
              </a:solidFill>
              <a:ln>
                <a:solidFill>
                  <a:srgbClr val="FF0000"/>
                </a:solidFill>
                <a:prstDash val="solid"/>
              </a:ln>
            </c:spPr>
          </c:marker>
          <c:cat>
            <c:numRef>
              <c:f>縦型表!$C$105:$C$268</c:f>
              <c:numCache>
                <c:formatCode>[$-411]ge\.m\.d;@</c:formatCode>
                <c:ptCount val="164"/>
                <c:pt idx="0">
                  <c:v>31163</c:v>
                </c:pt>
                <c:pt idx="1">
                  <c:v>31258</c:v>
                </c:pt>
                <c:pt idx="2">
                  <c:v>31337</c:v>
                </c:pt>
                <c:pt idx="3">
                  <c:v>31434</c:v>
                </c:pt>
                <c:pt idx="4">
                  <c:v>31527</c:v>
                </c:pt>
                <c:pt idx="5">
                  <c:v>31618</c:v>
                </c:pt>
                <c:pt idx="6">
                  <c:v>31712</c:v>
                </c:pt>
                <c:pt idx="7">
                  <c:v>31796</c:v>
                </c:pt>
                <c:pt idx="8">
                  <c:v>31890</c:v>
                </c:pt>
                <c:pt idx="9">
                  <c:v>31966</c:v>
                </c:pt>
                <c:pt idx="10">
                  <c:v>32055</c:v>
                </c:pt>
                <c:pt idx="11">
                  <c:v>32155</c:v>
                </c:pt>
                <c:pt idx="12">
                  <c:v>32240</c:v>
                </c:pt>
                <c:pt idx="13">
                  <c:v>32357</c:v>
                </c:pt>
                <c:pt idx="14">
                  <c:v>32440</c:v>
                </c:pt>
                <c:pt idx="15">
                  <c:v>32541</c:v>
                </c:pt>
                <c:pt idx="16">
                  <c:v>32645</c:v>
                </c:pt>
                <c:pt idx="17">
                  <c:v>32737</c:v>
                </c:pt>
                <c:pt idx="18">
                  <c:v>32828</c:v>
                </c:pt>
                <c:pt idx="19">
                  <c:v>32930</c:v>
                </c:pt>
                <c:pt idx="20">
                  <c:v>32987</c:v>
                </c:pt>
                <c:pt idx="21">
                  <c:v>33135</c:v>
                </c:pt>
                <c:pt idx="22">
                  <c:v>33193</c:v>
                </c:pt>
                <c:pt idx="23">
                  <c:v>33301</c:v>
                </c:pt>
                <c:pt idx="24">
                  <c:v>33350</c:v>
                </c:pt>
                <c:pt idx="25">
                  <c:v>33487</c:v>
                </c:pt>
                <c:pt idx="26">
                  <c:v>33578</c:v>
                </c:pt>
                <c:pt idx="27">
                  <c:v>33623</c:v>
                </c:pt>
                <c:pt idx="28">
                  <c:v>33714</c:v>
                </c:pt>
                <c:pt idx="29">
                  <c:v>33808</c:v>
                </c:pt>
                <c:pt idx="30">
                  <c:v>33914</c:v>
                </c:pt>
                <c:pt idx="31">
                  <c:v>33988</c:v>
                </c:pt>
                <c:pt idx="32">
                  <c:v>34117</c:v>
                </c:pt>
                <c:pt idx="33">
                  <c:v>34218</c:v>
                </c:pt>
                <c:pt idx="34">
                  <c:v>34347</c:v>
                </c:pt>
                <c:pt idx="35">
                  <c:v>34396</c:v>
                </c:pt>
                <c:pt idx="36">
                  <c:v>34437</c:v>
                </c:pt>
                <c:pt idx="37">
                  <c:v>34543</c:v>
                </c:pt>
                <c:pt idx="38">
                  <c:v>34648</c:v>
                </c:pt>
                <c:pt idx="39">
                  <c:v>34705</c:v>
                </c:pt>
                <c:pt idx="40">
                  <c:v>34802</c:v>
                </c:pt>
                <c:pt idx="41">
                  <c:v>34897</c:v>
                </c:pt>
                <c:pt idx="42">
                  <c:v>35060</c:v>
                </c:pt>
                <c:pt idx="43">
                  <c:v>35111</c:v>
                </c:pt>
                <c:pt idx="44">
                  <c:v>35166</c:v>
                </c:pt>
                <c:pt idx="45">
                  <c:v>35265</c:v>
                </c:pt>
                <c:pt idx="46">
                  <c:v>35408</c:v>
                </c:pt>
                <c:pt idx="47">
                  <c:v>35458</c:v>
                </c:pt>
                <c:pt idx="48">
                  <c:v>35586</c:v>
                </c:pt>
                <c:pt idx="49">
                  <c:v>35669</c:v>
                </c:pt>
                <c:pt idx="50">
                  <c:v>35781</c:v>
                </c:pt>
                <c:pt idx="51">
                  <c:v>35844</c:v>
                </c:pt>
                <c:pt idx="52">
                  <c:v>35907</c:v>
                </c:pt>
                <c:pt idx="53">
                  <c:v>36031</c:v>
                </c:pt>
                <c:pt idx="54">
                  <c:v>36132</c:v>
                </c:pt>
                <c:pt idx="55">
                  <c:v>36214</c:v>
                </c:pt>
                <c:pt idx="56">
                  <c:v>36322</c:v>
                </c:pt>
                <c:pt idx="57">
                  <c:v>36410</c:v>
                </c:pt>
                <c:pt idx="58">
                  <c:v>36503</c:v>
                </c:pt>
                <c:pt idx="59">
                  <c:v>36573</c:v>
                </c:pt>
                <c:pt idx="60">
                  <c:v>36684</c:v>
                </c:pt>
                <c:pt idx="61">
                  <c:v>36789</c:v>
                </c:pt>
                <c:pt idx="62">
                  <c:v>36836</c:v>
                </c:pt>
                <c:pt idx="63">
                  <c:v>36928</c:v>
                </c:pt>
                <c:pt idx="64">
                  <c:v>37054</c:v>
                </c:pt>
                <c:pt idx="65">
                  <c:v>37160</c:v>
                </c:pt>
                <c:pt idx="66">
                  <c:v>37230</c:v>
                </c:pt>
                <c:pt idx="67">
                  <c:v>37320</c:v>
                </c:pt>
                <c:pt idx="68">
                  <c:v>37392</c:v>
                </c:pt>
                <c:pt idx="69">
                  <c:v>37518</c:v>
                </c:pt>
                <c:pt idx="70">
                  <c:v>37580</c:v>
                </c:pt>
                <c:pt idx="71">
                  <c:v>37691</c:v>
                </c:pt>
                <c:pt idx="72">
                  <c:v>37727</c:v>
                </c:pt>
                <c:pt idx="73">
                  <c:v>37868</c:v>
                </c:pt>
                <c:pt idx="74">
                  <c:v>37935</c:v>
                </c:pt>
                <c:pt idx="75">
                  <c:v>38040</c:v>
                </c:pt>
                <c:pt idx="76">
                  <c:v>38133</c:v>
                </c:pt>
                <c:pt idx="77">
                  <c:v>38236</c:v>
                </c:pt>
                <c:pt idx="78">
                  <c:v>38320</c:v>
                </c:pt>
                <c:pt idx="79">
                  <c:v>38379</c:v>
                </c:pt>
                <c:pt idx="80">
                  <c:v>38505</c:v>
                </c:pt>
                <c:pt idx="81">
                  <c:v>38603</c:v>
                </c:pt>
                <c:pt idx="82">
                  <c:v>38688</c:v>
                </c:pt>
                <c:pt idx="83">
                  <c:v>38783</c:v>
                </c:pt>
                <c:pt idx="84">
                  <c:v>38846</c:v>
                </c:pt>
                <c:pt idx="85">
                  <c:v>38971</c:v>
                </c:pt>
                <c:pt idx="86">
                  <c:v>39043</c:v>
                </c:pt>
                <c:pt idx="87">
                  <c:v>39107</c:v>
                </c:pt>
                <c:pt idx="88">
                  <c:v>39198</c:v>
                </c:pt>
                <c:pt idx="89">
                  <c:v>39329</c:v>
                </c:pt>
                <c:pt idx="90">
                  <c:v>39428</c:v>
                </c:pt>
                <c:pt idx="91">
                  <c:v>39513</c:v>
                </c:pt>
                <c:pt idx="92">
                  <c:v>39555</c:v>
                </c:pt>
                <c:pt idx="93">
                  <c:v>39695</c:v>
                </c:pt>
                <c:pt idx="94">
                  <c:v>39748</c:v>
                </c:pt>
                <c:pt idx="95">
                  <c:v>39868</c:v>
                </c:pt>
                <c:pt idx="96">
                  <c:v>39927</c:v>
                </c:pt>
                <c:pt idx="97">
                  <c:v>40063</c:v>
                </c:pt>
                <c:pt idx="98">
                  <c:v>40091</c:v>
                </c:pt>
                <c:pt idx="99">
                  <c:v>40204</c:v>
                </c:pt>
                <c:pt idx="100">
                  <c:v>40336</c:v>
                </c:pt>
                <c:pt idx="101">
                  <c:v>40427</c:v>
                </c:pt>
                <c:pt idx="102">
                  <c:v>40522</c:v>
                </c:pt>
                <c:pt idx="103">
                  <c:v>40597</c:v>
                </c:pt>
                <c:pt idx="104">
                  <c:v>40680</c:v>
                </c:pt>
                <c:pt idx="105">
                  <c:v>40764</c:v>
                </c:pt>
                <c:pt idx="106">
                  <c:v>40856</c:v>
                </c:pt>
                <c:pt idx="107">
                  <c:v>40953</c:v>
                </c:pt>
                <c:pt idx="108">
                  <c:v>41064</c:v>
                </c:pt>
                <c:pt idx="109">
                  <c:v>41155</c:v>
                </c:pt>
                <c:pt idx="110">
                  <c:v>41248</c:v>
                </c:pt>
                <c:pt idx="111">
                  <c:v>41303</c:v>
                </c:pt>
                <c:pt idx="112">
                  <c:v>41408</c:v>
                </c:pt>
                <c:pt idx="113">
                  <c:v>41535</c:v>
                </c:pt>
                <c:pt idx="114">
                  <c:v>41607</c:v>
                </c:pt>
                <c:pt idx="115">
                  <c:v>41702</c:v>
                </c:pt>
                <c:pt idx="116">
                  <c:v>41782</c:v>
                </c:pt>
                <c:pt idx="117">
                  <c:v>41891</c:v>
                </c:pt>
                <c:pt idx="118">
                  <c:v>41982</c:v>
                </c:pt>
                <c:pt idx="119">
                  <c:v>42059</c:v>
                </c:pt>
                <c:pt idx="120">
                  <c:v>42150</c:v>
                </c:pt>
                <c:pt idx="121">
                  <c:v>42244</c:v>
                </c:pt>
                <c:pt idx="122">
                  <c:v>42327</c:v>
                </c:pt>
                <c:pt idx="123">
                  <c:v>42417</c:v>
                </c:pt>
                <c:pt idx="124">
                  <c:v>42509</c:v>
                </c:pt>
                <c:pt idx="125">
                  <c:v>42622</c:v>
                </c:pt>
                <c:pt idx="126">
                  <c:v>42703</c:v>
                </c:pt>
                <c:pt idx="127">
                  <c:v>42783</c:v>
                </c:pt>
                <c:pt idx="128">
                  <c:v>42884</c:v>
                </c:pt>
                <c:pt idx="129">
                  <c:v>42970</c:v>
                </c:pt>
                <c:pt idx="130">
                  <c:v>43075</c:v>
                </c:pt>
                <c:pt idx="131">
                  <c:v>43153</c:v>
                </c:pt>
              </c:numCache>
            </c:numRef>
          </c:cat>
          <c:val>
            <c:numRef>
              <c:f>縦型表!$I$105:$I$268</c:f>
              <c:numCache>
                <c:formatCode>0.0</c:formatCode>
                <c:ptCount val="164"/>
                <c:pt idx="0">
                  <c:v>32.19</c:v>
                </c:pt>
                <c:pt idx="1">
                  <c:v>33.06</c:v>
                </c:pt>
                <c:pt idx="2">
                  <c:v>38.28</c:v>
                </c:pt>
                <c:pt idx="3">
                  <c:v>33.06</c:v>
                </c:pt>
                <c:pt idx="4">
                  <c:v>34.799999999999997</c:v>
                </c:pt>
                <c:pt idx="5">
                  <c:v>32.19</c:v>
                </c:pt>
                <c:pt idx="6">
                  <c:v>33.06</c:v>
                </c:pt>
                <c:pt idx="7">
                  <c:v>27.84</c:v>
                </c:pt>
                <c:pt idx="8">
                  <c:v>33.06</c:v>
                </c:pt>
                <c:pt idx="9">
                  <c:v>31.32</c:v>
                </c:pt>
                <c:pt idx="10">
                  <c:v>31.32</c:v>
                </c:pt>
                <c:pt idx="11">
                  <c:v>33.93</c:v>
                </c:pt>
                <c:pt idx="12">
                  <c:v>33.06</c:v>
                </c:pt>
                <c:pt idx="13">
                  <c:v>33.06</c:v>
                </c:pt>
                <c:pt idx="14">
                  <c:v>33.93</c:v>
                </c:pt>
                <c:pt idx="15">
                  <c:v>33.06</c:v>
                </c:pt>
                <c:pt idx="16">
                  <c:v>33.93</c:v>
                </c:pt>
                <c:pt idx="17">
                  <c:v>32.19</c:v>
                </c:pt>
                <c:pt idx="18">
                  <c:v>33.06</c:v>
                </c:pt>
                <c:pt idx="19">
                  <c:v>33.06</c:v>
                </c:pt>
                <c:pt idx="20">
                  <c:v>31.32</c:v>
                </c:pt>
                <c:pt idx="21">
                  <c:v>30.45</c:v>
                </c:pt>
                <c:pt idx="22">
                  <c:v>31.32</c:v>
                </c:pt>
                <c:pt idx="23">
                  <c:v>31.32</c:v>
                </c:pt>
                <c:pt idx="24">
                  <c:v>32.299999999999997</c:v>
                </c:pt>
                <c:pt idx="25">
                  <c:v>32</c:v>
                </c:pt>
                <c:pt idx="26">
                  <c:v>31.7</c:v>
                </c:pt>
                <c:pt idx="27">
                  <c:v>32</c:v>
                </c:pt>
                <c:pt idx="28">
                  <c:v>31.8</c:v>
                </c:pt>
                <c:pt idx="29">
                  <c:v>33.1</c:v>
                </c:pt>
                <c:pt idx="30">
                  <c:v>35.299999999999997</c:v>
                </c:pt>
                <c:pt idx="31">
                  <c:v>32.700000000000003</c:v>
                </c:pt>
                <c:pt idx="32">
                  <c:v>35.1</c:v>
                </c:pt>
                <c:pt idx="33">
                  <c:v>31.3</c:v>
                </c:pt>
                <c:pt idx="34">
                  <c:v>32</c:v>
                </c:pt>
                <c:pt idx="35">
                  <c:v>33</c:v>
                </c:pt>
                <c:pt idx="36">
                  <c:v>31</c:v>
                </c:pt>
                <c:pt idx="37">
                  <c:v>34.6</c:v>
                </c:pt>
                <c:pt idx="38">
                  <c:v>33.200000000000003</c:v>
                </c:pt>
                <c:pt idx="39">
                  <c:v>34.9</c:v>
                </c:pt>
                <c:pt idx="40">
                  <c:v>31.67</c:v>
                </c:pt>
                <c:pt idx="41">
                  <c:v>34.42</c:v>
                </c:pt>
                <c:pt idx="42">
                  <c:v>30.13</c:v>
                </c:pt>
                <c:pt idx="43">
                  <c:v>35.54</c:v>
                </c:pt>
                <c:pt idx="44">
                  <c:v>36.76</c:v>
                </c:pt>
                <c:pt idx="45">
                  <c:v>38.33</c:v>
                </c:pt>
                <c:pt idx="46">
                  <c:v>38.4</c:v>
                </c:pt>
                <c:pt idx="47">
                  <c:v>34.299999999999997</c:v>
                </c:pt>
                <c:pt idx="48">
                  <c:v>34.299999999999997</c:v>
                </c:pt>
                <c:pt idx="49">
                  <c:v>36.200000000000003</c:v>
                </c:pt>
                <c:pt idx="50">
                  <c:v>36.299999999999997</c:v>
                </c:pt>
                <c:pt idx="51">
                  <c:v>31.88</c:v>
                </c:pt>
                <c:pt idx="52">
                  <c:v>34.5</c:v>
                </c:pt>
                <c:pt idx="53">
                  <c:v>32.6</c:v>
                </c:pt>
                <c:pt idx="54">
                  <c:v>34.4</c:v>
                </c:pt>
                <c:pt idx="55">
                  <c:v>32.6</c:v>
                </c:pt>
                <c:pt idx="56">
                  <c:v>33.299999999999997</c:v>
                </c:pt>
                <c:pt idx="57">
                  <c:v>32.700000000000003</c:v>
                </c:pt>
                <c:pt idx="58">
                  <c:v>35.299999999999997</c:v>
                </c:pt>
                <c:pt idx="59">
                  <c:v>34.9</c:v>
                </c:pt>
                <c:pt idx="60">
                  <c:v>34.1</c:v>
                </c:pt>
                <c:pt idx="61">
                  <c:v>33.5</c:v>
                </c:pt>
                <c:pt idx="62">
                  <c:v>34.6</c:v>
                </c:pt>
                <c:pt idx="63">
                  <c:v>27.5</c:v>
                </c:pt>
                <c:pt idx="64">
                  <c:v>35.6</c:v>
                </c:pt>
                <c:pt idx="65">
                  <c:v>35.200000000000003</c:v>
                </c:pt>
                <c:pt idx="66">
                  <c:v>35.299999999999997</c:v>
                </c:pt>
                <c:pt idx="67">
                  <c:v>35.9</c:v>
                </c:pt>
                <c:pt idx="68">
                  <c:v>35.6</c:v>
                </c:pt>
                <c:pt idx="69">
                  <c:v>36.299999999999997</c:v>
                </c:pt>
                <c:pt idx="70">
                  <c:v>36.6</c:v>
                </c:pt>
                <c:pt idx="71">
                  <c:v>38</c:v>
                </c:pt>
                <c:pt idx="72">
                  <c:v>37.6</c:v>
                </c:pt>
                <c:pt idx="73">
                  <c:v>36.6</c:v>
                </c:pt>
                <c:pt idx="74">
                  <c:v>36.1</c:v>
                </c:pt>
                <c:pt idx="75">
                  <c:v>38.299999999999997</c:v>
                </c:pt>
                <c:pt idx="76">
                  <c:v>37</c:v>
                </c:pt>
                <c:pt idx="77">
                  <c:v>36.799999999999997</c:v>
                </c:pt>
                <c:pt idx="78">
                  <c:v>35.6</c:v>
                </c:pt>
                <c:pt idx="79">
                  <c:v>36</c:v>
                </c:pt>
                <c:pt idx="80">
                  <c:v>36.9</c:v>
                </c:pt>
                <c:pt idx="81">
                  <c:v>35.9</c:v>
                </c:pt>
                <c:pt idx="82">
                  <c:v>38.4</c:v>
                </c:pt>
                <c:pt idx="83">
                  <c:v>36.9</c:v>
                </c:pt>
                <c:pt idx="84">
                  <c:v>36.299999999999997</c:v>
                </c:pt>
                <c:pt idx="85">
                  <c:v>36.9</c:v>
                </c:pt>
                <c:pt idx="86">
                  <c:v>31.1</c:v>
                </c:pt>
                <c:pt idx="87">
                  <c:v>31.4</c:v>
                </c:pt>
                <c:pt idx="88">
                  <c:v>34.200000000000003</c:v>
                </c:pt>
                <c:pt idx="89">
                  <c:v>37.1</c:v>
                </c:pt>
                <c:pt idx="90">
                  <c:v>37.700000000000003</c:v>
                </c:pt>
                <c:pt idx="91">
                  <c:v>36.299999999999997</c:v>
                </c:pt>
                <c:pt idx="92">
                  <c:v>34.4</c:v>
                </c:pt>
                <c:pt idx="93">
                  <c:v>36</c:v>
                </c:pt>
                <c:pt idx="94">
                  <c:v>37.5</c:v>
                </c:pt>
                <c:pt idx="95">
                  <c:v>34.1</c:v>
                </c:pt>
                <c:pt idx="96">
                  <c:v>36.200000000000003</c:v>
                </c:pt>
                <c:pt idx="97">
                  <c:v>36.6</c:v>
                </c:pt>
                <c:pt idx="98">
                  <c:v>37.4</c:v>
                </c:pt>
                <c:pt idx="99">
                  <c:v>36.6</c:v>
                </c:pt>
                <c:pt idx="100">
                  <c:v>35.6</c:v>
                </c:pt>
                <c:pt idx="101">
                  <c:v>39.200000000000003</c:v>
                </c:pt>
                <c:pt idx="102">
                  <c:v>37.799999999999997</c:v>
                </c:pt>
                <c:pt idx="108">
                  <c:v>66.5</c:v>
                </c:pt>
                <c:pt idx="109">
                  <c:v>64.099999999999994</c:v>
                </c:pt>
                <c:pt idx="110">
                  <c:v>65.099999999999994</c:v>
                </c:pt>
                <c:pt idx="111">
                  <c:v>50</c:v>
                </c:pt>
                <c:pt idx="112">
                  <c:v>62.9</c:v>
                </c:pt>
                <c:pt idx="113">
                  <c:v>58.7</c:v>
                </c:pt>
                <c:pt idx="114">
                  <c:v>59.5</c:v>
                </c:pt>
                <c:pt idx="115">
                  <c:v>51.7</c:v>
                </c:pt>
                <c:pt idx="116">
                  <c:v>52.6</c:v>
                </c:pt>
                <c:pt idx="117">
                  <c:v>53.7</c:v>
                </c:pt>
                <c:pt idx="118">
                  <c:v>54.6</c:v>
                </c:pt>
                <c:pt idx="119">
                  <c:v>52.6</c:v>
                </c:pt>
                <c:pt idx="120">
                  <c:v>53.8</c:v>
                </c:pt>
                <c:pt idx="121">
                  <c:v>52.6</c:v>
                </c:pt>
                <c:pt idx="122">
                  <c:v>53.3</c:v>
                </c:pt>
                <c:pt idx="123">
                  <c:v>52.5</c:v>
                </c:pt>
                <c:pt idx="124">
                  <c:v>49.9</c:v>
                </c:pt>
                <c:pt idx="125">
                  <c:v>48.2</c:v>
                </c:pt>
                <c:pt idx="126">
                  <c:v>52</c:v>
                </c:pt>
                <c:pt idx="127">
                  <c:v>47.8</c:v>
                </c:pt>
                <c:pt idx="128">
                  <c:v>48.9</c:v>
                </c:pt>
                <c:pt idx="129">
                  <c:v>47.5</c:v>
                </c:pt>
                <c:pt idx="130">
                  <c:v>50.2</c:v>
                </c:pt>
                <c:pt idx="131">
                  <c:v>50.5</c:v>
                </c:pt>
              </c:numCache>
            </c:numRef>
          </c:val>
          <c:smooth val="0"/>
        </c:ser>
        <c:ser>
          <c:idx val="4"/>
          <c:order val="5"/>
          <c:tx>
            <c:strRef>
              <c:f>縦型表!$J$104</c:f>
              <c:strCache>
                <c:ptCount val="1"/>
                <c:pt idx="0">
                  <c:v>ｺﾊﾞﾙﾄﾗｲﾝ大石原西</c:v>
                </c:pt>
              </c:strCache>
            </c:strRef>
          </c:tx>
          <c:spPr>
            <a:ln w="12700">
              <a:solidFill>
                <a:srgbClr val="FF6600"/>
              </a:solidFill>
              <a:prstDash val="solid"/>
            </a:ln>
          </c:spPr>
          <c:marker>
            <c:symbol val="x"/>
            <c:size val="6"/>
            <c:spPr>
              <a:noFill/>
              <a:ln>
                <a:solidFill>
                  <a:srgbClr val="FF6600"/>
                </a:solidFill>
                <a:prstDash val="solid"/>
              </a:ln>
            </c:spPr>
          </c:marker>
          <c:cat>
            <c:numRef>
              <c:f>縦型表!$C$105:$C$268</c:f>
              <c:numCache>
                <c:formatCode>[$-411]ge\.m\.d;@</c:formatCode>
                <c:ptCount val="164"/>
                <c:pt idx="0">
                  <c:v>31163</c:v>
                </c:pt>
                <c:pt idx="1">
                  <c:v>31258</c:v>
                </c:pt>
                <c:pt idx="2">
                  <c:v>31337</c:v>
                </c:pt>
                <c:pt idx="3">
                  <c:v>31434</c:v>
                </c:pt>
                <c:pt idx="4">
                  <c:v>31527</c:v>
                </c:pt>
                <c:pt idx="5">
                  <c:v>31618</c:v>
                </c:pt>
                <c:pt idx="6">
                  <c:v>31712</c:v>
                </c:pt>
                <c:pt idx="7">
                  <c:v>31796</c:v>
                </c:pt>
                <c:pt idx="8">
                  <c:v>31890</c:v>
                </c:pt>
                <c:pt idx="9">
                  <c:v>31966</c:v>
                </c:pt>
                <c:pt idx="10">
                  <c:v>32055</c:v>
                </c:pt>
                <c:pt idx="11">
                  <c:v>32155</c:v>
                </c:pt>
                <c:pt idx="12">
                  <c:v>32240</c:v>
                </c:pt>
                <c:pt idx="13">
                  <c:v>32357</c:v>
                </c:pt>
                <c:pt idx="14">
                  <c:v>32440</c:v>
                </c:pt>
                <c:pt idx="15">
                  <c:v>32541</c:v>
                </c:pt>
                <c:pt idx="16">
                  <c:v>32645</c:v>
                </c:pt>
                <c:pt idx="17">
                  <c:v>32737</c:v>
                </c:pt>
                <c:pt idx="18">
                  <c:v>32828</c:v>
                </c:pt>
                <c:pt idx="19">
                  <c:v>32930</c:v>
                </c:pt>
                <c:pt idx="20">
                  <c:v>32987</c:v>
                </c:pt>
                <c:pt idx="21">
                  <c:v>33135</c:v>
                </c:pt>
                <c:pt idx="22">
                  <c:v>33193</c:v>
                </c:pt>
                <c:pt idx="23">
                  <c:v>33301</c:v>
                </c:pt>
                <c:pt idx="24">
                  <c:v>33350</c:v>
                </c:pt>
                <c:pt idx="25">
                  <c:v>33487</c:v>
                </c:pt>
                <c:pt idx="26">
                  <c:v>33578</c:v>
                </c:pt>
                <c:pt idx="27">
                  <c:v>33623</c:v>
                </c:pt>
                <c:pt idx="28">
                  <c:v>33714</c:v>
                </c:pt>
                <c:pt idx="29">
                  <c:v>33808</c:v>
                </c:pt>
                <c:pt idx="30">
                  <c:v>33914</c:v>
                </c:pt>
                <c:pt idx="31">
                  <c:v>33988</c:v>
                </c:pt>
                <c:pt idx="32">
                  <c:v>34117</c:v>
                </c:pt>
                <c:pt idx="33">
                  <c:v>34218</c:v>
                </c:pt>
                <c:pt idx="34">
                  <c:v>34347</c:v>
                </c:pt>
                <c:pt idx="35">
                  <c:v>34396</c:v>
                </c:pt>
                <c:pt idx="36">
                  <c:v>34437</c:v>
                </c:pt>
                <c:pt idx="37">
                  <c:v>34543</c:v>
                </c:pt>
                <c:pt idx="38">
                  <c:v>34648</c:v>
                </c:pt>
                <c:pt idx="39">
                  <c:v>34705</c:v>
                </c:pt>
                <c:pt idx="40">
                  <c:v>34802</c:v>
                </c:pt>
                <c:pt idx="41">
                  <c:v>34897</c:v>
                </c:pt>
                <c:pt idx="42">
                  <c:v>35060</c:v>
                </c:pt>
                <c:pt idx="43">
                  <c:v>35111</c:v>
                </c:pt>
                <c:pt idx="44">
                  <c:v>35166</c:v>
                </c:pt>
                <c:pt idx="45">
                  <c:v>35265</c:v>
                </c:pt>
                <c:pt idx="46">
                  <c:v>35408</c:v>
                </c:pt>
                <c:pt idx="47">
                  <c:v>35458</c:v>
                </c:pt>
                <c:pt idx="48">
                  <c:v>35586</c:v>
                </c:pt>
                <c:pt idx="49">
                  <c:v>35669</c:v>
                </c:pt>
                <c:pt idx="50">
                  <c:v>35781</c:v>
                </c:pt>
                <c:pt idx="51">
                  <c:v>35844</c:v>
                </c:pt>
                <c:pt idx="52">
                  <c:v>35907</c:v>
                </c:pt>
                <c:pt idx="53">
                  <c:v>36031</c:v>
                </c:pt>
                <c:pt idx="54">
                  <c:v>36132</c:v>
                </c:pt>
                <c:pt idx="55">
                  <c:v>36214</c:v>
                </c:pt>
                <c:pt idx="56">
                  <c:v>36322</c:v>
                </c:pt>
                <c:pt idx="57">
                  <c:v>36410</c:v>
                </c:pt>
                <c:pt idx="58">
                  <c:v>36503</c:v>
                </c:pt>
                <c:pt idx="59">
                  <c:v>36573</c:v>
                </c:pt>
                <c:pt idx="60">
                  <c:v>36684</c:v>
                </c:pt>
                <c:pt idx="61">
                  <c:v>36789</c:v>
                </c:pt>
                <c:pt idx="62">
                  <c:v>36836</c:v>
                </c:pt>
                <c:pt idx="63">
                  <c:v>36928</c:v>
                </c:pt>
                <c:pt idx="64">
                  <c:v>37054</c:v>
                </c:pt>
                <c:pt idx="65">
                  <c:v>37160</c:v>
                </c:pt>
                <c:pt idx="66">
                  <c:v>37230</c:v>
                </c:pt>
                <c:pt idx="67">
                  <c:v>37320</c:v>
                </c:pt>
                <c:pt idx="68">
                  <c:v>37392</c:v>
                </c:pt>
                <c:pt idx="69">
                  <c:v>37518</c:v>
                </c:pt>
                <c:pt idx="70">
                  <c:v>37580</c:v>
                </c:pt>
                <c:pt idx="71">
                  <c:v>37691</c:v>
                </c:pt>
                <c:pt idx="72">
                  <c:v>37727</c:v>
                </c:pt>
                <c:pt idx="73">
                  <c:v>37868</c:v>
                </c:pt>
                <c:pt idx="74">
                  <c:v>37935</c:v>
                </c:pt>
                <c:pt idx="75">
                  <c:v>38040</c:v>
                </c:pt>
                <c:pt idx="76">
                  <c:v>38133</c:v>
                </c:pt>
                <c:pt idx="77">
                  <c:v>38236</c:v>
                </c:pt>
                <c:pt idx="78">
                  <c:v>38320</c:v>
                </c:pt>
                <c:pt idx="79">
                  <c:v>38379</c:v>
                </c:pt>
                <c:pt idx="80">
                  <c:v>38505</c:v>
                </c:pt>
                <c:pt idx="81">
                  <c:v>38603</c:v>
                </c:pt>
                <c:pt idx="82">
                  <c:v>38688</c:v>
                </c:pt>
                <c:pt idx="83">
                  <c:v>38783</c:v>
                </c:pt>
                <c:pt idx="84">
                  <c:v>38846</c:v>
                </c:pt>
                <c:pt idx="85">
                  <c:v>38971</c:v>
                </c:pt>
                <c:pt idx="86">
                  <c:v>39043</c:v>
                </c:pt>
                <c:pt idx="87">
                  <c:v>39107</c:v>
                </c:pt>
                <c:pt idx="88">
                  <c:v>39198</c:v>
                </c:pt>
                <c:pt idx="89">
                  <c:v>39329</c:v>
                </c:pt>
                <c:pt idx="90">
                  <c:v>39428</c:v>
                </c:pt>
                <c:pt idx="91">
                  <c:v>39513</c:v>
                </c:pt>
                <c:pt idx="92">
                  <c:v>39555</c:v>
                </c:pt>
                <c:pt idx="93">
                  <c:v>39695</c:v>
                </c:pt>
                <c:pt idx="94">
                  <c:v>39748</c:v>
                </c:pt>
                <c:pt idx="95">
                  <c:v>39868</c:v>
                </c:pt>
                <c:pt idx="96">
                  <c:v>39927</c:v>
                </c:pt>
                <c:pt idx="97">
                  <c:v>40063</c:v>
                </c:pt>
                <c:pt idx="98">
                  <c:v>40091</c:v>
                </c:pt>
                <c:pt idx="99">
                  <c:v>40204</c:v>
                </c:pt>
                <c:pt idx="100">
                  <c:v>40336</c:v>
                </c:pt>
                <c:pt idx="101">
                  <c:v>40427</c:v>
                </c:pt>
                <c:pt idx="102">
                  <c:v>40522</c:v>
                </c:pt>
                <c:pt idx="103">
                  <c:v>40597</c:v>
                </c:pt>
                <c:pt idx="104">
                  <c:v>40680</c:v>
                </c:pt>
                <c:pt idx="105">
                  <c:v>40764</c:v>
                </c:pt>
                <c:pt idx="106">
                  <c:v>40856</c:v>
                </c:pt>
                <c:pt idx="107">
                  <c:v>40953</c:v>
                </c:pt>
                <c:pt idx="108">
                  <c:v>41064</c:v>
                </c:pt>
                <c:pt idx="109">
                  <c:v>41155</c:v>
                </c:pt>
                <c:pt idx="110">
                  <c:v>41248</c:v>
                </c:pt>
                <c:pt idx="111">
                  <c:v>41303</c:v>
                </c:pt>
                <c:pt idx="112">
                  <c:v>41408</c:v>
                </c:pt>
                <c:pt idx="113">
                  <c:v>41535</c:v>
                </c:pt>
                <c:pt idx="114">
                  <c:v>41607</c:v>
                </c:pt>
                <c:pt idx="115">
                  <c:v>41702</c:v>
                </c:pt>
                <c:pt idx="116">
                  <c:v>41782</c:v>
                </c:pt>
                <c:pt idx="117">
                  <c:v>41891</c:v>
                </c:pt>
                <c:pt idx="118">
                  <c:v>41982</c:v>
                </c:pt>
                <c:pt idx="119">
                  <c:v>42059</c:v>
                </c:pt>
                <c:pt idx="120">
                  <c:v>42150</c:v>
                </c:pt>
                <c:pt idx="121">
                  <c:v>42244</c:v>
                </c:pt>
                <c:pt idx="122">
                  <c:v>42327</c:v>
                </c:pt>
                <c:pt idx="123">
                  <c:v>42417</c:v>
                </c:pt>
                <c:pt idx="124">
                  <c:v>42509</c:v>
                </c:pt>
                <c:pt idx="125">
                  <c:v>42622</c:v>
                </c:pt>
                <c:pt idx="126">
                  <c:v>42703</c:v>
                </c:pt>
                <c:pt idx="127">
                  <c:v>42783</c:v>
                </c:pt>
                <c:pt idx="128">
                  <c:v>42884</c:v>
                </c:pt>
                <c:pt idx="129">
                  <c:v>42970</c:v>
                </c:pt>
                <c:pt idx="130">
                  <c:v>43075</c:v>
                </c:pt>
                <c:pt idx="131">
                  <c:v>43153</c:v>
                </c:pt>
              </c:numCache>
            </c:numRef>
          </c:cat>
          <c:val>
            <c:numRef>
              <c:f>縦型表!$J$105:$J$268</c:f>
              <c:numCache>
                <c:formatCode>0.0</c:formatCode>
                <c:ptCount val="164"/>
                <c:pt idx="0">
                  <c:v>33.93</c:v>
                </c:pt>
                <c:pt idx="1">
                  <c:v>35.67</c:v>
                </c:pt>
                <c:pt idx="2">
                  <c:v>40.020000000000003</c:v>
                </c:pt>
                <c:pt idx="3">
                  <c:v>34.799999999999997</c:v>
                </c:pt>
                <c:pt idx="4">
                  <c:v>33.93</c:v>
                </c:pt>
                <c:pt idx="5">
                  <c:v>33.06</c:v>
                </c:pt>
                <c:pt idx="7">
                  <c:v>33.93</c:v>
                </c:pt>
                <c:pt idx="8">
                  <c:v>35.67</c:v>
                </c:pt>
                <c:pt idx="9">
                  <c:v>33.06</c:v>
                </c:pt>
                <c:pt idx="10">
                  <c:v>34.799999999999997</c:v>
                </c:pt>
                <c:pt idx="11">
                  <c:v>34.799999999999997</c:v>
                </c:pt>
                <c:pt idx="12">
                  <c:v>34.799999999999997</c:v>
                </c:pt>
                <c:pt idx="13">
                  <c:v>32.19</c:v>
                </c:pt>
                <c:pt idx="14">
                  <c:v>34.799999999999997</c:v>
                </c:pt>
                <c:pt idx="15">
                  <c:v>34.799999999999997</c:v>
                </c:pt>
                <c:pt idx="16">
                  <c:v>33.93</c:v>
                </c:pt>
                <c:pt idx="17">
                  <c:v>33.06</c:v>
                </c:pt>
                <c:pt idx="18">
                  <c:v>33.06</c:v>
                </c:pt>
                <c:pt idx="19">
                  <c:v>33.93</c:v>
                </c:pt>
                <c:pt idx="20">
                  <c:v>32.19</c:v>
                </c:pt>
                <c:pt idx="21">
                  <c:v>32.19</c:v>
                </c:pt>
                <c:pt idx="22">
                  <c:v>32.19</c:v>
                </c:pt>
                <c:pt idx="23">
                  <c:v>32.19</c:v>
                </c:pt>
                <c:pt idx="24">
                  <c:v>32.6</c:v>
                </c:pt>
                <c:pt idx="25">
                  <c:v>31.8</c:v>
                </c:pt>
                <c:pt idx="26">
                  <c:v>34.5</c:v>
                </c:pt>
                <c:pt idx="27">
                  <c:v>33.6</c:v>
                </c:pt>
                <c:pt idx="28">
                  <c:v>33.200000000000003</c:v>
                </c:pt>
                <c:pt idx="29">
                  <c:v>33.200000000000003</c:v>
                </c:pt>
                <c:pt idx="30">
                  <c:v>36.299999999999997</c:v>
                </c:pt>
                <c:pt idx="31">
                  <c:v>34.200000000000003</c:v>
                </c:pt>
                <c:pt idx="32">
                  <c:v>37.700000000000003</c:v>
                </c:pt>
                <c:pt idx="33">
                  <c:v>32.4</c:v>
                </c:pt>
                <c:pt idx="34">
                  <c:v>34.5</c:v>
                </c:pt>
                <c:pt idx="35">
                  <c:v>35.1</c:v>
                </c:pt>
                <c:pt idx="36">
                  <c:v>32.700000000000003</c:v>
                </c:pt>
                <c:pt idx="37">
                  <c:v>35.700000000000003</c:v>
                </c:pt>
                <c:pt idx="38">
                  <c:v>35.5</c:v>
                </c:pt>
                <c:pt idx="39">
                  <c:v>36.9</c:v>
                </c:pt>
                <c:pt idx="40">
                  <c:v>32.69</c:v>
                </c:pt>
                <c:pt idx="41">
                  <c:v>34.81</c:v>
                </c:pt>
                <c:pt idx="42">
                  <c:v>35</c:v>
                </c:pt>
                <c:pt idx="43">
                  <c:v>39.11</c:v>
                </c:pt>
                <c:pt idx="44">
                  <c:v>37.29</c:v>
                </c:pt>
                <c:pt idx="45">
                  <c:v>38.07</c:v>
                </c:pt>
                <c:pt idx="46">
                  <c:v>37.1</c:v>
                </c:pt>
                <c:pt idx="47">
                  <c:v>33</c:v>
                </c:pt>
                <c:pt idx="48">
                  <c:v>35.700000000000003</c:v>
                </c:pt>
                <c:pt idx="49">
                  <c:v>39</c:v>
                </c:pt>
                <c:pt idx="50">
                  <c:v>36.6</c:v>
                </c:pt>
                <c:pt idx="51">
                  <c:v>33.380000000000003</c:v>
                </c:pt>
                <c:pt idx="52">
                  <c:v>36.299999999999997</c:v>
                </c:pt>
                <c:pt idx="53">
                  <c:v>32.700000000000003</c:v>
                </c:pt>
                <c:pt idx="54">
                  <c:v>36</c:v>
                </c:pt>
                <c:pt idx="55">
                  <c:v>35.799999999999997</c:v>
                </c:pt>
                <c:pt idx="56">
                  <c:v>35.4</c:v>
                </c:pt>
                <c:pt idx="57">
                  <c:v>34.6</c:v>
                </c:pt>
                <c:pt idx="58">
                  <c:v>34.299999999999997</c:v>
                </c:pt>
                <c:pt idx="59">
                  <c:v>36.4</c:v>
                </c:pt>
                <c:pt idx="60">
                  <c:v>34.9</c:v>
                </c:pt>
                <c:pt idx="61">
                  <c:v>34.700000000000003</c:v>
                </c:pt>
                <c:pt idx="62">
                  <c:v>35.4</c:v>
                </c:pt>
                <c:pt idx="63">
                  <c:v>32.299999999999997</c:v>
                </c:pt>
                <c:pt idx="64">
                  <c:v>36.6</c:v>
                </c:pt>
                <c:pt idx="65">
                  <c:v>37.5</c:v>
                </c:pt>
                <c:pt idx="66">
                  <c:v>37.299999999999997</c:v>
                </c:pt>
                <c:pt idx="67">
                  <c:v>38.6</c:v>
                </c:pt>
                <c:pt idx="68">
                  <c:v>38.4</c:v>
                </c:pt>
                <c:pt idx="69">
                  <c:v>38</c:v>
                </c:pt>
                <c:pt idx="70">
                  <c:v>37.1</c:v>
                </c:pt>
                <c:pt idx="71">
                  <c:v>37.200000000000003</c:v>
                </c:pt>
                <c:pt idx="72">
                  <c:v>37.700000000000003</c:v>
                </c:pt>
                <c:pt idx="73">
                  <c:v>36.299999999999997</c:v>
                </c:pt>
                <c:pt idx="74">
                  <c:v>36.700000000000003</c:v>
                </c:pt>
                <c:pt idx="75">
                  <c:v>37.6</c:v>
                </c:pt>
                <c:pt idx="76">
                  <c:v>37.299999999999997</c:v>
                </c:pt>
                <c:pt idx="77">
                  <c:v>37.5</c:v>
                </c:pt>
                <c:pt idx="78">
                  <c:v>36.700000000000003</c:v>
                </c:pt>
                <c:pt idx="79">
                  <c:v>34.700000000000003</c:v>
                </c:pt>
                <c:pt idx="80">
                  <c:v>37.6</c:v>
                </c:pt>
                <c:pt idx="81">
                  <c:v>36.200000000000003</c:v>
                </c:pt>
                <c:pt idx="82">
                  <c:v>38.6</c:v>
                </c:pt>
                <c:pt idx="83">
                  <c:v>37.1</c:v>
                </c:pt>
                <c:pt idx="84">
                  <c:v>36.6</c:v>
                </c:pt>
                <c:pt idx="85">
                  <c:v>37.5</c:v>
                </c:pt>
                <c:pt idx="86">
                  <c:v>37.799999999999997</c:v>
                </c:pt>
                <c:pt idx="87">
                  <c:v>38.799999999999997</c:v>
                </c:pt>
                <c:pt idx="88">
                  <c:v>49.7</c:v>
                </c:pt>
                <c:pt idx="89">
                  <c:v>38.6</c:v>
                </c:pt>
                <c:pt idx="90">
                  <c:v>38.9</c:v>
                </c:pt>
                <c:pt idx="91">
                  <c:v>38</c:v>
                </c:pt>
                <c:pt idx="92">
                  <c:v>37.799999999999997</c:v>
                </c:pt>
                <c:pt idx="93">
                  <c:v>37.6</c:v>
                </c:pt>
                <c:pt idx="94">
                  <c:v>38.5</c:v>
                </c:pt>
                <c:pt idx="95">
                  <c:v>36.700000000000003</c:v>
                </c:pt>
                <c:pt idx="96">
                  <c:v>37.9</c:v>
                </c:pt>
                <c:pt idx="97">
                  <c:v>38.200000000000003</c:v>
                </c:pt>
                <c:pt idx="98">
                  <c:v>39.200000000000003</c:v>
                </c:pt>
                <c:pt idx="99">
                  <c:v>38.200000000000003</c:v>
                </c:pt>
                <c:pt idx="100">
                  <c:v>37.4</c:v>
                </c:pt>
                <c:pt idx="101">
                  <c:v>41</c:v>
                </c:pt>
                <c:pt idx="102">
                  <c:v>38.4</c:v>
                </c:pt>
                <c:pt idx="108">
                  <c:v>77.599999999999994</c:v>
                </c:pt>
                <c:pt idx="109">
                  <c:v>78.099999999999994</c:v>
                </c:pt>
                <c:pt idx="110">
                  <c:v>73.8</c:v>
                </c:pt>
                <c:pt idx="111">
                  <c:v>59.2</c:v>
                </c:pt>
                <c:pt idx="112">
                  <c:v>68.2</c:v>
                </c:pt>
                <c:pt idx="113">
                  <c:v>63.1</c:v>
                </c:pt>
                <c:pt idx="114">
                  <c:v>63.1</c:v>
                </c:pt>
                <c:pt idx="115">
                  <c:v>58.7</c:v>
                </c:pt>
                <c:pt idx="116">
                  <c:v>56.7</c:v>
                </c:pt>
                <c:pt idx="117">
                  <c:v>59.2</c:v>
                </c:pt>
                <c:pt idx="118">
                  <c:v>60.1</c:v>
                </c:pt>
                <c:pt idx="119">
                  <c:v>57.5</c:v>
                </c:pt>
                <c:pt idx="120">
                  <c:v>58.4</c:v>
                </c:pt>
                <c:pt idx="121">
                  <c:v>57.1</c:v>
                </c:pt>
                <c:pt idx="122">
                  <c:v>59.3</c:v>
                </c:pt>
                <c:pt idx="123">
                  <c:v>55.7</c:v>
                </c:pt>
                <c:pt idx="124">
                  <c:v>52.9</c:v>
                </c:pt>
                <c:pt idx="125">
                  <c:v>50.7</c:v>
                </c:pt>
                <c:pt idx="126">
                  <c:v>54.7</c:v>
                </c:pt>
                <c:pt idx="127">
                  <c:v>51.2</c:v>
                </c:pt>
                <c:pt idx="128">
                  <c:v>49.7</c:v>
                </c:pt>
                <c:pt idx="129">
                  <c:v>51.3</c:v>
                </c:pt>
                <c:pt idx="130">
                  <c:v>51.7</c:v>
                </c:pt>
                <c:pt idx="131">
                  <c:v>50.2</c:v>
                </c:pt>
              </c:numCache>
            </c:numRef>
          </c:val>
          <c:smooth val="0"/>
        </c:ser>
        <c:dLbls>
          <c:showLegendKey val="0"/>
          <c:showVal val="0"/>
          <c:showCatName val="0"/>
          <c:showSerName val="0"/>
          <c:showPercent val="0"/>
          <c:showBubbleSize val="0"/>
        </c:dLbls>
        <c:marker val="1"/>
        <c:smooth val="0"/>
        <c:axId val="470351872"/>
        <c:axId val="470353792"/>
      </c:lineChart>
      <c:dateAx>
        <c:axId val="470351872"/>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iryo UI"/>
                <a:ea typeface="Meiryo UI"/>
                <a:cs typeface="Meiryo UI"/>
              </a:defRPr>
            </a:pPr>
            <a:endParaRPr lang="ja-JP"/>
          </a:p>
        </c:txPr>
        <c:crossAx val="470353792"/>
        <c:crosses val="autoZero"/>
        <c:auto val="1"/>
        <c:lblOffset val="100"/>
        <c:baseTimeUnit val="days"/>
        <c:majorUnit val="12"/>
        <c:majorTimeUnit val="months"/>
        <c:minorUnit val="6"/>
        <c:minorTimeUnit val="months"/>
      </c:dateAx>
      <c:valAx>
        <c:axId val="470353792"/>
        <c:scaling>
          <c:orientation val="minMax"/>
          <c:max val="140"/>
        </c:scaling>
        <c:delete val="0"/>
        <c:axPos val="l"/>
        <c:majorGridlines>
          <c:spPr>
            <a:ln w="3175">
              <a:pattFill prst="pct75">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iryo UI"/>
                <a:ea typeface="Meiryo UI"/>
                <a:cs typeface="Meiryo UI"/>
              </a:defRPr>
            </a:pPr>
            <a:endParaRPr lang="ja-JP"/>
          </a:p>
        </c:txPr>
        <c:crossAx val="470351872"/>
        <c:crosses val="autoZero"/>
        <c:crossBetween val="between"/>
      </c:valAx>
      <c:spPr>
        <a:noFill/>
        <a:ln w="12700">
          <a:solidFill>
            <a:srgbClr val="808080"/>
          </a:solidFill>
          <a:prstDash val="solid"/>
        </a:ln>
      </c:spPr>
    </c:plotArea>
    <c:legend>
      <c:legendPos val="r"/>
      <c:layout>
        <c:manualLayout>
          <c:xMode val="edge"/>
          <c:yMode val="edge"/>
          <c:x val="0.36158032525182043"/>
          <c:y val="1.5822797386919694E-2"/>
          <c:w val="0.25230737949948079"/>
          <c:h val="0.42073748134424366"/>
        </c:manualLayout>
      </c:layout>
      <c:overlay val="0"/>
      <c:spPr>
        <a:solidFill>
          <a:srgbClr val="FFFFFF"/>
        </a:solidFill>
        <a:ln w="25400">
          <a:noFill/>
        </a:ln>
      </c:spPr>
      <c:txPr>
        <a:bodyPr/>
        <a:lstStyle/>
        <a:p>
          <a:pPr>
            <a:defRPr sz="14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明朝"/>
                <a:ea typeface="明朝"/>
                <a:cs typeface="明朝"/>
              </a:defRPr>
            </a:pPr>
            <a:r>
              <a:rPr lang="ja-JP" altLang="en-US" sz="1600" b="0" i="0" u="none" strike="noStrike" baseline="0">
                <a:solidFill>
                  <a:srgbClr val="000000"/>
                </a:solidFill>
                <a:latin typeface="Meiryo UI"/>
                <a:ea typeface="Meiryo UI"/>
              </a:rPr>
              <a:t>移動測定車空間γ線線量率の経年変化</a:t>
            </a:r>
          </a:p>
          <a:p>
            <a:pPr>
              <a:defRPr sz="1100" b="0" i="0" u="none" strike="noStrike" baseline="0">
                <a:solidFill>
                  <a:srgbClr val="000000"/>
                </a:solidFill>
                <a:latin typeface="明朝"/>
                <a:ea typeface="明朝"/>
                <a:cs typeface="明朝"/>
              </a:defRPr>
            </a:pPr>
            <a:r>
              <a:rPr lang="ja-JP" altLang="en-US" sz="1600" b="0" i="0" u="none" strike="noStrike" baseline="0">
                <a:solidFill>
                  <a:srgbClr val="000000"/>
                </a:solidFill>
                <a:latin typeface="Meiryo UI"/>
                <a:ea typeface="Meiryo UI"/>
              </a:rPr>
              <a:t>(電力測定①)</a:t>
            </a:r>
          </a:p>
        </c:rich>
      </c:tx>
      <c:layout>
        <c:manualLayout>
          <c:xMode val="edge"/>
          <c:yMode val="edge"/>
          <c:x val="0.36893219564880753"/>
          <c:y val="3.7800687285223365E-2"/>
        </c:manualLayout>
      </c:layout>
      <c:overlay val="0"/>
      <c:spPr>
        <a:noFill/>
        <a:ln w="25400">
          <a:noFill/>
        </a:ln>
      </c:spPr>
    </c:title>
    <c:autoTitleDeleted val="0"/>
    <c:plotArea>
      <c:layout>
        <c:manualLayout>
          <c:layoutTarget val="inner"/>
          <c:xMode val="edge"/>
          <c:yMode val="edge"/>
          <c:x val="3.0619876737200662E-2"/>
          <c:y val="6.1855877684297428E-2"/>
          <c:w val="0.9663931828765282"/>
          <c:h val="0.79381709694848368"/>
        </c:manualLayout>
      </c:layout>
      <c:lineChart>
        <c:grouping val="standard"/>
        <c:varyColors val="0"/>
        <c:ser>
          <c:idx val="0"/>
          <c:order val="0"/>
          <c:tx>
            <c:strRef>
              <c:f>旧横型!$C$185</c:f>
              <c:strCache>
                <c:ptCount val="1"/>
                <c:pt idx="0">
                  <c:v>野々浜県道交差点</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strRef>
              <c:f>旧横型!$D$183:$EI$183</c:f>
              <c:strCache>
                <c:ptCount val="109"/>
                <c:pt idx="0">
                  <c:v>S60</c:v>
                </c:pt>
                <c:pt idx="4">
                  <c:v>S61</c:v>
                </c:pt>
                <c:pt idx="8">
                  <c:v>S62</c:v>
                </c:pt>
                <c:pt idx="12">
                  <c:v>S63</c:v>
                </c:pt>
                <c:pt idx="16">
                  <c:v>H1</c:v>
                </c:pt>
                <c:pt idx="20">
                  <c:v>H2</c:v>
                </c:pt>
                <c:pt idx="24">
                  <c:v>H3</c:v>
                </c:pt>
                <c:pt idx="28">
                  <c:v>H4</c:v>
                </c:pt>
                <c:pt idx="32">
                  <c:v>H5</c:v>
                </c:pt>
                <c:pt idx="36">
                  <c:v>H6</c:v>
                </c:pt>
                <c:pt idx="40">
                  <c:v>H7</c:v>
                </c:pt>
                <c:pt idx="44">
                  <c:v>H8</c:v>
                </c:pt>
                <c:pt idx="48">
                  <c:v>H9</c:v>
                </c:pt>
                <c:pt idx="52">
                  <c:v>H10</c:v>
                </c:pt>
                <c:pt idx="56">
                  <c:v>H11</c:v>
                </c:pt>
                <c:pt idx="60">
                  <c:v>H12</c:v>
                </c:pt>
                <c:pt idx="64">
                  <c:v>H13</c:v>
                </c:pt>
                <c:pt idx="68">
                  <c:v>H14</c:v>
                </c:pt>
                <c:pt idx="72">
                  <c:v>H15</c:v>
                </c:pt>
                <c:pt idx="76">
                  <c:v>H16</c:v>
                </c:pt>
                <c:pt idx="80">
                  <c:v>H17</c:v>
                </c:pt>
                <c:pt idx="84">
                  <c:v>H18</c:v>
                </c:pt>
                <c:pt idx="88">
                  <c:v>H19</c:v>
                </c:pt>
                <c:pt idx="92">
                  <c:v>H20</c:v>
                </c:pt>
                <c:pt idx="96">
                  <c:v>H21</c:v>
                </c:pt>
                <c:pt idx="100">
                  <c:v>H22</c:v>
                </c:pt>
                <c:pt idx="104">
                  <c:v>H23</c:v>
                </c:pt>
                <c:pt idx="108">
                  <c:v>H24</c:v>
                </c:pt>
              </c:strCache>
            </c:strRef>
          </c:cat>
          <c:val>
            <c:numRef>
              <c:f>旧横型!$D$185:$EI$185</c:f>
              <c:numCache>
                <c:formatCode>0.0</c:formatCode>
                <c:ptCount val="112"/>
                <c:pt idx="0">
                  <c:v>38.28</c:v>
                </c:pt>
                <c:pt idx="1">
                  <c:v>39.15</c:v>
                </c:pt>
                <c:pt idx="2">
                  <c:v>47.849999999999994</c:v>
                </c:pt>
                <c:pt idx="3">
                  <c:v>40.89</c:v>
                </c:pt>
                <c:pt idx="4">
                  <c:v>39.15</c:v>
                </c:pt>
                <c:pt idx="5">
                  <c:v>37.409999999999997</c:v>
                </c:pt>
                <c:pt idx="6">
                  <c:v>38.28</c:v>
                </c:pt>
                <c:pt idx="7">
                  <c:v>37.409999999999997</c:v>
                </c:pt>
                <c:pt idx="8">
                  <c:v>42.63</c:v>
                </c:pt>
                <c:pt idx="9">
                  <c:v>40.019999999999996</c:v>
                </c:pt>
                <c:pt idx="10">
                  <c:v>38.28</c:v>
                </c:pt>
                <c:pt idx="11">
                  <c:v>39.15</c:v>
                </c:pt>
                <c:pt idx="12">
                  <c:v>37.409999999999997</c:v>
                </c:pt>
                <c:pt idx="13">
                  <c:v>36.54</c:v>
                </c:pt>
                <c:pt idx="14">
                  <c:v>35.669999999999995</c:v>
                </c:pt>
                <c:pt idx="15">
                  <c:v>36.54</c:v>
                </c:pt>
                <c:pt idx="16">
                  <c:v>35.669999999999995</c:v>
                </c:pt>
                <c:pt idx="17">
                  <c:v>36.54</c:v>
                </c:pt>
                <c:pt idx="18">
                  <c:v>35.669999999999995</c:v>
                </c:pt>
                <c:pt idx="19">
                  <c:v>33.059999999999995</c:v>
                </c:pt>
                <c:pt idx="20">
                  <c:v>33.93</c:v>
                </c:pt>
                <c:pt idx="21">
                  <c:v>35.669999999999995</c:v>
                </c:pt>
                <c:pt idx="22">
                  <c:v>36.54</c:v>
                </c:pt>
                <c:pt idx="23">
                  <c:v>34.799999999999997</c:v>
                </c:pt>
                <c:pt idx="24">
                  <c:v>34.4</c:v>
                </c:pt>
                <c:pt idx="25">
                  <c:v>35.4</c:v>
                </c:pt>
                <c:pt idx="26">
                  <c:v>35.200000000000003</c:v>
                </c:pt>
                <c:pt idx="27">
                  <c:v>38.9</c:v>
                </c:pt>
                <c:pt idx="28">
                  <c:v>41.5</c:v>
                </c:pt>
                <c:pt idx="29">
                  <c:v>40.1</c:v>
                </c:pt>
                <c:pt idx="30">
                  <c:v>42.5</c:v>
                </c:pt>
                <c:pt idx="31">
                  <c:v>40.700000000000003</c:v>
                </c:pt>
                <c:pt idx="32">
                  <c:v>42.5</c:v>
                </c:pt>
                <c:pt idx="33">
                  <c:v>40.1</c:v>
                </c:pt>
                <c:pt idx="34">
                  <c:v>42.4</c:v>
                </c:pt>
                <c:pt idx="35">
                  <c:v>39.9</c:v>
                </c:pt>
                <c:pt idx="36">
                  <c:v>44.1</c:v>
                </c:pt>
                <c:pt idx="37">
                  <c:v>40.6</c:v>
                </c:pt>
                <c:pt idx="38">
                  <c:v>39.200000000000003</c:v>
                </c:pt>
                <c:pt idx="39">
                  <c:v>41</c:v>
                </c:pt>
                <c:pt idx="40">
                  <c:v>41.6</c:v>
                </c:pt>
                <c:pt idx="41">
                  <c:v>41.2</c:v>
                </c:pt>
                <c:pt idx="42">
                  <c:v>42</c:v>
                </c:pt>
                <c:pt idx="43">
                  <c:v>41.2</c:v>
                </c:pt>
                <c:pt idx="44">
                  <c:v>42.8</c:v>
                </c:pt>
                <c:pt idx="45">
                  <c:v>39.700000000000003</c:v>
                </c:pt>
                <c:pt idx="46">
                  <c:v>40</c:v>
                </c:pt>
                <c:pt idx="47">
                  <c:v>37.9</c:v>
                </c:pt>
                <c:pt idx="48">
                  <c:v>41.4</c:v>
                </c:pt>
                <c:pt idx="49">
                  <c:v>33.6</c:v>
                </c:pt>
                <c:pt idx="50">
                  <c:v>33.299999999999997</c:v>
                </c:pt>
                <c:pt idx="51">
                  <c:v>38.4</c:v>
                </c:pt>
                <c:pt idx="52">
                  <c:v>37.9</c:v>
                </c:pt>
                <c:pt idx="53">
                  <c:v>39.700000000000003</c:v>
                </c:pt>
                <c:pt idx="54">
                  <c:v>39.700000000000003</c:v>
                </c:pt>
                <c:pt idx="55">
                  <c:v>38.6</c:v>
                </c:pt>
                <c:pt idx="56">
                  <c:v>37.4</c:v>
                </c:pt>
                <c:pt idx="57">
                  <c:v>36.9</c:v>
                </c:pt>
                <c:pt idx="58">
                  <c:v>35.200000000000003</c:v>
                </c:pt>
                <c:pt idx="59">
                  <c:v>38.4</c:v>
                </c:pt>
                <c:pt idx="60">
                  <c:v>38.6</c:v>
                </c:pt>
                <c:pt idx="61">
                  <c:v>38.200000000000003</c:v>
                </c:pt>
                <c:pt idx="62">
                  <c:v>40.200000000000003</c:v>
                </c:pt>
                <c:pt idx="63">
                  <c:v>37.799999999999997</c:v>
                </c:pt>
                <c:pt idx="64">
                  <c:v>38.1</c:v>
                </c:pt>
                <c:pt idx="65">
                  <c:v>41</c:v>
                </c:pt>
                <c:pt idx="66">
                  <c:v>40.700000000000003</c:v>
                </c:pt>
                <c:pt idx="67">
                  <c:v>41</c:v>
                </c:pt>
                <c:pt idx="68">
                  <c:v>37.1</c:v>
                </c:pt>
                <c:pt idx="69">
                  <c:v>39.200000000000003</c:v>
                </c:pt>
                <c:pt idx="70">
                  <c:v>39.1</c:v>
                </c:pt>
                <c:pt idx="71">
                  <c:v>37.6</c:v>
                </c:pt>
                <c:pt idx="72">
                  <c:v>34.200000000000003</c:v>
                </c:pt>
                <c:pt idx="73">
                  <c:v>33.700000000000003</c:v>
                </c:pt>
                <c:pt idx="74">
                  <c:v>35.799999999999997</c:v>
                </c:pt>
                <c:pt idx="75">
                  <c:v>34.5</c:v>
                </c:pt>
                <c:pt idx="76">
                  <c:v>34.6</c:v>
                </c:pt>
                <c:pt idx="77">
                  <c:v>33.299999999999997</c:v>
                </c:pt>
                <c:pt idx="78">
                  <c:v>38</c:v>
                </c:pt>
                <c:pt idx="79">
                  <c:v>34.1</c:v>
                </c:pt>
                <c:pt idx="80">
                  <c:v>39.5</c:v>
                </c:pt>
                <c:pt idx="81">
                  <c:v>36.6</c:v>
                </c:pt>
                <c:pt idx="82">
                  <c:v>33.700000000000003</c:v>
                </c:pt>
                <c:pt idx="83">
                  <c:v>35.700000000000003</c:v>
                </c:pt>
                <c:pt idx="84">
                  <c:v>36.700000000000003</c:v>
                </c:pt>
                <c:pt idx="85" formatCode="General">
                  <c:v>36.9</c:v>
                </c:pt>
                <c:pt idx="86">
                  <c:v>36.4</c:v>
                </c:pt>
                <c:pt idx="87">
                  <c:v>37</c:v>
                </c:pt>
                <c:pt idx="88">
                  <c:v>37.4</c:v>
                </c:pt>
                <c:pt idx="89">
                  <c:v>36.799999999999997</c:v>
                </c:pt>
                <c:pt idx="90">
                  <c:v>36.799999999999997</c:v>
                </c:pt>
                <c:pt idx="91">
                  <c:v>37.1</c:v>
                </c:pt>
                <c:pt idx="92">
                  <c:v>36.5</c:v>
                </c:pt>
                <c:pt idx="93">
                  <c:v>38.9</c:v>
                </c:pt>
                <c:pt idx="94">
                  <c:v>37.200000000000003</c:v>
                </c:pt>
                <c:pt idx="95">
                  <c:v>38.200000000000003</c:v>
                </c:pt>
                <c:pt idx="96">
                  <c:v>38.200000000000003</c:v>
                </c:pt>
                <c:pt idx="97">
                  <c:v>37.1</c:v>
                </c:pt>
                <c:pt idx="98">
                  <c:v>37.799999999999997</c:v>
                </c:pt>
                <c:pt idx="99">
                  <c:v>37.5</c:v>
                </c:pt>
                <c:pt idx="100">
                  <c:v>37.700000000000003</c:v>
                </c:pt>
                <c:pt idx="101">
                  <c:v>37.799999999999997</c:v>
                </c:pt>
                <c:pt idx="102">
                  <c:v>38.1</c:v>
                </c:pt>
                <c:pt idx="103">
                  <c:v>36.700000000000003</c:v>
                </c:pt>
                <c:pt idx="104">
                  <c:v>73.900000000000006</c:v>
                </c:pt>
                <c:pt idx="105">
                  <c:v>67.2</c:v>
                </c:pt>
                <c:pt idx="106">
                  <c:v>58.9</c:v>
                </c:pt>
                <c:pt idx="107">
                  <c:v>43.2</c:v>
                </c:pt>
              </c:numCache>
            </c:numRef>
          </c:val>
          <c:smooth val="0"/>
        </c:ser>
        <c:ser>
          <c:idx val="1"/>
          <c:order val="1"/>
          <c:tx>
            <c:strRef>
              <c:f>旧横型!$C$186</c:f>
              <c:strCache>
                <c:ptCount val="1"/>
                <c:pt idx="0">
                  <c:v>大石原入口</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旧横型!$D$183:$EI$183</c:f>
              <c:strCache>
                <c:ptCount val="109"/>
                <c:pt idx="0">
                  <c:v>S60</c:v>
                </c:pt>
                <c:pt idx="4">
                  <c:v>S61</c:v>
                </c:pt>
                <c:pt idx="8">
                  <c:v>S62</c:v>
                </c:pt>
                <c:pt idx="12">
                  <c:v>S63</c:v>
                </c:pt>
                <c:pt idx="16">
                  <c:v>H1</c:v>
                </c:pt>
                <c:pt idx="20">
                  <c:v>H2</c:v>
                </c:pt>
                <c:pt idx="24">
                  <c:v>H3</c:v>
                </c:pt>
                <c:pt idx="28">
                  <c:v>H4</c:v>
                </c:pt>
                <c:pt idx="32">
                  <c:v>H5</c:v>
                </c:pt>
                <c:pt idx="36">
                  <c:v>H6</c:v>
                </c:pt>
                <c:pt idx="40">
                  <c:v>H7</c:v>
                </c:pt>
                <c:pt idx="44">
                  <c:v>H8</c:v>
                </c:pt>
                <c:pt idx="48">
                  <c:v>H9</c:v>
                </c:pt>
                <c:pt idx="52">
                  <c:v>H10</c:v>
                </c:pt>
                <c:pt idx="56">
                  <c:v>H11</c:v>
                </c:pt>
                <c:pt idx="60">
                  <c:v>H12</c:v>
                </c:pt>
                <c:pt idx="64">
                  <c:v>H13</c:v>
                </c:pt>
                <c:pt idx="68">
                  <c:v>H14</c:v>
                </c:pt>
                <c:pt idx="72">
                  <c:v>H15</c:v>
                </c:pt>
                <c:pt idx="76">
                  <c:v>H16</c:v>
                </c:pt>
                <c:pt idx="80">
                  <c:v>H17</c:v>
                </c:pt>
                <c:pt idx="84">
                  <c:v>H18</c:v>
                </c:pt>
                <c:pt idx="88">
                  <c:v>H19</c:v>
                </c:pt>
                <c:pt idx="92">
                  <c:v>H20</c:v>
                </c:pt>
                <c:pt idx="96">
                  <c:v>H21</c:v>
                </c:pt>
                <c:pt idx="100">
                  <c:v>H22</c:v>
                </c:pt>
                <c:pt idx="104">
                  <c:v>H23</c:v>
                </c:pt>
                <c:pt idx="108">
                  <c:v>H24</c:v>
                </c:pt>
              </c:strCache>
            </c:strRef>
          </c:cat>
          <c:val>
            <c:numRef>
              <c:f>旧横型!$D$186:$EI$186</c:f>
              <c:numCache>
                <c:formatCode>0.0</c:formatCode>
                <c:ptCount val="112"/>
                <c:pt idx="0">
                  <c:v>49.589999999999996</c:v>
                </c:pt>
                <c:pt idx="1">
                  <c:v>51.33</c:v>
                </c:pt>
                <c:pt idx="2">
                  <c:v>54.809999999999995</c:v>
                </c:pt>
                <c:pt idx="3">
                  <c:v>51.33</c:v>
                </c:pt>
                <c:pt idx="4">
                  <c:v>51.33</c:v>
                </c:pt>
                <c:pt idx="5">
                  <c:v>48.719999999999992</c:v>
                </c:pt>
                <c:pt idx="6">
                  <c:v>44.36999999999999</c:v>
                </c:pt>
                <c:pt idx="7">
                  <c:v>43.5</c:v>
                </c:pt>
                <c:pt idx="8">
                  <c:v>47.849999999999994</c:v>
                </c:pt>
                <c:pt idx="9">
                  <c:v>47.849999999999994</c:v>
                </c:pt>
                <c:pt idx="10">
                  <c:v>43.5</c:v>
                </c:pt>
                <c:pt idx="11">
                  <c:v>52.199999999999996</c:v>
                </c:pt>
                <c:pt idx="12">
                  <c:v>46.109999999999992</c:v>
                </c:pt>
                <c:pt idx="13">
                  <c:v>44.36999999999999</c:v>
                </c:pt>
                <c:pt idx="14">
                  <c:v>50.459999999999994</c:v>
                </c:pt>
                <c:pt idx="15">
                  <c:v>46.109999999999992</c:v>
                </c:pt>
                <c:pt idx="16">
                  <c:v>46.98</c:v>
                </c:pt>
                <c:pt idx="17">
                  <c:v>45.239999999999995</c:v>
                </c:pt>
                <c:pt idx="18">
                  <c:v>45.239999999999995</c:v>
                </c:pt>
                <c:pt idx="19">
                  <c:v>43.5</c:v>
                </c:pt>
                <c:pt idx="20">
                  <c:v>44.36999999999999</c:v>
                </c:pt>
                <c:pt idx="21">
                  <c:v>46.98</c:v>
                </c:pt>
                <c:pt idx="22">
                  <c:v>46.98</c:v>
                </c:pt>
                <c:pt idx="23">
                  <c:v>45.239999999999995</c:v>
                </c:pt>
                <c:pt idx="24">
                  <c:v>45.5</c:v>
                </c:pt>
                <c:pt idx="25">
                  <c:v>45.3</c:v>
                </c:pt>
                <c:pt idx="26">
                  <c:v>45.9</c:v>
                </c:pt>
                <c:pt idx="27">
                  <c:v>42.9</c:v>
                </c:pt>
                <c:pt idx="28">
                  <c:v>49.4</c:v>
                </c:pt>
                <c:pt idx="29">
                  <c:v>48.4</c:v>
                </c:pt>
                <c:pt idx="30">
                  <c:v>52.3</c:v>
                </c:pt>
                <c:pt idx="31">
                  <c:v>49.8</c:v>
                </c:pt>
                <c:pt idx="32">
                  <c:v>51.7</c:v>
                </c:pt>
                <c:pt idx="33">
                  <c:v>49.3</c:v>
                </c:pt>
                <c:pt idx="34">
                  <c:v>51.5</c:v>
                </c:pt>
                <c:pt idx="35">
                  <c:v>49.6</c:v>
                </c:pt>
                <c:pt idx="36">
                  <c:v>53.8</c:v>
                </c:pt>
                <c:pt idx="37">
                  <c:v>49</c:v>
                </c:pt>
                <c:pt idx="38">
                  <c:v>48.2</c:v>
                </c:pt>
                <c:pt idx="39">
                  <c:v>48.1</c:v>
                </c:pt>
                <c:pt idx="40">
                  <c:v>51</c:v>
                </c:pt>
                <c:pt idx="41">
                  <c:v>49.4</c:v>
                </c:pt>
                <c:pt idx="42">
                  <c:v>50.8</c:v>
                </c:pt>
                <c:pt idx="43">
                  <c:v>51.7</c:v>
                </c:pt>
                <c:pt idx="44">
                  <c:v>52.3</c:v>
                </c:pt>
                <c:pt idx="45">
                  <c:v>48.9</c:v>
                </c:pt>
                <c:pt idx="46">
                  <c:v>51.1</c:v>
                </c:pt>
                <c:pt idx="47">
                  <c:v>50.4</c:v>
                </c:pt>
                <c:pt idx="48">
                  <c:v>51.3</c:v>
                </c:pt>
                <c:pt idx="49">
                  <c:v>45.6</c:v>
                </c:pt>
                <c:pt idx="50">
                  <c:v>45.9</c:v>
                </c:pt>
                <c:pt idx="51">
                  <c:v>48.7</c:v>
                </c:pt>
                <c:pt idx="52">
                  <c:v>50.2</c:v>
                </c:pt>
                <c:pt idx="53">
                  <c:v>51</c:v>
                </c:pt>
                <c:pt idx="54">
                  <c:v>52.9</c:v>
                </c:pt>
                <c:pt idx="55">
                  <c:v>53.4</c:v>
                </c:pt>
                <c:pt idx="56">
                  <c:v>50.9</c:v>
                </c:pt>
                <c:pt idx="57">
                  <c:v>47.6</c:v>
                </c:pt>
                <c:pt idx="58">
                  <c:v>45.7</c:v>
                </c:pt>
                <c:pt idx="59">
                  <c:v>52.8</c:v>
                </c:pt>
                <c:pt idx="60">
                  <c:v>50</c:v>
                </c:pt>
                <c:pt idx="61">
                  <c:v>50.4</c:v>
                </c:pt>
                <c:pt idx="62">
                  <c:v>53</c:v>
                </c:pt>
                <c:pt idx="63">
                  <c:v>49.1</c:v>
                </c:pt>
                <c:pt idx="64">
                  <c:v>49.6</c:v>
                </c:pt>
                <c:pt idx="65">
                  <c:v>54.3</c:v>
                </c:pt>
                <c:pt idx="66">
                  <c:v>53</c:v>
                </c:pt>
                <c:pt idx="67">
                  <c:v>53.2</c:v>
                </c:pt>
                <c:pt idx="68">
                  <c:v>48.3</c:v>
                </c:pt>
                <c:pt idx="69">
                  <c:v>52.6</c:v>
                </c:pt>
                <c:pt idx="70">
                  <c:v>51.7</c:v>
                </c:pt>
                <c:pt idx="71">
                  <c:v>52.4</c:v>
                </c:pt>
                <c:pt idx="72">
                  <c:v>46</c:v>
                </c:pt>
                <c:pt idx="73">
                  <c:v>44.8</c:v>
                </c:pt>
                <c:pt idx="74">
                  <c:v>47.5</c:v>
                </c:pt>
                <c:pt idx="75">
                  <c:v>49.2</c:v>
                </c:pt>
                <c:pt idx="76">
                  <c:v>46.1</c:v>
                </c:pt>
                <c:pt idx="77">
                  <c:v>44</c:v>
                </c:pt>
                <c:pt idx="78">
                  <c:v>47.9</c:v>
                </c:pt>
                <c:pt idx="79">
                  <c:v>46.4</c:v>
                </c:pt>
                <c:pt idx="80">
                  <c:v>43.2</c:v>
                </c:pt>
                <c:pt idx="81">
                  <c:v>44.6</c:v>
                </c:pt>
                <c:pt idx="82">
                  <c:v>49.5</c:v>
                </c:pt>
                <c:pt idx="83">
                  <c:v>47.6</c:v>
                </c:pt>
                <c:pt idx="84">
                  <c:v>47.6</c:v>
                </c:pt>
                <c:pt idx="85">
                  <c:v>46.5</c:v>
                </c:pt>
                <c:pt idx="86">
                  <c:v>46.5</c:v>
                </c:pt>
                <c:pt idx="87">
                  <c:v>48.3</c:v>
                </c:pt>
                <c:pt idx="88">
                  <c:v>48.4</c:v>
                </c:pt>
                <c:pt idx="89">
                  <c:v>47.3</c:v>
                </c:pt>
                <c:pt idx="90">
                  <c:v>48.7</c:v>
                </c:pt>
                <c:pt idx="91">
                  <c:v>48</c:v>
                </c:pt>
                <c:pt idx="92">
                  <c:v>47.5</c:v>
                </c:pt>
                <c:pt idx="93">
                  <c:v>46.7</c:v>
                </c:pt>
                <c:pt idx="94">
                  <c:v>47.6</c:v>
                </c:pt>
                <c:pt idx="95">
                  <c:v>48.3</c:v>
                </c:pt>
                <c:pt idx="96">
                  <c:v>46.6</c:v>
                </c:pt>
                <c:pt idx="97">
                  <c:v>44.7</c:v>
                </c:pt>
                <c:pt idx="98">
                  <c:v>44.5</c:v>
                </c:pt>
                <c:pt idx="99">
                  <c:v>43.6</c:v>
                </c:pt>
                <c:pt idx="100">
                  <c:v>44</c:v>
                </c:pt>
                <c:pt idx="101">
                  <c:v>45.3</c:v>
                </c:pt>
                <c:pt idx="102">
                  <c:v>47.7</c:v>
                </c:pt>
                <c:pt idx="103">
                  <c:v>43.5</c:v>
                </c:pt>
                <c:pt idx="104">
                  <c:v>114.1</c:v>
                </c:pt>
                <c:pt idx="105">
                  <c:v>100.9</c:v>
                </c:pt>
                <c:pt idx="106">
                  <c:v>88.5</c:v>
                </c:pt>
                <c:pt idx="107">
                  <c:v>82.1</c:v>
                </c:pt>
              </c:numCache>
            </c:numRef>
          </c:val>
          <c:smooth val="0"/>
        </c:ser>
        <c:ser>
          <c:idx val="2"/>
          <c:order val="2"/>
          <c:tx>
            <c:strRef>
              <c:f>旧横型!$C$187</c:f>
              <c:strCache>
                <c:ptCount val="1"/>
                <c:pt idx="0">
                  <c:v>横浦入口</c:v>
                </c:pt>
              </c:strCache>
            </c:strRef>
          </c:tx>
          <c:spPr>
            <a:ln w="12700">
              <a:solidFill>
                <a:srgbClr val="008000"/>
              </a:solidFill>
              <a:prstDash val="solid"/>
            </a:ln>
          </c:spPr>
          <c:marker>
            <c:symbol val="triangle"/>
            <c:size val="5"/>
            <c:spPr>
              <a:noFill/>
              <a:ln>
                <a:solidFill>
                  <a:srgbClr val="008000"/>
                </a:solidFill>
                <a:prstDash val="solid"/>
              </a:ln>
            </c:spPr>
          </c:marker>
          <c:cat>
            <c:strRef>
              <c:f>旧横型!$D$183:$EI$183</c:f>
              <c:strCache>
                <c:ptCount val="109"/>
                <c:pt idx="0">
                  <c:v>S60</c:v>
                </c:pt>
                <c:pt idx="4">
                  <c:v>S61</c:v>
                </c:pt>
                <c:pt idx="8">
                  <c:v>S62</c:v>
                </c:pt>
                <c:pt idx="12">
                  <c:v>S63</c:v>
                </c:pt>
                <c:pt idx="16">
                  <c:v>H1</c:v>
                </c:pt>
                <c:pt idx="20">
                  <c:v>H2</c:v>
                </c:pt>
                <c:pt idx="24">
                  <c:v>H3</c:v>
                </c:pt>
                <c:pt idx="28">
                  <c:v>H4</c:v>
                </c:pt>
                <c:pt idx="32">
                  <c:v>H5</c:v>
                </c:pt>
                <c:pt idx="36">
                  <c:v>H6</c:v>
                </c:pt>
                <c:pt idx="40">
                  <c:v>H7</c:v>
                </c:pt>
                <c:pt idx="44">
                  <c:v>H8</c:v>
                </c:pt>
                <c:pt idx="48">
                  <c:v>H9</c:v>
                </c:pt>
                <c:pt idx="52">
                  <c:v>H10</c:v>
                </c:pt>
                <c:pt idx="56">
                  <c:v>H11</c:v>
                </c:pt>
                <c:pt idx="60">
                  <c:v>H12</c:v>
                </c:pt>
                <c:pt idx="64">
                  <c:v>H13</c:v>
                </c:pt>
                <c:pt idx="68">
                  <c:v>H14</c:v>
                </c:pt>
                <c:pt idx="72">
                  <c:v>H15</c:v>
                </c:pt>
                <c:pt idx="76">
                  <c:v>H16</c:v>
                </c:pt>
                <c:pt idx="80">
                  <c:v>H17</c:v>
                </c:pt>
                <c:pt idx="84">
                  <c:v>H18</c:v>
                </c:pt>
                <c:pt idx="88">
                  <c:v>H19</c:v>
                </c:pt>
                <c:pt idx="92">
                  <c:v>H20</c:v>
                </c:pt>
                <c:pt idx="96">
                  <c:v>H21</c:v>
                </c:pt>
                <c:pt idx="100">
                  <c:v>H22</c:v>
                </c:pt>
                <c:pt idx="104">
                  <c:v>H23</c:v>
                </c:pt>
                <c:pt idx="108">
                  <c:v>H24</c:v>
                </c:pt>
              </c:strCache>
            </c:strRef>
          </c:cat>
          <c:val>
            <c:numRef>
              <c:f>旧横型!$D$187:$EI$187</c:f>
              <c:numCache>
                <c:formatCode>0.0</c:formatCode>
                <c:ptCount val="112"/>
                <c:pt idx="0">
                  <c:v>27.84</c:v>
                </c:pt>
                <c:pt idx="1">
                  <c:v>28.709999999999997</c:v>
                </c:pt>
                <c:pt idx="2">
                  <c:v>35.669999999999995</c:v>
                </c:pt>
                <c:pt idx="3">
                  <c:v>29.58</c:v>
                </c:pt>
                <c:pt idx="4">
                  <c:v>28.709999999999997</c:v>
                </c:pt>
                <c:pt idx="5">
                  <c:v>27.84</c:v>
                </c:pt>
                <c:pt idx="6">
                  <c:v>26.97</c:v>
                </c:pt>
                <c:pt idx="7">
                  <c:v>27.84</c:v>
                </c:pt>
                <c:pt idx="8">
                  <c:v>28.709999999999997</c:v>
                </c:pt>
                <c:pt idx="9">
                  <c:v>30.449999999999996</c:v>
                </c:pt>
                <c:pt idx="10">
                  <c:v>26.099999999999998</c:v>
                </c:pt>
                <c:pt idx="11">
                  <c:v>31.319999999999997</c:v>
                </c:pt>
                <c:pt idx="12">
                  <c:v>30.449999999999996</c:v>
                </c:pt>
                <c:pt idx="13">
                  <c:v>27.84</c:v>
                </c:pt>
                <c:pt idx="14">
                  <c:v>28.709999999999997</c:v>
                </c:pt>
                <c:pt idx="15">
                  <c:v>28.709999999999997</c:v>
                </c:pt>
                <c:pt idx="16">
                  <c:v>27.84</c:v>
                </c:pt>
                <c:pt idx="17">
                  <c:v>28.709999999999997</c:v>
                </c:pt>
                <c:pt idx="18">
                  <c:v>28.709999999999997</c:v>
                </c:pt>
                <c:pt idx="19">
                  <c:v>26.97</c:v>
                </c:pt>
                <c:pt idx="20">
                  <c:v>27.84</c:v>
                </c:pt>
                <c:pt idx="21">
                  <c:v>28.709999999999997</c:v>
                </c:pt>
                <c:pt idx="22">
                  <c:v>28.709999999999997</c:v>
                </c:pt>
                <c:pt idx="23">
                  <c:v>28.709999999999997</c:v>
                </c:pt>
                <c:pt idx="24">
                  <c:v>28.4</c:v>
                </c:pt>
                <c:pt idx="25">
                  <c:v>28.6</c:v>
                </c:pt>
                <c:pt idx="26">
                  <c:v>27.8</c:v>
                </c:pt>
                <c:pt idx="27">
                  <c:v>30.8</c:v>
                </c:pt>
                <c:pt idx="28">
                  <c:v>30.2</c:v>
                </c:pt>
                <c:pt idx="29">
                  <c:v>30.9</c:v>
                </c:pt>
                <c:pt idx="30">
                  <c:v>33.1</c:v>
                </c:pt>
                <c:pt idx="31">
                  <c:v>32.700000000000003</c:v>
                </c:pt>
                <c:pt idx="32">
                  <c:v>32.299999999999997</c:v>
                </c:pt>
                <c:pt idx="33">
                  <c:v>32.299999999999997</c:v>
                </c:pt>
                <c:pt idx="34">
                  <c:v>33.299999999999997</c:v>
                </c:pt>
                <c:pt idx="35">
                  <c:v>31.7</c:v>
                </c:pt>
                <c:pt idx="36">
                  <c:v>34.4</c:v>
                </c:pt>
                <c:pt idx="37">
                  <c:v>31.6</c:v>
                </c:pt>
                <c:pt idx="38">
                  <c:v>31.8</c:v>
                </c:pt>
                <c:pt idx="39">
                  <c:v>32.200000000000003</c:v>
                </c:pt>
                <c:pt idx="40">
                  <c:v>32.799999999999997</c:v>
                </c:pt>
                <c:pt idx="41">
                  <c:v>29.4</c:v>
                </c:pt>
                <c:pt idx="42">
                  <c:v>34.5</c:v>
                </c:pt>
                <c:pt idx="43">
                  <c:v>32.200000000000003</c:v>
                </c:pt>
                <c:pt idx="44">
                  <c:v>34</c:v>
                </c:pt>
                <c:pt idx="45">
                  <c:v>31.5</c:v>
                </c:pt>
                <c:pt idx="46">
                  <c:v>31.3</c:v>
                </c:pt>
                <c:pt idx="47">
                  <c:v>30.6</c:v>
                </c:pt>
                <c:pt idx="48">
                  <c:v>32.1</c:v>
                </c:pt>
                <c:pt idx="49">
                  <c:v>29</c:v>
                </c:pt>
                <c:pt idx="50">
                  <c:v>29.3</c:v>
                </c:pt>
                <c:pt idx="51">
                  <c:v>33.1</c:v>
                </c:pt>
                <c:pt idx="52">
                  <c:v>32.1</c:v>
                </c:pt>
                <c:pt idx="53">
                  <c:v>31.9</c:v>
                </c:pt>
                <c:pt idx="54">
                  <c:v>34.9</c:v>
                </c:pt>
                <c:pt idx="55">
                  <c:v>33.4</c:v>
                </c:pt>
                <c:pt idx="56">
                  <c:v>32.6</c:v>
                </c:pt>
                <c:pt idx="57">
                  <c:v>30.8</c:v>
                </c:pt>
                <c:pt idx="58">
                  <c:v>30</c:v>
                </c:pt>
                <c:pt idx="59">
                  <c:v>34.6</c:v>
                </c:pt>
                <c:pt idx="60">
                  <c:v>32.200000000000003</c:v>
                </c:pt>
                <c:pt idx="61">
                  <c:v>32.299999999999997</c:v>
                </c:pt>
                <c:pt idx="62">
                  <c:v>33.5</c:v>
                </c:pt>
                <c:pt idx="63">
                  <c:v>29.8</c:v>
                </c:pt>
                <c:pt idx="64">
                  <c:v>33</c:v>
                </c:pt>
                <c:pt idx="65">
                  <c:v>34.5</c:v>
                </c:pt>
                <c:pt idx="66">
                  <c:v>34.6</c:v>
                </c:pt>
                <c:pt idx="67">
                  <c:v>33.799999999999997</c:v>
                </c:pt>
                <c:pt idx="68">
                  <c:v>29.8</c:v>
                </c:pt>
                <c:pt idx="69">
                  <c:v>33.200000000000003</c:v>
                </c:pt>
                <c:pt idx="70">
                  <c:v>32.5</c:v>
                </c:pt>
                <c:pt idx="71">
                  <c:v>30.9</c:v>
                </c:pt>
                <c:pt idx="72">
                  <c:v>28.6</c:v>
                </c:pt>
                <c:pt idx="73">
                  <c:v>26.6</c:v>
                </c:pt>
                <c:pt idx="74">
                  <c:v>27.8</c:v>
                </c:pt>
                <c:pt idx="75">
                  <c:v>26.8</c:v>
                </c:pt>
                <c:pt idx="76">
                  <c:v>26.6</c:v>
                </c:pt>
                <c:pt idx="77">
                  <c:v>28.5</c:v>
                </c:pt>
                <c:pt idx="78">
                  <c:v>28.5</c:v>
                </c:pt>
                <c:pt idx="79">
                  <c:v>29</c:v>
                </c:pt>
                <c:pt idx="80">
                  <c:v>27.5</c:v>
                </c:pt>
                <c:pt idx="81">
                  <c:v>27.9</c:v>
                </c:pt>
                <c:pt idx="82">
                  <c:v>27.6</c:v>
                </c:pt>
                <c:pt idx="83">
                  <c:v>27</c:v>
                </c:pt>
                <c:pt idx="84">
                  <c:v>30.1</c:v>
                </c:pt>
                <c:pt idx="85">
                  <c:v>31.6</c:v>
                </c:pt>
                <c:pt idx="86">
                  <c:v>31.6</c:v>
                </c:pt>
                <c:pt idx="87">
                  <c:v>31.8</c:v>
                </c:pt>
                <c:pt idx="88">
                  <c:v>31.7</c:v>
                </c:pt>
                <c:pt idx="89">
                  <c:v>30.6</c:v>
                </c:pt>
                <c:pt idx="90">
                  <c:v>31</c:v>
                </c:pt>
                <c:pt idx="91">
                  <c:v>32.6</c:v>
                </c:pt>
                <c:pt idx="92">
                  <c:v>31.2</c:v>
                </c:pt>
                <c:pt idx="93">
                  <c:v>32.299999999999997</c:v>
                </c:pt>
                <c:pt idx="94">
                  <c:v>31.9</c:v>
                </c:pt>
                <c:pt idx="95">
                  <c:v>32.200000000000003</c:v>
                </c:pt>
                <c:pt idx="96">
                  <c:v>31.9</c:v>
                </c:pt>
                <c:pt idx="97">
                  <c:v>30.7</c:v>
                </c:pt>
                <c:pt idx="98">
                  <c:v>30.6</c:v>
                </c:pt>
                <c:pt idx="99">
                  <c:v>31</c:v>
                </c:pt>
                <c:pt idx="100">
                  <c:v>31.3</c:v>
                </c:pt>
                <c:pt idx="101">
                  <c:v>31.3</c:v>
                </c:pt>
                <c:pt idx="102">
                  <c:v>32.200000000000003</c:v>
                </c:pt>
                <c:pt idx="103">
                  <c:v>30.6</c:v>
                </c:pt>
                <c:pt idx="104">
                  <c:v>102</c:v>
                </c:pt>
                <c:pt idx="105">
                  <c:v>81.8</c:v>
                </c:pt>
                <c:pt idx="106">
                  <c:v>70.8</c:v>
                </c:pt>
                <c:pt idx="107">
                  <c:v>64.400000000000006</c:v>
                </c:pt>
              </c:numCache>
            </c:numRef>
          </c:val>
          <c:smooth val="0"/>
        </c:ser>
        <c:ser>
          <c:idx val="3"/>
          <c:order val="3"/>
          <c:tx>
            <c:strRef>
              <c:f>旧横型!$C$188</c:f>
              <c:strCache>
                <c:ptCount val="1"/>
                <c:pt idx="0">
                  <c:v>高白入口</c:v>
                </c:pt>
              </c:strCache>
            </c:strRef>
          </c:tx>
          <c:spPr>
            <a:ln w="12700">
              <a:solidFill>
                <a:srgbClr val="FF0000"/>
              </a:solidFill>
              <a:prstDash val="solid"/>
            </a:ln>
          </c:spPr>
          <c:marker>
            <c:symbol val="circle"/>
            <c:size val="5"/>
            <c:spPr>
              <a:noFill/>
              <a:ln>
                <a:solidFill>
                  <a:srgbClr val="FF0000"/>
                </a:solidFill>
                <a:prstDash val="solid"/>
              </a:ln>
            </c:spPr>
          </c:marker>
          <c:cat>
            <c:strRef>
              <c:f>旧横型!$D$183:$EI$183</c:f>
              <c:strCache>
                <c:ptCount val="109"/>
                <c:pt idx="0">
                  <c:v>S60</c:v>
                </c:pt>
                <c:pt idx="4">
                  <c:v>S61</c:v>
                </c:pt>
                <c:pt idx="8">
                  <c:v>S62</c:v>
                </c:pt>
                <c:pt idx="12">
                  <c:v>S63</c:v>
                </c:pt>
                <c:pt idx="16">
                  <c:v>H1</c:v>
                </c:pt>
                <c:pt idx="20">
                  <c:v>H2</c:v>
                </c:pt>
                <c:pt idx="24">
                  <c:v>H3</c:v>
                </c:pt>
                <c:pt idx="28">
                  <c:v>H4</c:v>
                </c:pt>
                <c:pt idx="32">
                  <c:v>H5</c:v>
                </c:pt>
                <c:pt idx="36">
                  <c:v>H6</c:v>
                </c:pt>
                <c:pt idx="40">
                  <c:v>H7</c:v>
                </c:pt>
                <c:pt idx="44">
                  <c:v>H8</c:v>
                </c:pt>
                <c:pt idx="48">
                  <c:v>H9</c:v>
                </c:pt>
                <c:pt idx="52">
                  <c:v>H10</c:v>
                </c:pt>
                <c:pt idx="56">
                  <c:v>H11</c:v>
                </c:pt>
                <c:pt idx="60">
                  <c:v>H12</c:v>
                </c:pt>
                <c:pt idx="64">
                  <c:v>H13</c:v>
                </c:pt>
                <c:pt idx="68">
                  <c:v>H14</c:v>
                </c:pt>
                <c:pt idx="72">
                  <c:v>H15</c:v>
                </c:pt>
                <c:pt idx="76">
                  <c:v>H16</c:v>
                </c:pt>
                <c:pt idx="80">
                  <c:v>H17</c:v>
                </c:pt>
                <c:pt idx="84">
                  <c:v>H18</c:v>
                </c:pt>
                <c:pt idx="88">
                  <c:v>H19</c:v>
                </c:pt>
                <c:pt idx="92">
                  <c:v>H20</c:v>
                </c:pt>
                <c:pt idx="96">
                  <c:v>H21</c:v>
                </c:pt>
                <c:pt idx="100">
                  <c:v>H22</c:v>
                </c:pt>
                <c:pt idx="104">
                  <c:v>H23</c:v>
                </c:pt>
                <c:pt idx="108">
                  <c:v>H24</c:v>
                </c:pt>
              </c:strCache>
            </c:strRef>
          </c:cat>
          <c:val>
            <c:numRef>
              <c:f>旧横型!$D$188:$EI$188</c:f>
              <c:numCache>
                <c:formatCode>0.0</c:formatCode>
                <c:ptCount val="112"/>
                <c:pt idx="0">
                  <c:v>31.319999999999997</c:v>
                </c:pt>
                <c:pt idx="1">
                  <c:v>32.19</c:v>
                </c:pt>
                <c:pt idx="2">
                  <c:v>38.28</c:v>
                </c:pt>
                <c:pt idx="3">
                  <c:v>32.19</c:v>
                </c:pt>
                <c:pt idx="4">
                  <c:v>33.059999999999995</c:v>
                </c:pt>
                <c:pt idx="5">
                  <c:v>33.059999999999995</c:v>
                </c:pt>
                <c:pt idx="6">
                  <c:v>33.059999999999995</c:v>
                </c:pt>
                <c:pt idx="7">
                  <c:v>30.449999999999996</c:v>
                </c:pt>
                <c:pt idx="8">
                  <c:v>33.93</c:v>
                </c:pt>
                <c:pt idx="9">
                  <c:v>33.059999999999995</c:v>
                </c:pt>
                <c:pt idx="10">
                  <c:v>33.93</c:v>
                </c:pt>
                <c:pt idx="11">
                  <c:v>33.059999999999995</c:v>
                </c:pt>
                <c:pt idx="12">
                  <c:v>31.319999999999997</c:v>
                </c:pt>
                <c:pt idx="13">
                  <c:v>29.58</c:v>
                </c:pt>
                <c:pt idx="14">
                  <c:v>31.319999999999997</c:v>
                </c:pt>
                <c:pt idx="15">
                  <c:v>30.449999999999996</c:v>
                </c:pt>
                <c:pt idx="16">
                  <c:v>29.58</c:v>
                </c:pt>
                <c:pt idx="17">
                  <c:v>29.58</c:v>
                </c:pt>
                <c:pt idx="18">
                  <c:v>30.449999999999996</c:v>
                </c:pt>
                <c:pt idx="19">
                  <c:v>28.709999999999997</c:v>
                </c:pt>
                <c:pt idx="20">
                  <c:v>29.58</c:v>
                </c:pt>
                <c:pt idx="21">
                  <c:v>31.319999999999997</c:v>
                </c:pt>
                <c:pt idx="22">
                  <c:v>30.449999999999996</c:v>
                </c:pt>
                <c:pt idx="23">
                  <c:v>29.58</c:v>
                </c:pt>
                <c:pt idx="24">
                  <c:v>29.3</c:v>
                </c:pt>
                <c:pt idx="25">
                  <c:v>29.4</c:v>
                </c:pt>
                <c:pt idx="26">
                  <c:v>29.8</c:v>
                </c:pt>
                <c:pt idx="27">
                  <c:v>31.9</c:v>
                </c:pt>
                <c:pt idx="28">
                  <c:v>33.9</c:v>
                </c:pt>
                <c:pt idx="29">
                  <c:v>33.5</c:v>
                </c:pt>
                <c:pt idx="30">
                  <c:v>36.4</c:v>
                </c:pt>
                <c:pt idx="31">
                  <c:v>36</c:v>
                </c:pt>
                <c:pt idx="32">
                  <c:v>36.799999999999997</c:v>
                </c:pt>
                <c:pt idx="33">
                  <c:v>34.1</c:v>
                </c:pt>
                <c:pt idx="34">
                  <c:v>36.1</c:v>
                </c:pt>
                <c:pt idx="35">
                  <c:v>33.5</c:v>
                </c:pt>
                <c:pt idx="36">
                  <c:v>37</c:v>
                </c:pt>
                <c:pt idx="37">
                  <c:v>34.1</c:v>
                </c:pt>
                <c:pt idx="38">
                  <c:v>32.6</c:v>
                </c:pt>
                <c:pt idx="39">
                  <c:v>33.4</c:v>
                </c:pt>
                <c:pt idx="40">
                  <c:v>34.299999999999997</c:v>
                </c:pt>
                <c:pt idx="41">
                  <c:v>35.4</c:v>
                </c:pt>
                <c:pt idx="42">
                  <c:v>36.200000000000003</c:v>
                </c:pt>
                <c:pt idx="43">
                  <c:v>32.6</c:v>
                </c:pt>
                <c:pt idx="44">
                  <c:v>35.200000000000003</c:v>
                </c:pt>
                <c:pt idx="45">
                  <c:v>33.200000000000003</c:v>
                </c:pt>
                <c:pt idx="46">
                  <c:v>32.700000000000003</c:v>
                </c:pt>
                <c:pt idx="47">
                  <c:v>32.700000000000003</c:v>
                </c:pt>
                <c:pt idx="48">
                  <c:v>35.4</c:v>
                </c:pt>
                <c:pt idx="49">
                  <c:v>31.9</c:v>
                </c:pt>
                <c:pt idx="50">
                  <c:v>31.6</c:v>
                </c:pt>
                <c:pt idx="51">
                  <c:v>34.6</c:v>
                </c:pt>
                <c:pt idx="52">
                  <c:v>35.299999999999997</c:v>
                </c:pt>
                <c:pt idx="53">
                  <c:v>36.1</c:v>
                </c:pt>
                <c:pt idx="54">
                  <c:v>37.4</c:v>
                </c:pt>
                <c:pt idx="55">
                  <c:v>35.9</c:v>
                </c:pt>
                <c:pt idx="56">
                  <c:v>35.5</c:v>
                </c:pt>
                <c:pt idx="57">
                  <c:v>33.5</c:v>
                </c:pt>
                <c:pt idx="58">
                  <c:v>31.9</c:v>
                </c:pt>
                <c:pt idx="59">
                  <c:v>35.9</c:v>
                </c:pt>
                <c:pt idx="60">
                  <c:v>34.4</c:v>
                </c:pt>
                <c:pt idx="61">
                  <c:v>35.1</c:v>
                </c:pt>
                <c:pt idx="62">
                  <c:v>36.5</c:v>
                </c:pt>
                <c:pt idx="63">
                  <c:v>33.9</c:v>
                </c:pt>
                <c:pt idx="64">
                  <c:v>35.1</c:v>
                </c:pt>
                <c:pt idx="65">
                  <c:v>36.299999999999997</c:v>
                </c:pt>
                <c:pt idx="66">
                  <c:v>36.9</c:v>
                </c:pt>
                <c:pt idx="67">
                  <c:v>38</c:v>
                </c:pt>
                <c:pt idx="68">
                  <c:v>33.9</c:v>
                </c:pt>
                <c:pt idx="69">
                  <c:v>36.1</c:v>
                </c:pt>
                <c:pt idx="70">
                  <c:v>36.5</c:v>
                </c:pt>
                <c:pt idx="71">
                  <c:v>34.799999999999997</c:v>
                </c:pt>
                <c:pt idx="72">
                  <c:v>32.4</c:v>
                </c:pt>
                <c:pt idx="73">
                  <c:v>31.9</c:v>
                </c:pt>
                <c:pt idx="74">
                  <c:v>32.299999999999997</c:v>
                </c:pt>
                <c:pt idx="75">
                  <c:v>33.700000000000003</c:v>
                </c:pt>
                <c:pt idx="76">
                  <c:v>31.6</c:v>
                </c:pt>
                <c:pt idx="77">
                  <c:v>30.9</c:v>
                </c:pt>
                <c:pt idx="78">
                  <c:v>34.700000000000003</c:v>
                </c:pt>
                <c:pt idx="79">
                  <c:v>30.8</c:v>
                </c:pt>
                <c:pt idx="80">
                  <c:v>31.4</c:v>
                </c:pt>
                <c:pt idx="81">
                  <c:v>29</c:v>
                </c:pt>
                <c:pt idx="82">
                  <c:v>29.5</c:v>
                </c:pt>
                <c:pt idx="83">
                  <c:v>30.4</c:v>
                </c:pt>
                <c:pt idx="84">
                  <c:v>33.299999999999997</c:v>
                </c:pt>
                <c:pt idx="85">
                  <c:v>34</c:v>
                </c:pt>
                <c:pt idx="86">
                  <c:v>32.9</c:v>
                </c:pt>
                <c:pt idx="87">
                  <c:v>33.6</c:v>
                </c:pt>
                <c:pt idx="88">
                  <c:v>35</c:v>
                </c:pt>
                <c:pt idx="89">
                  <c:v>33.799999999999997</c:v>
                </c:pt>
                <c:pt idx="90">
                  <c:v>34.4</c:v>
                </c:pt>
                <c:pt idx="91">
                  <c:v>34.9</c:v>
                </c:pt>
                <c:pt idx="92">
                  <c:v>34.4</c:v>
                </c:pt>
                <c:pt idx="93">
                  <c:v>35.299999999999997</c:v>
                </c:pt>
                <c:pt idx="94">
                  <c:v>34.9</c:v>
                </c:pt>
                <c:pt idx="95">
                  <c:v>34.299999999999997</c:v>
                </c:pt>
                <c:pt idx="96">
                  <c:v>34.799999999999997</c:v>
                </c:pt>
                <c:pt idx="97">
                  <c:v>35.4</c:v>
                </c:pt>
                <c:pt idx="98">
                  <c:v>35.200000000000003</c:v>
                </c:pt>
                <c:pt idx="99">
                  <c:v>34.1</c:v>
                </c:pt>
                <c:pt idx="100">
                  <c:v>35.700000000000003</c:v>
                </c:pt>
                <c:pt idx="101">
                  <c:v>36.1</c:v>
                </c:pt>
                <c:pt idx="102">
                  <c:v>37.1</c:v>
                </c:pt>
                <c:pt idx="103">
                  <c:v>35.200000000000003</c:v>
                </c:pt>
                <c:pt idx="104">
                  <c:v>102.4</c:v>
                </c:pt>
                <c:pt idx="105">
                  <c:v>85.6</c:v>
                </c:pt>
                <c:pt idx="106">
                  <c:v>68.599999999999994</c:v>
                </c:pt>
                <c:pt idx="107">
                  <c:v>62.6</c:v>
                </c:pt>
              </c:numCache>
            </c:numRef>
          </c:val>
          <c:smooth val="0"/>
        </c:ser>
        <c:ser>
          <c:idx val="4"/>
          <c:order val="4"/>
          <c:tx>
            <c:strRef>
              <c:f>旧横型!$C$189</c:f>
              <c:strCache>
                <c:ptCount val="1"/>
                <c:pt idx="0">
                  <c:v>桐ヶ崎</c:v>
                </c:pt>
              </c:strCache>
            </c:strRef>
          </c:tx>
          <c:spPr>
            <a:ln w="12700">
              <a:solidFill>
                <a:srgbClr val="800080"/>
              </a:solidFill>
              <a:prstDash val="solid"/>
            </a:ln>
          </c:spPr>
          <c:marker>
            <c:symbol val="square"/>
            <c:size val="5"/>
            <c:spPr>
              <a:noFill/>
              <a:ln>
                <a:solidFill>
                  <a:srgbClr val="800080"/>
                </a:solidFill>
                <a:prstDash val="solid"/>
              </a:ln>
            </c:spPr>
          </c:marker>
          <c:cat>
            <c:strRef>
              <c:f>旧横型!$D$183:$EI$183</c:f>
              <c:strCache>
                <c:ptCount val="109"/>
                <c:pt idx="0">
                  <c:v>S60</c:v>
                </c:pt>
                <c:pt idx="4">
                  <c:v>S61</c:v>
                </c:pt>
                <c:pt idx="8">
                  <c:v>S62</c:v>
                </c:pt>
                <c:pt idx="12">
                  <c:v>S63</c:v>
                </c:pt>
                <c:pt idx="16">
                  <c:v>H1</c:v>
                </c:pt>
                <c:pt idx="20">
                  <c:v>H2</c:v>
                </c:pt>
                <c:pt idx="24">
                  <c:v>H3</c:v>
                </c:pt>
                <c:pt idx="28">
                  <c:v>H4</c:v>
                </c:pt>
                <c:pt idx="32">
                  <c:v>H5</c:v>
                </c:pt>
                <c:pt idx="36">
                  <c:v>H6</c:v>
                </c:pt>
                <c:pt idx="40">
                  <c:v>H7</c:v>
                </c:pt>
                <c:pt idx="44">
                  <c:v>H8</c:v>
                </c:pt>
                <c:pt idx="48">
                  <c:v>H9</c:v>
                </c:pt>
                <c:pt idx="52">
                  <c:v>H10</c:v>
                </c:pt>
                <c:pt idx="56">
                  <c:v>H11</c:v>
                </c:pt>
                <c:pt idx="60">
                  <c:v>H12</c:v>
                </c:pt>
                <c:pt idx="64">
                  <c:v>H13</c:v>
                </c:pt>
                <c:pt idx="68">
                  <c:v>H14</c:v>
                </c:pt>
                <c:pt idx="72">
                  <c:v>H15</c:v>
                </c:pt>
                <c:pt idx="76">
                  <c:v>H16</c:v>
                </c:pt>
                <c:pt idx="80">
                  <c:v>H17</c:v>
                </c:pt>
                <c:pt idx="84">
                  <c:v>H18</c:v>
                </c:pt>
                <c:pt idx="88">
                  <c:v>H19</c:v>
                </c:pt>
                <c:pt idx="92">
                  <c:v>H20</c:v>
                </c:pt>
                <c:pt idx="96">
                  <c:v>H21</c:v>
                </c:pt>
                <c:pt idx="100">
                  <c:v>H22</c:v>
                </c:pt>
                <c:pt idx="104">
                  <c:v>H23</c:v>
                </c:pt>
                <c:pt idx="108">
                  <c:v>H24</c:v>
                </c:pt>
              </c:strCache>
            </c:strRef>
          </c:cat>
          <c:val>
            <c:numRef>
              <c:f>旧横型!$D$189:$EI$189</c:f>
              <c:numCache>
                <c:formatCode>0.0</c:formatCode>
                <c:ptCount val="112"/>
                <c:pt idx="0">
                  <c:v>21.75</c:v>
                </c:pt>
                <c:pt idx="1">
                  <c:v>24.359999999999996</c:v>
                </c:pt>
                <c:pt idx="2">
                  <c:v>29.58</c:v>
                </c:pt>
                <c:pt idx="3">
                  <c:v>23.49</c:v>
                </c:pt>
                <c:pt idx="4">
                  <c:v>21.75</c:v>
                </c:pt>
                <c:pt idx="5">
                  <c:v>21.75</c:v>
                </c:pt>
                <c:pt idx="6">
                  <c:v>21.75</c:v>
                </c:pt>
                <c:pt idx="7">
                  <c:v>20.88</c:v>
                </c:pt>
                <c:pt idx="8">
                  <c:v>25.229999999999997</c:v>
                </c:pt>
                <c:pt idx="9">
                  <c:v>24.359999999999996</c:v>
                </c:pt>
                <c:pt idx="10">
                  <c:v>26.97</c:v>
                </c:pt>
                <c:pt idx="12">
                  <c:v>21.75</c:v>
                </c:pt>
                <c:pt idx="13">
                  <c:v>21.75</c:v>
                </c:pt>
                <c:pt idx="14">
                  <c:v>22.619999999999997</c:v>
                </c:pt>
                <c:pt idx="15">
                  <c:v>22.619999999999997</c:v>
                </c:pt>
                <c:pt idx="16">
                  <c:v>20.009999999999998</c:v>
                </c:pt>
                <c:pt idx="17">
                  <c:v>22.619999999999997</c:v>
                </c:pt>
                <c:pt idx="18">
                  <c:v>24.359999999999996</c:v>
                </c:pt>
                <c:pt idx="19">
                  <c:v>20.88</c:v>
                </c:pt>
                <c:pt idx="20">
                  <c:v>20.88</c:v>
                </c:pt>
                <c:pt idx="21">
                  <c:v>21.75</c:v>
                </c:pt>
                <c:pt idx="22">
                  <c:v>23.49</c:v>
                </c:pt>
                <c:pt idx="23">
                  <c:v>23.49</c:v>
                </c:pt>
                <c:pt idx="24">
                  <c:v>21.8</c:v>
                </c:pt>
                <c:pt idx="25">
                  <c:v>21.4</c:v>
                </c:pt>
                <c:pt idx="26">
                  <c:v>23.9</c:v>
                </c:pt>
                <c:pt idx="27">
                  <c:v>23.5</c:v>
                </c:pt>
                <c:pt idx="28">
                  <c:v>24.7</c:v>
                </c:pt>
                <c:pt idx="29">
                  <c:v>24.7</c:v>
                </c:pt>
                <c:pt idx="30">
                  <c:v>26.1</c:v>
                </c:pt>
                <c:pt idx="31">
                  <c:v>25.8</c:v>
                </c:pt>
                <c:pt idx="32">
                  <c:v>26.4</c:v>
                </c:pt>
                <c:pt idx="33">
                  <c:v>25.9</c:v>
                </c:pt>
                <c:pt idx="34">
                  <c:v>28.4</c:v>
                </c:pt>
                <c:pt idx="35">
                  <c:v>25</c:v>
                </c:pt>
                <c:pt idx="36">
                  <c:v>25.9</c:v>
                </c:pt>
                <c:pt idx="37">
                  <c:v>24.4</c:v>
                </c:pt>
                <c:pt idx="38">
                  <c:v>25</c:v>
                </c:pt>
                <c:pt idx="39">
                  <c:v>24.1</c:v>
                </c:pt>
                <c:pt idx="40">
                  <c:v>20.5</c:v>
                </c:pt>
                <c:pt idx="41">
                  <c:v>26.3</c:v>
                </c:pt>
                <c:pt idx="42">
                  <c:v>25.6</c:v>
                </c:pt>
                <c:pt idx="43">
                  <c:v>25.1</c:v>
                </c:pt>
                <c:pt idx="44">
                  <c:v>27.2</c:v>
                </c:pt>
                <c:pt idx="45">
                  <c:v>25.9</c:v>
                </c:pt>
                <c:pt idx="46">
                  <c:v>25.4</c:v>
                </c:pt>
                <c:pt idx="47">
                  <c:v>24.3</c:v>
                </c:pt>
                <c:pt idx="48">
                  <c:v>26.4</c:v>
                </c:pt>
                <c:pt idx="49">
                  <c:v>23.4</c:v>
                </c:pt>
                <c:pt idx="50">
                  <c:v>22.9</c:v>
                </c:pt>
                <c:pt idx="51">
                  <c:v>26.4</c:v>
                </c:pt>
                <c:pt idx="52">
                  <c:v>25.5</c:v>
                </c:pt>
                <c:pt idx="53">
                  <c:v>26.4</c:v>
                </c:pt>
                <c:pt idx="54">
                  <c:v>28.4</c:v>
                </c:pt>
                <c:pt idx="55">
                  <c:v>25.7</c:v>
                </c:pt>
                <c:pt idx="56">
                  <c:v>25.2</c:v>
                </c:pt>
                <c:pt idx="57">
                  <c:v>24.6</c:v>
                </c:pt>
                <c:pt idx="58">
                  <c:v>25.4</c:v>
                </c:pt>
                <c:pt idx="59">
                  <c:v>25.2</c:v>
                </c:pt>
                <c:pt idx="60">
                  <c:v>27.2</c:v>
                </c:pt>
                <c:pt idx="61">
                  <c:v>24.9</c:v>
                </c:pt>
                <c:pt idx="62">
                  <c:v>27.2</c:v>
                </c:pt>
                <c:pt idx="63">
                  <c:v>28.3</c:v>
                </c:pt>
                <c:pt idx="64">
                  <c:v>26.3</c:v>
                </c:pt>
                <c:pt idx="65">
                  <c:v>28.9</c:v>
                </c:pt>
                <c:pt idx="66">
                  <c:v>27.1</c:v>
                </c:pt>
                <c:pt idx="67">
                  <c:v>28</c:v>
                </c:pt>
                <c:pt idx="68">
                  <c:v>26.5</c:v>
                </c:pt>
                <c:pt idx="69">
                  <c:v>27</c:v>
                </c:pt>
                <c:pt idx="70">
                  <c:v>27.9</c:v>
                </c:pt>
                <c:pt idx="71">
                  <c:v>26.9</c:v>
                </c:pt>
                <c:pt idx="72">
                  <c:v>25.3</c:v>
                </c:pt>
                <c:pt idx="73">
                  <c:v>24.4</c:v>
                </c:pt>
                <c:pt idx="74">
                  <c:v>25</c:v>
                </c:pt>
                <c:pt idx="75">
                  <c:v>24.8</c:v>
                </c:pt>
                <c:pt idx="76">
                  <c:v>22.9</c:v>
                </c:pt>
                <c:pt idx="77">
                  <c:v>23.4</c:v>
                </c:pt>
                <c:pt idx="78">
                  <c:v>24.6</c:v>
                </c:pt>
                <c:pt idx="79">
                  <c:v>24.2</c:v>
                </c:pt>
                <c:pt idx="80">
                  <c:v>23.1</c:v>
                </c:pt>
                <c:pt idx="81">
                  <c:v>24</c:v>
                </c:pt>
                <c:pt idx="82">
                  <c:v>23.8</c:v>
                </c:pt>
                <c:pt idx="83">
                  <c:v>23.2</c:v>
                </c:pt>
                <c:pt idx="84">
                  <c:v>25.8</c:v>
                </c:pt>
                <c:pt idx="85">
                  <c:v>26.3</c:v>
                </c:pt>
                <c:pt idx="86">
                  <c:v>26.3</c:v>
                </c:pt>
                <c:pt idx="87">
                  <c:v>26.1</c:v>
                </c:pt>
                <c:pt idx="88">
                  <c:v>26.1</c:v>
                </c:pt>
                <c:pt idx="89">
                  <c:v>26.3</c:v>
                </c:pt>
                <c:pt idx="90">
                  <c:v>25.7</c:v>
                </c:pt>
                <c:pt idx="91">
                  <c:v>26.8</c:v>
                </c:pt>
                <c:pt idx="92">
                  <c:v>26.4</c:v>
                </c:pt>
                <c:pt idx="93">
                  <c:v>27.6</c:v>
                </c:pt>
                <c:pt idx="94">
                  <c:v>27.1</c:v>
                </c:pt>
                <c:pt idx="95">
                  <c:v>27.8</c:v>
                </c:pt>
                <c:pt idx="96">
                  <c:v>27.3</c:v>
                </c:pt>
                <c:pt idx="97">
                  <c:v>26.7</c:v>
                </c:pt>
                <c:pt idx="98">
                  <c:v>27.4</c:v>
                </c:pt>
                <c:pt idx="99">
                  <c:v>25.7</c:v>
                </c:pt>
                <c:pt idx="100">
                  <c:v>26.8</c:v>
                </c:pt>
                <c:pt idx="101">
                  <c:v>26.6</c:v>
                </c:pt>
                <c:pt idx="102">
                  <c:v>27.5</c:v>
                </c:pt>
                <c:pt idx="103">
                  <c:v>26.8</c:v>
                </c:pt>
                <c:pt idx="104">
                  <c:v>51.7</c:v>
                </c:pt>
                <c:pt idx="105">
                  <c:v>43.4</c:v>
                </c:pt>
                <c:pt idx="106">
                  <c:v>36.299999999999997</c:v>
                </c:pt>
                <c:pt idx="107">
                  <c:v>33.700000000000003</c:v>
                </c:pt>
              </c:numCache>
            </c:numRef>
          </c:val>
          <c:smooth val="0"/>
        </c:ser>
        <c:ser>
          <c:idx val="5"/>
          <c:order val="5"/>
          <c:tx>
            <c:strRef>
              <c:f>旧横型!$C$190</c:f>
              <c:strCache>
                <c:ptCount val="1"/>
                <c:pt idx="0">
                  <c:v>竹浦</c:v>
                </c:pt>
              </c:strCache>
            </c:strRef>
          </c:tx>
          <c:spPr>
            <a:ln w="12700">
              <a:solidFill>
                <a:srgbClr val="800000"/>
              </a:solidFill>
              <a:prstDash val="solid"/>
            </a:ln>
          </c:spPr>
          <c:marker>
            <c:symbol val="circle"/>
            <c:size val="5"/>
            <c:spPr>
              <a:solidFill>
                <a:srgbClr val="800000"/>
              </a:solidFill>
              <a:ln>
                <a:solidFill>
                  <a:srgbClr val="800000"/>
                </a:solidFill>
                <a:prstDash val="solid"/>
              </a:ln>
            </c:spPr>
          </c:marker>
          <c:cat>
            <c:strRef>
              <c:f>旧横型!$D$183:$EI$183</c:f>
              <c:strCache>
                <c:ptCount val="109"/>
                <c:pt idx="0">
                  <c:v>S60</c:v>
                </c:pt>
                <c:pt idx="4">
                  <c:v>S61</c:v>
                </c:pt>
                <c:pt idx="8">
                  <c:v>S62</c:v>
                </c:pt>
                <c:pt idx="12">
                  <c:v>S63</c:v>
                </c:pt>
                <c:pt idx="16">
                  <c:v>H1</c:v>
                </c:pt>
                <c:pt idx="20">
                  <c:v>H2</c:v>
                </c:pt>
                <c:pt idx="24">
                  <c:v>H3</c:v>
                </c:pt>
                <c:pt idx="28">
                  <c:v>H4</c:v>
                </c:pt>
                <c:pt idx="32">
                  <c:v>H5</c:v>
                </c:pt>
                <c:pt idx="36">
                  <c:v>H6</c:v>
                </c:pt>
                <c:pt idx="40">
                  <c:v>H7</c:v>
                </c:pt>
                <c:pt idx="44">
                  <c:v>H8</c:v>
                </c:pt>
                <c:pt idx="48">
                  <c:v>H9</c:v>
                </c:pt>
                <c:pt idx="52">
                  <c:v>H10</c:v>
                </c:pt>
                <c:pt idx="56">
                  <c:v>H11</c:v>
                </c:pt>
                <c:pt idx="60">
                  <c:v>H12</c:v>
                </c:pt>
                <c:pt idx="64">
                  <c:v>H13</c:v>
                </c:pt>
                <c:pt idx="68">
                  <c:v>H14</c:v>
                </c:pt>
                <c:pt idx="72">
                  <c:v>H15</c:v>
                </c:pt>
                <c:pt idx="76">
                  <c:v>H16</c:v>
                </c:pt>
                <c:pt idx="80">
                  <c:v>H17</c:v>
                </c:pt>
                <c:pt idx="84">
                  <c:v>H18</c:v>
                </c:pt>
                <c:pt idx="88">
                  <c:v>H19</c:v>
                </c:pt>
                <c:pt idx="92">
                  <c:v>H20</c:v>
                </c:pt>
                <c:pt idx="96">
                  <c:v>H21</c:v>
                </c:pt>
                <c:pt idx="100">
                  <c:v>H22</c:v>
                </c:pt>
                <c:pt idx="104">
                  <c:v>H23</c:v>
                </c:pt>
                <c:pt idx="108">
                  <c:v>H24</c:v>
                </c:pt>
              </c:strCache>
            </c:strRef>
          </c:cat>
          <c:val>
            <c:numRef>
              <c:f>旧横型!$D$190:$EI$190</c:f>
              <c:numCache>
                <c:formatCode>0.0</c:formatCode>
                <c:ptCount val="112"/>
                <c:pt idx="0">
                  <c:v>27.84</c:v>
                </c:pt>
                <c:pt idx="1">
                  <c:v>27.84</c:v>
                </c:pt>
                <c:pt idx="2">
                  <c:v>35.669999999999995</c:v>
                </c:pt>
                <c:pt idx="3">
                  <c:v>29.58</c:v>
                </c:pt>
                <c:pt idx="4">
                  <c:v>28.709999999999997</c:v>
                </c:pt>
                <c:pt idx="5">
                  <c:v>28.709999999999997</c:v>
                </c:pt>
                <c:pt idx="6">
                  <c:v>29.58</c:v>
                </c:pt>
                <c:pt idx="7">
                  <c:v>28.709999999999997</c:v>
                </c:pt>
                <c:pt idx="8">
                  <c:v>28.709999999999997</c:v>
                </c:pt>
                <c:pt idx="9">
                  <c:v>31.319999999999997</c:v>
                </c:pt>
                <c:pt idx="10">
                  <c:v>30.449999999999996</c:v>
                </c:pt>
                <c:pt idx="11">
                  <c:v>29.58</c:v>
                </c:pt>
                <c:pt idx="12">
                  <c:v>28.709999999999997</c:v>
                </c:pt>
                <c:pt idx="13">
                  <c:v>25.229999999999997</c:v>
                </c:pt>
                <c:pt idx="14">
                  <c:v>27.84</c:v>
                </c:pt>
                <c:pt idx="15">
                  <c:v>27.84</c:v>
                </c:pt>
                <c:pt idx="16">
                  <c:v>28.709999999999997</c:v>
                </c:pt>
                <c:pt idx="17">
                  <c:v>28.709999999999997</c:v>
                </c:pt>
                <c:pt idx="18">
                  <c:v>27.84</c:v>
                </c:pt>
                <c:pt idx="19">
                  <c:v>26.97</c:v>
                </c:pt>
                <c:pt idx="20">
                  <c:v>26.97</c:v>
                </c:pt>
                <c:pt idx="21">
                  <c:v>28.709999999999997</c:v>
                </c:pt>
                <c:pt idx="22">
                  <c:v>28.709999999999997</c:v>
                </c:pt>
                <c:pt idx="23">
                  <c:v>27.84</c:v>
                </c:pt>
                <c:pt idx="24">
                  <c:v>27.9</c:v>
                </c:pt>
                <c:pt idx="25">
                  <c:v>27.4</c:v>
                </c:pt>
                <c:pt idx="26">
                  <c:v>27.5</c:v>
                </c:pt>
                <c:pt idx="27">
                  <c:v>28.5</c:v>
                </c:pt>
                <c:pt idx="28">
                  <c:v>30.1</c:v>
                </c:pt>
                <c:pt idx="29">
                  <c:v>29.4</c:v>
                </c:pt>
                <c:pt idx="30">
                  <c:v>31.3</c:v>
                </c:pt>
                <c:pt idx="31">
                  <c:v>32.5</c:v>
                </c:pt>
                <c:pt idx="32">
                  <c:v>31.1</c:v>
                </c:pt>
                <c:pt idx="33">
                  <c:v>29.6</c:v>
                </c:pt>
                <c:pt idx="34">
                  <c:v>30.2</c:v>
                </c:pt>
                <c:pt idx="35">
                  <c:v>28.4</c:v>
                </c:pt>
                <c:pt idx="36">
                  <c:v>31.1</c:v>
                </c:pt>
                <c:pt idx="37">
                  <c:v>29.2</c:v>
                </c:pt>
                <c:pt idx="38">
                  <c:v>27.4</c:v>
                </c:pt>
                <c:pt idx="39">
                  <c:v>30</c:v>
                </c:pt>
                <c:pt idx="40">
                  <c:v>31.6</c:v>
                </c:pt>
                <c:pt idx="41">
                  <c:v>29.6</c:v>
                </c:pt>
                <c:pt idx="42">
                  <c:v>30.9</c:v>
                </c:pt>
                <c:pt idx="43">
                  <c:v>29.1</c:v>
                </c:pt>
                <c:pt idx="44">
                  <c:v>31.6</c:v>
                </c:pt>
                <c:pt idx="45">
                  <c:v>29.7</c:v>
                </c:pt>
                <c:pt idx="46">
                  <c:v>30.2</c:v>
                </c:pt>
                <c:pt idx="47">
                  <c:v>29.2</c:v>
                </c:pt>
                <c:pt idx="48">
                  <c:v>29.9</c:v>
                </c:pt>
                <c:pt idx="49">
                  <c:v>27.6</c:v>
                </c:pt>
                <c:pt idx="50">
                  <c:v>26.9</c:v>
                </c:pt>
                <c:pt idx="51">
                  <c:v>31.3</c:v>
                </c:pt>
                <c:pt idx="52">
                  <c:v>31.9</c:v>
                </c:pt>
                <c:pt idx="53">
                  <c:v>32.5</c:v>
                </c:pt>
                <c:pt idx="54">
                  <c:v>31.5</c:v>
                </c:pt>
                <c:pt idx="55">
                  <c:v>30.4</c:v>
                </c:pt>
                <c:pt idx="56">
                  <c:v>31.6</c:v>
                </c:pt>
                <c:pt idx="57">
                  <c:v>29.2</c:v>
                </c:pt>
                <c:pt idx="58">
                  <c:v>28.7</c:v>
                </c:pt>
                <c:pt idx="59">
                  <c:v>31.2</c:v>
                </c:pt>
                <c:pt idx="60">
                  <c:v>31.9</c:v>
                </c:pt>
                <c:pt idx="61">
                  <c:v>30.7</c:v>
                </c:pt>
                <c:pt idx="62">
                  <c:v>32.4</c:v>
                </c:pt>
                <c:pt idx="63">
                  <c:v>31.6</c:v>
                </c:pt>
                <c:pt idx="64">
                  <c:v>31.1</c:v>
                </c:pt>
                <c:pt idx="65">
                  <c:v>34</c:v>
                </c:pt>
                <c:pt idx="66">
                  <c:v>34.200000000000003</c:v>
                </c:pt>
                <c:pt idx="67">
                  <c:v>34.6</c:v>
                </c:pt>
                <c:pt idx="68">
                  <c:v>32.5</c:v>
                </c:pt>
                <c:pt idx="69">
                  <c:v>31.8</c:v>
                </c:pt>
                <c:pt idx="70">
                  <c:v>34.1</c:v>
                </c:pt>
                <c:pt idx="71">
                  <c:v>32.4</c:v>
                </c:pt>
                <c:pt idx="72">
                  <c:v>28.8</c:v>
                </c:pt>
                <c:pt idx="73">
                  <c:v>31</c:v>
                </c:pt>
                <c:pt idx="74">
                  <c:v>28.5</c:v>
                </c:pt>
                <c:pt idx="75">
                  <c:v>31.8</c:v>
                </c:pt>
                <c:pt idx="76">
                  <c:v>31.4</c:v>
                </c:pt>
                <c:pt idx="77">
                  <c:v>29.6</c:v>
                </c:pt>
                <c:pt idx="78">
                  <c:v>33</c:v>
                </c:pt>
                <c:pt idx="79">
                  <c:v>29.8</c:v>
                </c:pt>
                <c:pt idx="80">
                  <c:v>29</c:v>
                </c:pt>
                <c:pt idx="81">
                  <c:v>28.4</c:v>
                </c:pt>
                <c:pt idx="82">
                  <c:v>30.8</c:v>
                </c:pt>
                <c:pt idx="83">
                  <c:v>28.4</c:v>
                </c:pt>
                <c:pt idx="84">
                  <c:v>31.4</c:v>
                </c:pt>
                <c:pt idx="85">
                  <c:v>31.8</c:v>
                </c:pt>
                <c:pt idx="86">
                  <c:v>31.9</c:v>
                </c:pt>
                <c:pt idx="87">
                  <c:v>31.7</c:v>
                </c:pt>
                <c:pt idx="88">
                  <c:v>31.6</c:v>
                </c:pt>
                <c:pt idx="89">
                  <c:v>32</c:v>
                </c:pt>
                <c:pt idx="90">
                  <c:v>31.7</c:v>
                </c:pt>
                <c:pt idx="91">
                  <c:v>32.299999999999997</c:v>
                </c:pt>
                <c:pt idx="92">
                  <c:v>32.299999999999997</c:v>
                </c:pt>
                <c:pt idx="93">
                  <c:v>31.9</c:v>
                </c:pt>
                <c:pt idx="94">
                  <c:v>31.3</c:v>
                </c:pt>
                <c:pt idx="95">
                  <c:v>32.799999999999997</c:v>
                </c:pt>
                <c:pt idx="96">
                  <c:v>31.7</c:v>
                </c:pt>
                <c:pt idx="97">
                  <c:v>31</c:v>
                </c:pt>
                <c:pt idx="98">
                  <c:v>31.6</c:v>
                </c:pt>
                <c:pt idx="99">
                  <c:v>31.7</c:v>
                </c:pt>
                <c:pt idx="100">
                  <c:v>31.4</c:v>
                </c:pt>
                <c:pt idx="101">
                  <c:v>32.1</c:v>
                </c:pt>
                <c:pt idx="102">
                  <c:v>32.700000000000003</c:v>
                </c:pt>
                <c:pt idx="103">
                  <c:v>31.4</c:v>
                </c:pt>
                <c:pt idx="104">
                  <c:v>54.8</c:v>
                </c:pt>
                <c:pt idx="105">
                  <c:v>48.8</c:v>
                </c:pt>
                <c:pt idx="106">
                  <c:v>41.2</c:v>
                </c:pt>
                <c:pt idx="107">
                  <c:v>42.5</c:v>
                </c:pt>
              </c:numCache>
            </c:numRef>
          </c:val>
          <c:smooth val="0"/>
        </c:ser>
        <c:dLbls>
          <c:showLegendKey val="0"/>
          <c:showVal val="0"/>
          <c:showCatName val="0"/>
          <c:showSerName val="0"/>
          <c:showPercent val="0"/>
          <c:showBubbleSize val="0"/>
        </c:dLbls>
        <c:marker val="1"/>
        <c:smooth val="0"/>
        <c:axId val="471007232"/>
        <c:axId val="471008768"/>
      </c:lineChart>
      <c:catAx>
        <c:axId val="471007232"/>
        <c:scaling>
          <c:orientation val="minMax"/>
        </c:scaling>
        <c:delete val="0"/>
        <c:axPos val="b"/>
        <c:majorGridlines>
          <c:spPr>
            <a:ln w="3175">
              <a:pattFill prst="pct50">
                <a:fgClr>
                  <a:srgbClr val="000000"/>
                </a:fgClr>
                <a:bgClr>
                  <a:srgbClr val="FFFFFF"/>
                </a:bgClr>
              </a:pattFill>
              <a:prstDash val="solid"/>
            </a:ln>
          </c:spPr>
        </c:majorGridlines>
        <c:numFmt formatCode="General" sourceLinked="1"/>
        <c:majorTickMark val="in"/>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iryo UI"/>
                <a:ea typeface="Meiryo UI"/>
                <a:cs typeface="Meiryo UI"/>
              </a:defRPr>
            </a:pPr>
            <a:endParaRPr lang="ja-JP"/>
          </a:p>
        </c:txPr>
        <c:crossAx val="471008768"/>
        <c:crosses val="autoZero"/>
        <c:auto val="0"/>
        <c:lblAlgn val="ctr"/>
        <c:lblOffset val="100"/>
        <c:tickLblSkip val="4"/>
        <c:tickMarkSkip val="4"/>
        <c:noMultiLvlLbl val="0"/>
      </c:catAx>
      <c:valAx>
        <c:axId val="471008768"/>
        <c:scaling>
          <c:orientation val="minMax"/>
        </c:scaling>
        <c:delete val="0"/>
        <c:axPos val="l"/>
        <c:majorGridlines>
          <c:spPr>
            <a:ln w="3175">
              <a:pattFill prst="pct50">
                <a:fgClr>
                  <a:srgbClr val="000000"/>
                </a:fgClr>
                <a:bgClr>
                  <a:srgbClr val="FFFFFF"/>
                </a:bgClr>
              </a:pattFill>
              <a:prstDash val="solid"/>
            </a:ln>
          </c:spPr>
        </c:majorGridlines>
        <c:title>
          <c:tx>
            <c:rich>
              <a:bodyPr rot="0" vert="horz"/>
              <a:lstStyle/>
              <a:p>
                <a:pPr algn="ctr">
                  <a:defRPr sz="1100" b="0" i="0" u="none" strike="noStrike" baseline="0">
                    <a:solidFill>
                      <a:srgbClr val="000000"/>
                    </a:solidFill>
                    <a:latin typeface="Meiryo UI"/>
                    <a:ea typeface="Meiryo UI"/>
                    <a:cs typeface="Meiryo UI"/>
                  </a:defRPr>
                </a:pPr>
                <a:r>
                  <a:rPr altLang="en-US"/>
                  <a:t>nGy/h</a:t>
                </a:r>
              </a:p>
            </c:rich>
          </c:tx>
          <c:layout>
            <c:manualLayout>
              <c:xMode val="edge"/>
              <c:yMode val="edge"/>
              <c:x val="3.2860343539955192E-2"/>
              <c:y val="6.8728883116414577E-2"/>
            </c:manualLayout>
          </c:layout>
          <c:overlay val="0"/>
          <c:spPr>
            <a:noFill/>
            <a:ln w="25400">
              <a:noFill/>
            </a:ln>
          </c:spPr>
        </c:title>
        <c:numFmt formatCode="0" sourceLinked="0"/>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iryo UI"/>
                <a:ea typeface="Meiryo UI"/>
                <a:cs typeface="Meiryo UI"/>
              </a:defRPr>
            </a:pPr>
            <a:endParaRPr lang="ja-JP"/>
          </a:p>
        </c:txPr>
        <c:crossAx val="471007232"/>
        <c:crosses val="autoZero"/>
        <c:crossBetween val="between"/>
      </c:valAx>
      <c:spPr>
        <a:noFill/>
        <a:ln w="12700">
          <a:solidFill>
            <a:srgbClr val="808080"/>
          </a:solidFill>
          <a:prstDash val="solid"/>
        </a:ln>
      </c:spPr>
    </c:plotArea>
    <c:legend>
      <c:legendPos val="r"/>
      <c:layout>
        <c:manualLayout>
          <c:xMode val="edge"/>
          <c:yMode val="edge"/>
          <c:wMode val="edge"/>
          <c:hMode val="edge"/>
          <c:x val="0.54891733753594463"/>
          <c:y val="0.64948670076034309"/>
          <c:w val="0.97610196036921815"/>
          <c:h val="0.84536371097942653"/>
        </c:manualLayout>
      </c:layout>
      <c:overlay val="0"/>
      <c:spPr>
        <a:noFill/>
        <a:ln w="25400">
          <a:noFill/>
        </a:ln>
      </c:spPr>
      <c:txPr>
        <a:bodyPr/>
        <a:lstStyle/>
        <a:p>
          <a:pPr>
            <a:defRPr sz="1010" b="0" i="0" u="none" strike="noStrike" baseline="0">
              <a:solidFill>
                <a:srgbClr val="000000"/>
              </a:solidFill>
              <a:latin typeface="明朝"/>
              <a:ea typeface="明朝"/>
              <a:cs typeface="明朝"/>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oddHeader>&amp;A</c:oddHeader>
      <c:oddFooter>- &amp;P -</c:oddFooter>
    </c:headerFooter>
    <c:pageMargins b="1" l="0.75" r="0.75" t="1" header="0.5" footer="0.5"/>
    <c:pageSetup paperSize="9" orientation="landscape" horizontalDpi="720" verticalDpi="720"/>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明朝"/>
                <a:ea typeface="明朝"/>
                <a:cs typeface="明朝"/>
              </a:defRPr>
            </a:pPr>
            <a:r>
              <a:rPr lang="ja-JP" altLang="en-US" sz="1600" b="0" i="0" u="none" strike="noStrike" baseline="0">
                <a:solidFill>
                  <a:srgbClr val="000000"/>
                </a:solidFill>
                <a:latin typeface="Meiryo UI"/>
                <a:ea typeface="Meiryo UI"/>
              </a:rPr>
              <a:t>移動測定車空間γ線線量率の経年変化</a:t>
            </a:r>
          </a:p>
          <a:p>
            <a:pPr>
              <a:defRPr sz="1100" b="0" i="0" u="none" strike="noStrike" baseline="0">
                <a:solidFill>
                  <a:srgbClr val="000000"/>
                </a:solidFill>
                <a:latin typeface="明朝"/>
                <a:ea typeface="明朝"/>
                <a:cs typeface="明朝"/>
              </a:defRPr>
            </a:pPr>
            <a:r>
              <a:rPr lang="ja-JP" altLang="en-US" sz="1600" b="0" i="0" u="none" strike="noStrike" baseline="0">
                <a:solidFill>
                  <a:srgbClr val="000000"/>
                </a:solidFill>
                <a:latin typeface="Meiryo UI"/>
                <a:ea typeface="Meiryo UI"/>
              </a:rPr>
              <a:t>(原子力ｾﾝﾀｰ測定①)</a:t>
            </a:r>
          </a:p>
        </c:rich>
      </c:tx>
      <c:layout>
        <c:manualLayout>
          <c:xMode val="edge"/>
          <c:yMode val="edge"/>
          <c:x val="0.24032753718285213"/>
          <c:y val="1.4326647564469915E-2"/>
        </c:manualLayout>
      </c:layout>
      <c:overlay val="0"/>
      <c:spPr>
        <a:noFill/>
        <a:ln w="25400">
          <a:noFill/>
        </a:ln>
      </c:spPr>
    </c:title>
    <c:autoTitleDeleted val="0"/>
    <c:plotArea>
      <c:layout>
        <c:manualLayout>
          <c:layoutTarget val="inner"/>
          <c:xMode val="edge"/>
          <c:yMode val="edge"/>
          <c:x val="2.4553589269430447E-2"/>
          <c:y val="5.1576003391390846E-2"/>
          <c:w val="0.97247094470138162"/>
          <c:h val="0.83667738834922933"/>
        </c:manualLayout>
      </c:layout>
      <c:lineChart>
        <c:grouping val="standard"/>
        <c:varyColors val="0"/>
        <c:ser>
          <c:idx val="0"/>
          <c:order val="0"/>
          <c:tx>
            <c:strRef>
              <c:f>旧横型!$C$157</c:f>
              <c:strCache>
                <c:ptCount val="1"/>
                <c:pt idx="0">
                  <c:v>原子力センター</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strRef>
              <c:f>旧横型!$D$154:$EI$154</c:f>
              <c:strCache>
                <c:ptCount val="109"/>
                <c:pt idx="0">
                  <c:v>S60</c:v>
                </c:pt>
                <c:pt idx="4">
                  <c:v>S61</c:v>
                </c:pt>
                <c:pt idx="8">
                  <c:v>S62</c:v>
                </c:pt>
                <c:pt idx="12">
                  <c:v>S63</c:v>
                </c:pt>
                <c:pt idx="16">
                  <c:v>H1</c:v>
                </c:pt>
                <c:pt idx="20">
                  <c:v>H2</c:v>
                </c:pt>
                <c:pt idx="24">
                  <c:v>H3</c:v>
                </c:pt>
                <c:pt idx="28">
                  <c:v>H4</c:v>
                </c:pt>
                <c:pt idx="32">
                  <c:v>H5</c:v>
                </c:pt>
                <c:pt idx="36">
                  <c:v>H6</c:v>
                </c:pt>
                <c:pt idx="40">
                  <c:v>H7</c:v>
                </c:pt>
                <c:pt idx="44">
                  <c:v>H8</c:v>
                </c:pt>
                <c:pt idx="48">
                  <c:v>H9</c:v>
                </c:pt>
                <c:pt idx="52">
                  <c:v>H10</c:v>
                </c:pt>
                <c:pt idx="56">
                  <c:v>H11</c:v>
                </c:pt>
                <c:pt idx="60">
                  <c:v>H12</c:v>
                </c:pt>
                <c:pt idx="64">
                  <c:v>H13</c:v>
                </c:pt>
                <c:pt idx="68">
                  <c:v>H14</c:v>
                </c:pt>
                <c:pt idx="72">
                  <c:v>H15</c:v>
                </c:pt>
                <c:pt idx="76">
                  <c:v>H16</c:v>
                </c:pt>
                <c:pt idx="80">
                  <c:v>H17</c:v>
                </c:pt>
                <c:pt idx="84">
                  <c:v>H18</c:v>
                </c:pt>
                <c:pt idx="88">
                  <c:v>H19</c:v>
                </c:pt>
                <c:pt idx="92">
                  <c:v>H20</c:v>
                </c:pt>
                <c:pt idx="96">
                  <c:v>H21</c:v>
                </c:pt>
                <c:pt idx="100">
                  <c:v>H22</c:v>
                </c:pt>
                <c:pt idx="104">
                  <c:v>H23</c:v>
                </c:pt>
                <c:pt idx="108">
                  <c:v>H26</c:v>
                </c:pt>
              </c:strCache>
            </c:strRef>
          </c:cat>
          <c:val>
            <c:numRef>
              <c:f>旧横型!$D$157:$EI$157</c:f>
              <c:numCache>
                <c:formatCode>0.0</c:formatCode>
                <c:ptCount val="112"/>
                <c:pt idx="0">
                  <c:v>34.799999999999997</c:v>
                </c:pt>
                <c:pt idx="1">
                  <c:v>33.93</c:v>
                </c:pt>
                <c:pt idx="2">
                  <c:v>40.89</c:v>
                </c:pt>
                <c:pt idx="3">
                  <c:v>33.93</c:v>
                </c:pt>
                <c:pt idx="4">
                  <c:v>34.799999999999997</c:v>
                </c:pt>
                <c:pt idx="5">
                  <c:v>33.93</c:v>
                </c:pt>
                <c:pt idx="6">
                  <c:v>35.669999999999995</c:v>
                </c:pt>
                <c:pt idx="7">
                  <c:v>35.669999999999995</c:v>
                </c:pt>
                <c:pt idx="8">
                  <c:v>35.669999999999995</c:v>
                </c:pt>
                <c:pt idx="9">
                  <c:v>37.409999999999997</c:v>
                </c:pt>
                <c:pt idx="10">
                  <c:v>36.54</c:v>
                </c:pt>
                <c:pt idx="11">
                  <c:v>37.409999999999997</c:v>
                </c:pt>
                <c:pt idx="12">
                  <c:v>36.54</c:v>
                </c:pt>
                <c:pt idx="13">
                  <c:v>35.669999999999995</c:v>
                </c:pt>
                <c:pt idx="14">
                  <c:v>36.54</c:v>
                </c:pt>
                <c:pt idx="15">
                  <c:v>37.409999999999997</c:v>
                </c:pt>
                <c:pt idx="16">
                  <c:v>38.28</c:v>
                </c:pt>
                <c:pt idx="17">
                  <c:v>34.799999999999997</c:v>
                </c:pt>
                <c:pt idx="18">
                  <c:v>36.54</c:v>
                </c:pt>
                <c:pt idx="19">
                  <c:v>38.28</c:v>
                </c:pt>
                <c:pt idx="20">
                  <c:v>34.799999999999997</c:v>
                </c:pt>
                <c:pt idx="21">
                  <c:v>34.799999999999997</c:v>
                </c:pt>
                <c:pt idx="22">
                  <c:v>35.669999999999995</c:v>
                </c:pt>
                <c:pt idx="23">
                  <c:v>35.669999999999995</c:v>
                </c:pt>
                <c:pt idx="24">
                  <c:v>35.700000000000003</c:v>
                </c:pt>
                <c:pt idx="25">
                  <c:v>35.1</c:v>
                </c:pt>
                <c:pt idx="26">
                  <c:v>36.4</c:v>
                </c:pt>
                <c:pt idx="27">
                  <c:v>36.799999999999997</c:v>
                </c:pt>
                <c:pt idx="28">
                  <c:v>35.299999999999997</c:v>
                </c:pt>
                <c:pt idx="29">
                  <c:v>37.799999999999997</c:v>
                </c:pt>
                <c:pt idx="30">
                  <c:v>37.9</c:v>
                </c:pt>
                <c:pt idx="31">
                  <c:v>38.1</c:v>
                </c:pt>
                <c:pt idx="32">
                  <c:v>39.299999999999997</c:v>
                </c:pt>
                <c:pt idx="33">
                  <c:v>38.299999999999997</c:v>
                </c:pt>
                <c:pt idx="34">
                  <c:v>35</c:v>
                </c:pt>
                <c:pt idx="35">
                  <c:v>42.6</c:v>
                </c:pt>
                <c:pt idx="36">
                  <c:v>37.6</c:v>
                </c:pt>
                <c:pt idx="37">
                  <c:v>37.299999999999997</c:v>
                </c:pt>
                <c:pt idx="38">
                  <c:v>36</c:v>
                </c:pt>
                <c:pt idx="39">
                  <c:v>35.6</c:v>
                </c:pt>
                <c:pt idx="40">
                  <c:v>34.97</c:v>
                </c:pt>
                <c:pt idx="41">
                  <c:v>40.46</c:v>
                </c:pt>
                <c:pt idx="42">
                  <c:v>37.78</c:v>
                </c:pt>
                <c:pt idx="43">
                  <c:v>36.93</c:v>
                </c:pt>
                <c:pt idx="44">
                  <c:v>37.04</c:v>
                </c:pt>
                <c:pt idx="45">
                  <c:v>41.33</c:v>
                </c:pt>
                <c:pt idx="46">
                  <c:v>36.799999999999997</c:v>
                </c:pt>
                <c:pt idx="47">
                  <c:v>38.1</c:v>
                </c:pt>
                <c:pt idx="48">
                  <c:v>41.1</c:v>
                </c:pt>
                <c:pt idx="49">
                  <c:v>40.5</c:v>
                </c:pt>
                <c:pt idx="50">
                  <c:v>38.6</c:v>
                </c:pt>
                <c:pt idx="51">
                  <c:v>36.840000000000003</c:v>
                </c:pt>
                <c:pt idx="52">
                  <c:v>39.299999999999997</c:v>
                </c:pt>
                <c:pt idx="53">
                  <c:v>37.1</c:v>
                </c:pt>
                <c:pt idx="54">
                  <c:v>39.4</c:v>
                </c:pt>
                <c:pt idx="55">
                  <c:v>36</c:v>
                </c:pt>
                <c:pt idx="56">
                  <c:v>36.799999999999997</c:v>
                </c:pt>
                <c:pt idx="57">
                  <c:v>37.200000000000003</c:v>
                </c:pt>
                <c:pt idx="58">
                  <c:v>37.9</c:v>
                </c:pt>
                <c:pt idx="59">
                  <c:v>36.1</c:v>
                </c:pt>
                <c:pt idx="60">
                  <c:v>37.5</c:v>
                </c:pt>
                <c:pt idx="61">
                  <c:v>39.200000000000003</c:v>
                </c:pt>
                <c:pt idx="62">
                  <c:v>37.9</c:v>
                </c:pt>
                <c:pt idx="63">
                  <c:v>38.1</c:v>
                </c:pt>
                <c:pt idx="64">
                  <c:v>40.299999999999997</c:v>
                </c:pt>
                <c:pt idx="65">
                  <c:v>42</c:v>
                </c:pt>
                <c:pt idx="66">
                  <c:v>39.9</c:v>
                </c:pt>
                <c:pt idx="67">
                  <c:v>42.4</c:v>
                </c:pt>
                <c:pt idx="68">
                  <c:v>42.2</c:v>
                </c:pt>
                <c:pt idx="69">
                  <c:v>40.200000000000003</c:v>
                </c:pt>
                <c:pt idx="70">
                  <c:v>40.5</c:v>
                </c:pt>
                <c:pt idx="71">
                  <c:v>39.799999999999997</c:v>
                </c:pt>
                <c:pt idx="72">
                  <c:v>40.700000000000003</c:v>
                </c:pt>
                <c:pt idx="73">
                  <c:v>39.4</c:v>
                </c:pt>
                <c:pt idx="74">
                  <c:v>38</c:v>
                </c:pt>
                <c:pt idx="75">
                  <c:v>41.1</c:v>
                </c:pt>
                <c:pt idx="76">
                  <c:v>40.799999999999997</c:v>
                </c:pt>
                <c:pt idx="77">
                  <c:v>39.9</c:v>
                </c:pt>
                <c:pt idx="78">
                  <c:v>37.5</c:v>
                </c:pt>
                <c:pt idx="79">
                  <c:v>37.299999999999997</c:v>
                </c:pt>
                <c:pt idx="80">
                  <c:v>37.9</c:v>
                </c:pt>
                <c:pt idx="81">
                  <c:v>37.4</c:v>
                </c:pt>
                <c:pt idx="82">
                  <c:v>37.700000000000003</c:v>
                </c:pt>
                <c:pt idx="83">
                  <c:v>38.200000000000003</c:v>
                </c:pt>
                <c:pt idx="84">
                  <c:v>35.9</c:v>
                </c:pt>
                <c:pt idx="85">
                  <c:v>37.299999999999997</c:v>
                </c:pt>
                <c:pt idx="86">
                  <c:v>36.9</c:v>
                </c:pt>
                <c:pt idx="87">
                  <c:v>38.4</c:v>
                </c:pt>
                <c:pt idx="88">
                  <c:v>37.9</c:v>
                </c:pt>
                <c:pt idx="89">
                  <c:v>37.5</c:v>
                </c:pt>
                <c:pt idx="90">
                  <c:v>38.299999999999997</c:v>
                </c:pt>
                <c:pt idx="91">
                  <c:v>36.299999999999997</c:v>
                </c:pt>
                <c:pt idx="92">
                  <c:v>36.6</c:v>
                </c:pt>
                <c:pt idx="93">
                  <c:v>37</c:v>
                </c:pt>
                <c:pt idx="94">
                  <c:v>36.799999999999997</c:v>
                </c:pt>
                <c:pt idx="95">
                  <c:v>36.799999999999997</c:v>
                </c:pt>
                <c:pt idx="96">
                  <c:v>35.6</c:v>
                </c:pt>
                <c:pt idx="97">
                  <c:v>37.1</c:v>
                </c:pt>
                <c:pt idx="98">
                  <c:v>38</c:v>
                </c:pt>
                <c:pt idx="99">
                  <c:v>36.200000000000003</c:v>
                </c:pt>
                <c:pt idx="100">
                  <c:v>35.799999999999997</c:v>
                </c:pt>
                <c:pt idx="101">
                  <c:v>36.9</c:v>
                </c:pt>
                <c:pt idx="102">
                  <c:v>37.700000000000003</c:v>
                </c:pt>
              </c:numCache>
            </c:numRef>
          </c:val>
          <c:smooth val="0"/>
        </c:ser>
        <c:ser>
          <c:idx val="1"/>
          <c:order val="1"/>
          <c:tx>
            <c:strRef>
              <c:f>旧横型!$C$158</c:f>
              <c:strCache>
                <c:ptCount val="1"/>
                <c:pt idx="0">
                  <c:v>ｺﾊﾞﾙﾄﾗｲﾝ入口</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旧横型!$D$154:$EI$154</c:f>
              <c:strCache>
                <c:ptCount val="109"/>
                <c:pt idx="0">
                  <c:v>S60</c:v>
                </c:pt>
                <c:pt idx="4">
                  <c:v>S61</c:v>
                </c:pt>
                <c:pt idx="8">
                  <c:v>S62</c:v>
                </c:pt>
                <c:pt idx="12">
                  <c:v>S63</c:v>
                </c:pt>
                <c:pt idx="16">
                  <c:v>H1</c:v>
                </c:pt>
                <c:pt idx="20">
                  <c:v>H2</c:v>
                </c:pt>
                <c:pt idx="24">
                  <c:v>H3</c:v>
                </c:pt>
                <c:pt idx="28">
                  <c:v>H4</c:v>
                </c:pt>
                <c:pt idx="32">
                  <c:v>H5</c:v>
                </c:pt>
                <c:pt idx="36">
                  <c:v>H6</c:v>
                </c:pt>
                <c:pt idx="40">
                  <c:v>H7</c:v>
                </c:pt>
                <c:pt idx="44">
                  <c:v>H8</c:v>
                </c:pt>
                <c:pt idx="48">
                  <c:v>H9</c:v>
                </c:pt>
                <c:pt idx="52">
                  <c:v>H10</c:v>
                </c:pt>
                <c:pt idx="56">
                  <c:v>H11</c:v>
                </c:pt>
                <c:pt idx="60">
                  <c:v>H12</c:v>
                </c:pt>
                <c:pt idx="64">
                  <c:v>H13</c:v>
                </c:pt>
                <c:pt idx="68">
                  <c:v>H14</c:v>
                </c:pt>
                <c:pt idx="72">
                  <c:v>H15</c:v>
                </c:pt>
                <c:pt idx="76">
                  <c:v>H16</c:v>
                </c:pt>
                <c:pt idx="80">
                  <c:v>H17</c:v>
                </c:pt>
                <c:pt idx="84">
                  <c:v>H18</c:v>
                </c:pt>
                <c:pt idx="88">
                  <c:v>H19</c:v>
                </c:pt>
                <c:pt idx="92">
                  <c:v>H20</c:v>
                </c:pt>
                <c:pt idx="96">
                  <c:v>H21</c:v>
                </c:pt>
                <c:pt idx="100">
                  <c:v>H22</c:v>
                </c:pt>
                <c:pt idx="104">
                  <c:v>H23</c:v>
                </c:pt>
                <c:pt idx="108">
                  <c:v>H26</c:v>
                </c:pt>
              </c:strCache>
            </c:strRef>
          </c:cat>
          <c:val>
            <c:numRef>
              <c:f>旧横型!$D$158:$EI$158</c:f>
              <c:numCache>
                <c:formatCode>0.0</c:formatCode>
                <c:ptCount val="112"/>
                <c:pt idx="0">
                  <c:v>29.58</c:v>
                </c:pt>
                <c:pt idx="1">
                  <c:v>28.709999999999997</c:v>
                </c:pt>
                <c:pt idx="2">
                  <c:v>35.669999999999995</c:v>
                </c:pt>
                <c:pt idx="3">
                  <c:v>28.709999999999997</c:v>
                </c:pt>
                <c:pt idx="4">
                  <c:v>27.84</c:v>
                </c:pt>
                <c:pt idx="5">
                  <c:v>27.84</c:v>
                </c:pt>
                <c:pt idx="6">
                  <c:v>29.58</c:v>
                </c:pt>
                <c:pt idx="7">
                  <c:v>28.709999999999997</c:v>
                </c:pt>
                <c:pt idx="8">
                  <c:v>29.58</c:v>
                </c:pt>
                <c:pt idx="9">
                  <c:v>29.58</c:v>
                </c:pt>
                <c:pt idx="10">
                  <c:v>27.84</c:v>
                </c:pt>
                <c:pt idx="11">
                  <c:v>28.709999999999997</c:v>
                </c:pt>
                <c:pt idx="12">
                  <c:v>27.84</c:v>
                </c:pt>
                <c:pt idx="13">
                  <c:v>27.84</c:v>
                </c:pt>
                <c:pt idx="14">
                  <c:v>28.709999999999997</c:v>
                </c:pt>
                <c:pt idx="15">
                  <c:v>27.84</c:v>
                </c:pt>
                <c:pt idx="16">
                  <c:v>28.709999999999997</c:v>
                </c:pt>
                <c:pt idx="17">
                  <c:v>27.84</c:v>
                </c:pt>
                <c:pt idx="18">
                  <c:v>27.84</c:v>
                </c:pt>
                <c:pt idx="19">
                  <c:v>26.97</c:v>
                </c:pt>
                <c:pt idx="20">
                  <c:v>25.229999999999997</c:v>
                </c:pt>
                <c:pt idx="21">
                  <c:v>26.099999999999998</c:v>
                </c:pt>
                <c:pt idx="22">
                  <c:v>26.099999999999998</c:v>
                </c:pt>
                <c:pt idx="23">
                  <c:v>26.099999999999998</c:v>
                </c:pt>
                <c:pt idx="24">
                  <c:v>27.6</c:v>
                </c:pt>
                <c:pt idx="25">
                  <c:v>27</c:v>
                </c:pt>
                <c:pt idx="26">
                  <c:v>28.4</c:v>
                </c:pt>
                <c:pt idx="27">
                  <c:v>27.8</c:v>
                </c:pt>
                <c:pt idx="28">
                  <c:v>26.7</c:v>
                </c:pt>
                <c:pt idx="29">
                  <c:v>27.1</c:v>
                </c:pt>
                <c:pt idx="30">
                  <c:v>28</c:v>
                </c:pt>
                <c:pt idx="31">
                  <c:v>28.2</c:v>
                </c:pt>
                <c:pt idx="32">
                  <c:v>29.8</c:v>
                </c:pt>
                <c:pt idx="33">
                  <c:v>27.2</c:v>
                </c:pt>
                <c:pt idx="34">
                  <c:v>26.4</c:v>
                </c:pt>
                <c:pt idx="35">
                  <c:v>27.7</c:v>
                </c:pt>
                <c:pt idx="36">
                  <c:v>26.7</c:v>
                </c:pt>
                <c:pt idx="37">
                  <c:v>29</c:v>
                </c:pt>
                <c:pt idx="38">
                  <c:v>27.8</c:v>
                </c:pt>
                <c:pt idx="39">
                  <c:v>28.7</c:v>
                </c:pt>
                <c:pt idx="40">
                  <c:v>25.95</c:v>
                </c:pt>
                <c:pt idx="41">
                  <c:v>29.83</c:v>
                </c:pt>
                <c:pt idx="42">
                  <c:v>28.81</c:v>
                </c:pt>
                <c:pt idx="43">
                  <c:v>31.19</c:v>
                </c:pt>
                <c:pt idx="44">
                  <c:v>27.65</c:v>
                </c:pt>
                <c:pt idx="45">
                  <c:v>27.11</c:v>
                </c:pt>
                <c:pt idx="46">
                  <c:v>28.6</c:v>
                </c:pt>
                <c:pt idx="47">
                  <c:v>28</c:v>
                </c:pt>
                <c:pt idx="48">
                  <c:v>30.9</c:v>
                </c:pt>
                <c:pt idx="49">
                  <c:v>31.5</c:v>
                </c:pt>
                <c:pt idx="50">
                  <c:v>28.9</c:v>
                </c:pt>
                <c:pt idx="51">
                  <c:v>28.35</c:v>
                </c:pt>
                <c:pt idx="52">
                  <c:v>29.6</c:v>
                </c:pt>
                <c:pt idx="53">
                  <c:v>28.6</c:v>
                </c:pt>
                <c:pt idx="54">
                  <c:v>29</c:v>
                </c:pt>
                <c:pt idx="55">
                  <c:v>28.6</c:v>
                </c:pt>
                <c:pt idx="56">
                  <c:v>30</c:v>
                </c:pt>
                <c:pt idx="57">
                  <c:v>29.1</c:v>
                </c:pt>
                <c:pt idx="58">
                  <c:v>29.6</c:v>
                </c:pt>
                <c:pt idx="59">
                  <c:v>29.6</c:v>
                </c:pt>
                <c:pt idx="60">
                  <c:v>30.6</c:v>
                </c:pt>
                <c:pt idx="61">
                  <c:v>29.7</c:v>
                </c:pt>
                <c:pt idx="62">
                  <c:v>30.1</c:v>
                </c:pt>
                <c:pt idx="63">
                  <c:v>30.2</c:v>
                </c:pt>
                <c:pt idx="64">
                  <c:v>31.6</c:v>
                </c:pt>
                <c:pt idx="65">
                  <c:v>31.1</c:v>
                </c:pt>
                <c:pt idx="66">
                  <c:v>30.8</c:v>
                </c:pt>
                <c:pt idx="67">
                  <c:v>32</c:v>
                </c:pt>
                <c:pt idx="68">
                  <c:v>31.2</c:v>
                </c:pt>
                <c:pt idx="69">
                  <c:v>31.6</c:v>
                </c:pt>
                <c:pt idx="70">
                  <c:v>29.7</c:v>
                </c:pt>
                <c:pt idx="71">
                  <c:v>32</c:v>
                </c:pt>
                <c:pt idx="72">
                  <c:v>31.5</c:v>
                </c:pt>
                <c:pt idx="73">
                  <c:v>30.7</c:v>
                </c:pt>
                <c:pt idx="74">
                  <c:v>30.1</c:v>
                </c:pt>
                <c:pt idx="75">
                  <c:v>32.4</c:v>
                </c:pt>
                <c:pt idx="76">
                  <c:v>31.3</c:v>
                </c:pt>
                <c:pt idx="77">
                  <c:v>31.2</c:v>
                </c:pt>
                <c:pt idx="78">
                  <c:v>29.5</c:v>
                </c:pt>
                <c:pt idx="79">
                  <c:v>29.9</c:v>
                </c:pt>
                <c:pt idx="80">
                  <c:v>31.4</c:v>
                </c:pt>
                <c:pt idx="81">
                  <c:v>29.9</c:v>
                </c:pt>
                <c:pt idx="82">
                  <c:v>31.7</c:v>
                </c:pt>
                <c:pt idx="83">
                  <c:v>30.8</c:v>
                </c:pt>
                <c:pt idx="84">
                  <c:v>31.1</c:v>
                </c:pt>
                <c:pt idx="85">
                  <c:v>31.6</c:v>
                </c:pt>
                <c:pt idx="86">
                  <c:v>32.1</c:v>
                </c:pt>
                <c:pt idx="87">
                  <c:v>32.1</c:v>
                </c:pt>
                <c:pt idx="88">
                  <c:v>31.2</c:v>
                </c:pt>
                <c:pt idx="89">
                  <c:v>31.8</c:v>
                </c:pt>
                <c:pt idx="90">
                  <c:v>31.8</c:v>
                </c:pt>
                <c:pt idx="91">
                  <c:v>30.3</c:v>
                </c:pt>
                <c:pt idx="92">
                  <c:v>31.1</c:v>
                </c:pt>
                <c:pt idx="93">
                  <c:v>31.2</c:v>
                </c:pt>
                <c:pt idx="94">
                  <c:v>31.6</c:v>
                </c:pt>
                <c:pt idx="95">
                  <c:v>31.1</c:v>
                </c:pt>
                <c:pt idx="96">
                  <c:v>30</c:v>
                </c:pt>
                <c:pt idx="97">
                  <c:v>31.3</c:v>
                </c:pt>
                <c:pt idx="98">
                  <c:v>31.8</c:v>
                </c:pt>
                <c:pt idx="99">
                  <c:v>30.9</c:v>
                </c:pt>
                <c:pt idx="100">
                  <c:v>30.6</c:v>
                </c:pt>
                <c:pt idx="101">
                  <c:v>32.1</c:v>
                </c:pt>
                <c:pt idx="102">
                  <c:v>31.4</c:v>
                </c:pt>
              </c:numCache>
            </c:numRef>
          </c:val>
          <c:smooth val="0"/>
        </c:ser>
        <c:ser>
          <c:idx val="2"/>
          <c:order val="2"/>
          <c:tx>
            <c:strRef>
              <c:f>旧横型!$C$159</c:f>
              <c:strCache>
                <c:ptCount val="1"/>
                <c:pt idx="0">
                  <c:v>ｺﾊﾞﾙﾄﾗｲﾝ料金所</c:v>
                </c:pt>
              </c:strCache>
            </c:strRef>
          </c:tx>
          <c:spPr>
            <a:ln w="12700">
              <a:solidFill>
                <a:srgbClr val="008000"/>
              </a:solidFill>
              <a:prstDash val="solid"/>
            </a:ln>
          </c:spPr>
          <c:marker>
            <c:symbol val="triangle"/>
            <c:size val="5"/>
            <c:spPr>
              <a:noFill/>
              <a:ln>
                <a:solidFill>
                  <a:srgbClr val="008000"/>
                </a:solidFill>
                <a:prstDash val="solid"/>
              </a:ln>
            </c:spPr>
          </c:marker>
          <c:cat>
            <c:strRef>
              <c:f>旧横型!$D$154:$EI$154</c:f>
              <c:strCache>
                <c:ptCount val="109"/>
                <c:pt idx="0">
                  <c:v>S60</c:v>
                </c:pt>
                <c:pt idx="4">
                  <c:v>S61</c:v>
                </c:pt>
                <c:pt idx="8">
                  <c:v>S62</c:v>
                </c:pt>
                <c:pt idx="12">
                  <c:v>S63</c:v>
                </c:pt>
                <c:pt idx="16">
                  <c:v>H1</c:v>
                </c:pt>
                <c:pt idx="20">
                  <c:v>H2</c:v>
                </c:pt>
                <c:pt idx="24">
                  <c:v>H3</c:v>
                </c:pt>
                <c:pt idx="28">
                  <c:v>H4</c:v>
                </c:pt>
                <c:pt idx="32">
                  <c:v>H5</c:v>
                </c:pt>
                <c:pt idx="36">
                  <c:v>H6</c:v>
                </c:pt>
                <c:pt idx="40">
                  <c:v>H7</c:v>
                </c:pt>
                <c:pt idx="44">
                  <c:v>H8</c:v>
                </c:pt>
                <c:pt idx="48">
                  <c:v>H9</c:v>
                </c:pt>
                <c:pt idx="52">
                  <c:v>H10</c:v>
                </c:pt>
                <c:pt idx="56">
                  <c:v>H11</c:v>
                </c:pt>
                <c:pt idx="60">
                  <c:v>H12</c:v>
                </c:pt>
                <c:pt idx="64">
                  <c:v>H13</c:v>
                </c:pt>
                <c:pt idx="68">
                  <c:v>H14</c:v>
                </c:pt>
                <c:pt idx="72">
                  <c:v>H15</c:v>
                </c:pt>
                <c:pt idx="76">
                  <c:v>H16</c:v>
                </c:pt>
                <c:pt idx="80">
                  <c:v>H17</c:v>
                </c:pt>
                <c:pt idx="84">
                  <c:v>H18</c:v>
                </c:pt>
                <c:pt idx="88">
                  <c:v>H19</c:v>
                </c:pt>
                <c:pt idx="92">
                  <c:v>H20</c:v>
                </c:pt>
                <c:pt idx="96">
                  <c:v>H21</c:v>
                </c:pt>
                <c:pt idx="100">
                  <c:v>H22</c:v>
                </c:pt>
                <c:pt idx="104">
                  <c:v>H23</c:v>
                </c:pt>
                <c:pt idx="108">
                  <c:v>H26</c:v>
                </c:pt>
              </c:strCache>
            </c:strRef>
          </c:cat>
          <c:val>
            <c:numRef>
              <c:f>旧横型!$D$159:$EI$159</c:f>
              <c:numCache>
                <c:formatCode>0.0</c:formatCode>
                <c:ptCount val="112"/>
                <c:pt idx="0">
                  <c:v>28.709999999999997</c:v>
                </c:pt>
                <c:pt idx="1">
                  <c:v>28.709999999999997</c:v>
                </c:pt>
                <c:pt idx="2">
                  <c:v>35.669999999999995</c:v>
                </c:pt>
                <c:pt idx="3">
                  <c:v>26.97</c:v>
                </c:pt>
                <c:pt idx="4">
                  <c:v>26.97</c:v>
                </c:pt>
                <c:pt idx="5">
                  <c:v>26.97</c:v>
                </c:pt>
                <c:pt idx="6">
                  <c:v>27.84</c:v>
                </c:pt>
                <c:pt idx="7">
                  <c:v>26.97</c:v>
                </c:pt>
                <c:pt idx="8">
                  <c:v>26.97</c:v>
                </c:pt>
                <c:pt idx="9">
                  <c:v>26.97</c:v>
                </c:pt>
                <c:pt idx="10">
                  <c:v>27.84</c:v>
                </c:pt>
                <c:pt idx="11">
                  <c:v>27.84</c:v>
                </c:pt>
                <c:pt idx="12">
                  <c:v>27.84</c:v>
                </c:pt>
                <c:pt idx="13">
                  <c:v>26.97</c:v>
                </c:pt>
                <c:pt idx="14">
                  <c:v>26.97</c:v>
                </c:pt>
                <c:pt idx="15">
                  <c:v>27.84</c:v>
                </c:pt>
                <c:pt idx="16">
                  <c:v>26.099999999999998</c:v>
                </c:pt>
                <c:pt idx="17">
                  <c:v>26.099999999999998</c:v>
                </c:pt>
                <c:pt idx="18">
                  <c:v>26.97</c:v>
                </c:pt>
                <c:pt idx="19">
                  <c:v>26.099999999999998</c:v>
                </c:pt>
                <c:pt idx="20">
                  <c:v>25.229999999999997</c:v>
                </c:pt>
                <c:pt idx="21">
                  <c:v>25.229999999999997</c:v>
                </c:pt>
                <c:pt idx="22">
                  <c:v>26.97</c:v>
                </c:pt>
                <c:pt idx="23">
                  <c:v>26.099999999999998</c:v>
                </c:pt>
                <c:pt idx="24">
                  <c:v>26.7</c:v>
                </c:pt>
                <c:pt idx="25">
                  <c:v>26.7</c:v>
                </c:pt>
                <c:pt idx="26">
                  <c:v>27.8</c:v>
                </c:pt>
                <c:pt idx="27">
                  <c:v>27.9</c:v>
                </c:pt>
                <c:pt idx="28">
                  <c:v>27.1</c:v>
                </c:pt>
                <c:pt idx="29">
                  <c:v>26.3</c:v>
                </c:pt>
                <c:pt idx="30">
                  <c:v>28.6</c:v>
                </c:pt>
                <c:pt idx="31">
                  <c:v>27.5</c:v>
                </c:pt>
                <c:pt idx="32">
                  <c:v>28.7</c:v>
                </c:pt>
                <c:pt idx="33">
                  <c:v>26.5</c:v>
                </c:pt>
                <c:pt idx="34">
                  <c:v>25.5</c:v>
                </c:pt>
                <c:pt idx="35">
                  <c:v>27.6</c:v>
                </c:pt>
                <c:pt idx="36">
                  <c:v>25.6</c:v>
                </c:pt>
                <c:pt idx="37">
                  <c:v>28.1</c:v>
                </c:pt>
                <c:pt idx="38">
                  <c:v>27.3</c:v>
                </c:pt>
                <c:pt idx="39">
                  <c:v>28.1</c:v>
                </c:pt>
                <c:pt idx="40">
                  <c:v>25.55</c:v>
                </c:pt>
                <c:pt idx="41">
                  <c:v>28.34</c:v>
                </c:pt>
                <c:pt idx="42">
                  <c:v>24.34</c:v>
                </c:pt>
                <c:pt idx="43">
                  <c:v>30.5</c:v>
                </c:pt>
                <c:pt idx="44">
                  <c:v>30.37</c:v>
                </c:pt>
                <c:pt idx="45">
                  <c:v>30.04</c:v>
                </c:pt>
                <c:pt idx="46">
                  <c:v>30</c:v>
                </c:pt>
                <c:pt idx="47">
                  <c:v>27.1</c:v>
                </c:pt>
                <c:pt idx="48">
                  <c:v>29</c:v>
                </c:pt>
                <c:pt idx="49">
                  <c:v>29.3</c:v>
                </c:pt>
                <c:pt idx="50">
                  <c:v>29.2</c:v>
                </c:pt>
                <c:pt idx="51">
                  <c:v>28.26</c:v>
                </c:pt>
                <c:pt idx="52">
                  <c:v>28.3</c:v>
                </c:pt>
                <c:pt idx="53">
                  <c:v>27.4</c:v>
                </c:pt>
                <c:pt idx="54">
                  <c:v>29.2</c:v>
                </c:pt>
                <c:pt idx="55">
                  <c:v>27.8</c:v>
                </c:pt>
                <c:pt idx="56">
                  <c:v>27.9</c:v>
                </c:pt>
                <c:pt idx="57">
                  <c:v>28.1</c:v>
                </c:pt>
                <c:pt idx="58">
                  <c:v>29.6</c:v>
                </c:pt>
                <c:pt idx="59">
                  <c:v>29.3</c:v>
                </c:pt>
                <c:pt idx="60">
                  <c:v>28.3</c:v>
                </c:pt>
                <c:pt idx="61">
                  <c:v>28.3</c:v>
                </c:pt>
                <c:pt idx="62">
                  <c:v>29.2</c:v>
                </c:pt>
                <c:pt idx="63">
                  <c:v>26.4</c:v>
                </c:pt>
                <c:pt idx="64">
                  <c:v>29.3</c:v>
                </c:pt>
                <c:pt idx="65">
                  <c:v>29.3</c:v>
                </c:pt>
                <c:pt idx="66">
                  <c:v>30</c:v>
                </c:pt>
                <c:pt idx="67">
                  <c:v>30.5</c:v>
                </c:pt>
                <c:pt idx="68">
                  <c:v>29.6</c:v>
                </c:pt>
                <c:pt idx="69">
                  <c:v>30.2</c:v>
                </c:pt>
                <c:pt idx="70">
                  <c:v>28.9</c:v>
                </c:pt>
                <c:pt idx="71">
                  <c:v>29</c:v>
                </c:pt>
                <c:pt idx="72">
                  <c:v>29.7</c:v>
                </c:pt>
                <c:pt idx="73">
                  <c:v>28.7</c:v>
                </c:pt>
                <c:pt idx="74">
                  <c:v>28.5</c:v>
                </c:pt>
                <c:pt idx="75">
                  <c:v>30.4</c:v>
                </c:pt>
                <c:pt idx="76">
                  <c:v>29.2</c:v>
                </c:pt>
                <c:pt idx="77">
                  <c:v>29.3</c:v>
                </c:pt>
                <c:pt idx="78">
                  <c:v>27.6</c:v>
                </c:pt>
                <c:pt idx="79">
                  <c:v>27.8</c:v>
                </c:pt>
                <c:pt idx="80">
                  <c:v>29.6</c:v>
                </c:pt>
                <c:pt idx="81">
                  <c:v>28.1</c:v>
                </c:pt>
                <c:pt idx="82">
                  <c:v>33.5</c:v>
                </c:pt>
                <c:pt idx="83">
                  <c:v>32.1</c:v>
                </c:pt>
                <c:pt idx="84">
                  <c:v>32.200000000000003</c:v>
                </c:pt>
                <c:pt idx="85">
                  <c:v>33</c:v>
                </c:pt>
                <c:pt idx="86">
                  <c:v>30</c:v>
                </c:pt>
                <c:pt idx="87">
                  <c:v>32.4</c:v>
                </c:pt>
                <c:pt idx="88">
                  <c:v>30.5</c:v>
                </c:pt>
                <c:pt idx="89">
                  <c:v>32.6</c:v>
                </c:pt>
                <c:pt idx="90">
                  <c:v>32</c:v>
                </c:pt>
                <c:pt idx="91">
                  <c:v>30.7</c:v>
                </c:pt>
                <c:pt idx="92">
                  <c:v>31.3</c:v>
                </c:pt>
                <c:pt idx="93">
                  <c:v>30.9</c:v>
                </c:pt>
                <c:pt idx="94">
                  <c:v>31.8</c:v>
                </c:pt>
                <c:pt idx="95">
                  <c:v>31.2</c:v>
                </c:pt>
                <c:pt idx="96">
                  <c:v>30.2</c:v>
                </c:pt>
                <c:pt idx="97">
                  <c:v>31.6</c:v>
                </c:pt>
                <c:pt idx="98">
                  <c:v>31.6</c:v>
                </c:pt>
                <c:pt idx="99">
                  <c:v>30.9</c:v>
                </c:pt>
                <c:pt idx="100">
                  <c:v>30.4</c:v>
                </c:pt>
                <c:pt idx="101">
                  <c:v>33.4</c:v>
                </c:pt>
                <c:pt idx="102">
                  <c:v>31.2</c:v>
                </c:pt>
              </c:numCache>
            </c:numRef>
          </c:val>
          <c:smooth val="0"/>
        </c:ser>
        <c:ser>
          <c:idx val="3"/>
          <c:order val="3"/>
          <c:tx>
            <c:strRef>
              <c:f>旧横型!$C$160</c:f>
              <c:strCache>
                <c:ptCount val="1"/>
                <c:pt idx="0">
                  <c:v>大六天駐車場</c:v>
                </c:pt>
              </c:strCache>
            </c:strRef>
          </c:tx>
          <c:spPr>
            <a:ln w="12700">
              <a:solidFill>
                <a:srgbClr val="FF0000"/>
              </a:solidFill>
              <a:prstDash val="solid"/>
            </a:ln>
          </c:spPr>
          <c:marker>
            <c:symbol val="circle"/>
            <c:size val="5"/>
            <c:spPr>
              <a:noFill/>
              <a:ln>
                <a:solidFill>
                  <a:srgbClr val="FF0000"/>
                </a:solidFill>
                <a:prstDash val="solid"/>
              </a:ln>
            </c:spPr>
          </c:marker>
          <c:cat>
            <c:strRef>
              <c:f>旧横型!$D$154:$EI$154</c:f>
              <c:strCache>
                <c:ptCount val="109"/>
                <c:pt idx="0">
                  <c:v>S60</c:v>
                </c:pt>
                <c:pt idx="4">
                  <c:v>S61</c:v>
                </c:pt>
                <c:pt idx="8">
                  <c:v>S62</c:v>
                </c:pt>
                <c:pt idx="12">
                  <c:v>S63</c:v>
                </c:pt>
                <c:pt idx="16">
                  <c:v>H1</c:v>
                </c:pt>
                <c:pt idx="20">
                  <c:v>H2</c:v>
                </c:pt>
                <c:pt idx="24">
                  <c:v>H3</c:v>
                </c:pt>
                <c:pt idx="28">
                  <c:v>H4</c:v>
                </c:pt>
                <c:pt idx="32">
                  <c:v>H5</c:v>
                </c:pt>
                <c:pt idx="36">
                  <c:v>H6</c:v>
                </c:pt>
                <c:pt idx="40">
                  <c:v>H7</c:v>
                </c:pt>
                <c:pt idx="44">
                  <c:v>H8</c:v>
                </c:pt>
                <c:pt idx="48">
                  <c:v>H9</c:v>
                </c:pt>
                <c:pt idx="52">
                  <c:v>H10</c:v>
                </c:pt>
                <c:pt idx="56">
                  <c:v>H11</c:v>
                </c:pt>
                <c:pt idx="60">
                  <c:v>H12</c:v>
                </c:pt>
                <c:pt idx="64">
                  <c:v>H13</c:v>
                </c:pt>
                <c:pt idx="68">
                  <c:v>H14</c:v>
                </c:pt>
                <c:pt idx="72">
                  <c:v>H15</c:v>
                </c:pt>
                <c:pt idx="76">
                  <c:v>H16</c:v>
                </c:pt>
                <c:pt idx="80">
                  <c:v>H17</c:v>
                </c:pt>
                <c:pt idx="84">
                  <c:v>H18</c:v>
                </c:pt>
                <c:pt idx="88">
                  <c:v>H19</c:v>
                </c:pt>
                <c:pt idx="92">
                  <c:v>H20</c:v>
                </c:pt>
                <c:pt idx="96">
                  <c:v>H21</c:v>
                </c:pt>
                <c:pt idx="100">
                  <c:v>H22</c:v>
                </c:pt>
                <c:pt idx="104">
                  <c:v>H23</c:v>
                </c:pt>
                <c:pt idx="108">
                  <c:v>H26</c:v>
                </c:pt>
              </c:strCache>
            </c:strRef>
          </c:cat>
          <c:val>
            <c:numRef>
              <c:f>旧横型!$D$160:$EI$160</c:f>
              <c:numCache>
                <c:formatCode>0.0</c:formatCode>
                <c:ptCount val="112"/>
                <c:pt idx="0">
                  <c:v>29.58</c:v>
                </c:pt>
                <c:pt idx="1">
                  <c:v>29.58</c:v>
                </c:pt>
                <c:pt idx="2">
                  <c:v>34.799999999999997</c:v>
                </c:pt>
                <c:pt idx="3">
                  <c:v>27.84</c:v>
                </c:pt>
                <c:pt idx="4">
                  <c:v>27.84</c:v>
                </c:pt>
                <c:pt idx="5">
                  <c:v>26.97</c:v>
                </c:pt>
                <c:pt idx="6">
                  <c:v>28.709999999999997</c:v>
                </c:pt>
                <c:pt idx="7">
                  <c:v>27.84</c:v>
                </c:pt>
                <c:pt idx="8">
                  <c:v>28.709999999999997</c:v>
                </c:pt>
                <c:pt idx="9">
                  <c:v>28.709999999999997</c:v>
                </c:pt>
                <c:pt idx="10">
                  <c:v>26.97</c:v>
                </c:pt>
                <c:pt idx="11">
                  <c:v>27.84</c:v>
                </c:pt>
                <c:pt idx="12">
                  <c:v>27.84</c:v>
                </c:pt>
                <c:pt idx="13">
                  <c:v>28.709999999999997</c:v>
                </c:pt>
                <c:pt idx="14">
                  <c:v>28.709999999999997</c:v>
                </c:pt>
                <c:pt idx="15">
                  <c:v>27.84</c:v>
                </c:pt>
                <c:pt idx="16">
                  <c:v>28.709999999999997</c:v>
                </c:pt>
                <c:pt idx="17">
                  <c:v>26.97</c:v>
                </c:pt>
                <c:pt idx="18">
                  <c:v>27.84</c:v>
                </c:pt>
                <c:pt idx="19">
                  <c:v>27.84</c:v>
                </c:pt>
                <c:pt idx="20">
                  <c:v>26.97</c:v>
                </c:pt>
                <c:pt idx="21">
                  <c:v>26.099999999999998</c:v>
                </c:pt>
                <c:pt idx="22">
                  <c:v>27.84</c:v>
                </c:pt>
                <c:pt idx="23">
                  <c:v>25.229999999999997</c:v>
                </c:pt>
                <c:pt idx="24">
                  <c:v>27.1</c:v>
                </c:pt>
                <c:pt idx="25">
                  <c:v>26.4</c:v>
                </c:pt>
                <c:pt idx="26">
                  <c:v>26.9</c:v>
                </c:pt>
                <c:pt idx="27">
                  <c:v>27.8</c:v>
                </c:pt>
                <c:pt idx="28">
                  <c:v>26.9</c:v>
                </c:pt>
                <c:pt idx="29">
                  <c:v>28.9</c:v>
                </c:pt>
                <c:pt idx="30">
                  <c:v>29.4</c:v>
                </c:pt>
                <c:pt idx="31">
                  <c:v>28.2</c:v>
                </c:pt>
                <c:pt idx="32">
                  <c:v>29.1</c:v>
                </c:pt>
                <c:pt idx="33">
                  <c:v>26</c:v>
                </c:pt>
                <c:pt idx="34">
                  <c:v>26.9</c:v>
                </c:pt>
                <c:pt idx="35">
                  <c:v>27</c:v>
                </c:pt>
                <c:pt idx="36">
                  <c:v>25.9</c:v>
                </c:pt>
                <c:pt idx="37">
                  <c:v>27.8</c:v>
                </c:pt>
                <c:pt idx="38">
                  <c:v>27.3</c:v>
                </c:pt>
                <c:pt idx="39">
                  <c:v>28.7</c:v>
                </c:pt>
                <c:pt idx="40">
                  <c:v>26.18</c:v>
                </c:pt>
                <c:pt idx="41">
                  <c:v>28.69</c:v>
                </c:pt>
                <c:pt idx="42">
                  <c:v>27.15</c:v>
                </c:pt>
                <c:pt idx="43">
                  <c:v>29.45</c:v>
                </c:pt>
                <c:pt idx="44">
                  <c:v>27.75</c:v>
                </c:pt>
                <c:pt idx="45">
                  <c:v>29.86</c:v>
                </c:pt>
                <c:pt idx="46">
                  <c:v>29.4</c:v>
                </c:pt>
                <c:pt idx="47">
                  <c:v>25.4</c:v>
                </c:pt>
                <c:pt idx="48">
                  <c:v>28.8</c:v>
                </c:pt>
                <c:pt idx="49">
                  <c:v>28.4</c:v>
                </c:pt>
                <c:pt idx="50">
                  <c:v>29.7</c:v>
                </c:pt>
                <c:pt idx="51">
                  <c:v>22.08</c:v>
                </c:pt>
                <c:pt idx="52">
                  <c:v>29.3</c:v>
                </c:pt>
                <c:pt idx="53">
                  <c:v>26.6</c:v>
                </c:pt>
                <c:pt idx="54">
                  <c:v>27.7</c:v>
                </c:pt>
                <c:pt idx="55">
                  <c:v>26.8</c:v>
                </c:pt>
                <c:pt idx="56">
                  <c:v>28</c:v>
                </c:pt>
                <c:pt idx="57">
                  <c:v>26</c:v>
                </c:pt>
                <c:pt idx="58">
                  <c:v>27.7</c:v>
                </c:pt>
                <c:pt idx="59">
                  <c:v>27.7</c:v>
                </c:pt>
                <c:pt idx="60">
                  <c:v>27.5</c:v>
                </c:pt>
                <c:pt idx="61">
                  <c:v>29.1</c:v>
                </c:pt>
                <c:pt idx="62">
                  <c:v>27.8</c:v>
                </c:pt>
                <c:pt idx="63">
                  <c:v>24.2</c:v>
                </c:pt>
                <c:pt idx="64">
                  <c:v>29.1</c:v>
                </c:pt>
                <c:pt idx="65">
                  <c:v>29.1</c:v>
                </c:pt>
                <c:pt idx="66">
                  <c:v>29.6</c:v>
                </c:pt>
                <c:pt idx="67">
                  <c:v>29.8</c:v>
                </c:pt>
                <c:pt idx="68">
                  <c:v>28.8</c:v>
                </c:pt>
                <c:pt idx="69">
                  <c:v>29.3</c:v>
                </c:pt>
                <c:pt idx="70">
                  <c:v>28.1</c:v>
                </c:pt>
                <c:pt idx="71">
                  <c:v>29.3</c:v>
                </c:pt>
                <c:pt idx="72">
                  <c:v>29.7</c:v>
                </c:pt>
                <c:pt idx="73">
                  <c:v>29.1</c:v>
                </c:pt>
                <c:pt idx="74">
                  <c:v>28.7</c:v>
                </c:pt>
                <c:pt idx="75">
                  <c:v>29.7</c:v>
                </c:pt>
                <c:pt idx="76">
                  <c:v>29.9</c:v>
                </c:pt>
                <c:pt idx="77">
                  <c:v>30</c:v>
                </c:pt>
                <c:pt idx="78">
                  <c:v>28.3</c:v>
                </c:pt>
                <c:pt idx="79">
                  <c:v>27.7</c:v>
                </c:pt>
                <c:pt idx="80">
                  <c:v>29.9</c:v>
                </c:pt>
                <c:pt idx="81">
                  <c:v>27.8</c:v>
                </c:pt>
                <c:pt idx="82">
                  <c:v>30.3</c:v>
                </c:pt>
                <c:pt idx="83">
                  <c:v>28.4</c:v>
                </c:pt>
                <c:pt idx="84">
                  <c:v>28</c:v>
                </c:pt>
                <c:pt idx="85">
                  <c:v>28.6</c:v>
                </c:pt>
                <c:pt idx="86">
                  <c:v>28.8</c:v>
                </c:pt>
                <c:pt idx="87">
                  <c:v>29.3</c:v>
                </c:pt>
                <c:pt idx="88">
                  <c:v>29.4</c:v>
                </c:pt>
                <c:pt idx="89">
                  <c:v>28.9</c:v>
                </c:pt>
                <c:pt idx="90">
                  <c:v>29.4</c:v>
                </c:pt>
                <c:pt idx="91">
                  <c:v>27.5</c:v>
                </c:pt>
                <c:pt idx="92">
                  <c:v>28.4</c:v>
                </c:pt>
                <c:pt idx="93">
                  <c:v>27.8</c:v>
                </c:pt>
                <c:pt idx="94">
                  <c:v>27.2</c:v>
                </c:pt>
                <c:pt idx="95">
                  <c:v>27.2</c:v>
                </c:pt>
                <c:pt idx="96">
                  <c:v>27.6</c:v>
                </c:pt>
                <c:pt idx="97">
                  <c:v>28.1</c:v>
                </c:pt>
                <c:pt idx="98">
                  <c:v>29.5</c:v>
                </c:pt>
                <c:pt idx="99">
                  <c:v>28.6</c:v>
                </c:pt>
                <c:pt idx="100">
                  <c:v>28.3</c:v>
                </c:pt>
                <c:pt idx="101">
                  <c:v>30</c:v>
                </c:pt>
                <c:pt idx="102">
                  <c:v>29.1</c:v>
                </c:pt>
              </c:numCache>
            </c:numRef>
          </c:val>
          <c:smooth val="0"/>
        </c:ser>
        <c:ser>
          <c:idx val="4"/>
          <c:order val="4"/>
          <c:tx>
            <c:strRef>
              <c:f>旧横型!$C$161</c:f>
              <c:strCache>
                <c:ptCount val="1"/>
                <c:pt idx="0">
                  <c:v>ｺﾊﾞﾙﾄﾗｲﾝ横浦西</c:v>
                </c:pt>
              </c:strCache>
            </c:strRef>
          </c:tx>
          <c:spPr>
            <a:ln w="12700">
              <a:solidFill>
                <a:srgbClr val="800080"/>
              </a:solidFill>
              <a:prstDash val="solid"/>
            </a:ln>
          </c:spPr>
          <c:marker>
            <c:symbol val="square"/>
            <c:size val="5"/>
            <c:spPr>
              <a:noFill/>
              <a:ln>
                <a:solidFill>
                  <a:srgbClr val="800080"/>
                </a:solidFill>
                <a:prstDash val="solid"/>
              </a:ln>
            </c:spPr>
          </c:marker>
          <c:cat>
            <c:strRef>
              <c:f>旧横型!$D$154:$EI$154</c:f>
              <c:strCache>
                <c:ptCount val="109"/>
                <c:pt idx="0">
                  <c:v>S60</c:v>
                </c:pt>
                <c:pt idx="4">
                  <c:v>S61</c:v>
                </c:pt>
                <c:pt idx="8">
                  <c:v>S62</c:v>
                </c:pt>
                <c:pt idx="12">
                  <c:v>S63</c:v>
                </c:pt>
                <c:pt idx="16">
                  <c:v>H1</c:v>
                </c:pt>
                <c:pt idx="20">
                  <c:v>H2</c:v>
                </c:pt>
                <c:pt idx="24">
                  <c:v>H3</c:v>
                </c:pt>
                <c:pt idx="28">
                  <c:v>H4</c:v>
                </c:pt>
                <c:pt idx="32">
                  <c:v>H5</c:v>
                </c:pt>
                <c:pt idx="36">
                  <c:v>H6</c:v>
                </c:pt>
                <c:pt idx="40">
                  <c:v>H7</c:v>
                </c:pt>
                <c:pt idx="44">
                  <c:v>H8</c:v>
                </c:pt>
                <c:pt idx="48">
                  <c:v>H9</c:v>
                </c:pt>
                <c:pt idx="52">
                  <c:v>H10</c:v>
                </c:pt>
                <c:pt idx="56">
                  <c:v>H11</c:v>
                </c:pt>
                <c:pt idx="60">
                  <c:v>H12</c:v>
                </c:pt>
                <c:pt idx="64">
                  <c:v>H13</c:v>
                </c:pt>
                <c:pt idx="68">
                  <c:v>H14</c:v>
                </c:pt>
                <c:pt idx="72">
                  <c:v>H15</c:v>
                </c:pt>
                <c:pt idx="76">
                  <c:v>H16</c:v>
                </c:pt>
                <c:pt idx="80">
                  <c:v>H17</c:v>
                </c:pt>
                <c:pt idx="84">
                  <c:v>H18</c:v>
                </c:pt>
                <c:pt idx="88">
                  <c:v>H19</c:v>
                </c:pt>
                <c:pt idx="92">
                  <c:v>H20</c:v>
                </c:pt>
                <c:pt idx="96">
                  <c:v>H21</c:v>
                </c:pt>
                <c:pt idx="100">
                  <c:v>H22</c:v>
                </c:pt>
                <c:pt idx="104">
                  <c:v>H23</c:v>
                </c:pt>
                <c:pt idx="108">
                  <c:v>H26</c:v>
                </c:pt>
              </c:strCache>
            </c:strRef>
          </c:cat>
          <c:val>
            <c:numRef>
              <c:f>旧横型!$D$161:$EI$161</c:f>
              <c:numCache>
                <c:formatCode>0.0</c:formatCode>
                <c:ptCount val="112"/>
                <c:pt idx="0">
                  <c:v>32.19</c:v>
                </c:pt>
                <c:pt idx="1">
                  <c:v>33.059999999999995</c:v>
                </c:pt>
                <c:pt idx="2">
                  <c:v>38.28</c:v>
                </c:pt>
                <c:pt idx="3">
                  <c:v>33.059999999999995</c:v>
                </c:pt>
                <c:pt idx="4">
                  <c:v>34.799999999999997</c:v>
                </c:pt>
                <c:pt idx="5">
                  <c:v>32.19</c:v>
                </c:pt>
                <c:pt idx="6">
                  <c:v>33.059999999999995</c:v>
                </c:pt>
                <c:pt idx="7">
                  <c:v>27.84</c:v>
                </c:pt>
                <c:pt idx="8">
                  <c:v>33.059999999999995</c:v>
                </c:pt>
                <c:pt idx="9">
                  <c:v>31.319999999999997</c:v>
                </c:pt>
                <c:pt idx="10">
                  <c:v>31.319999999999997</c:v>
                </c:pt>
                <c:pt idx="11">
                  <c:v>33.93</c:v>
                </c:pt>
                <c:pt idx="12">
                  <c:v>33.059999999999995</c:v>
                </c:pt>
                <c:pt idx="13">
                  <c:v>33.059999999999995</c:v>
                </c:pt>
                <c:pt idx="14">
                  <c:v>33.93</c:v>
                </c:pt>
                <c:pt idx="15">
                  <c:v>33.059999999999995</c:v>
                </c:pt>
                <c:pt idx="16">
                  <c:v>33.93</c:v>
                </c:pt>
                <c:pt idx="17">
                  <c:v>32.19</c:v>
                </c:pt>
                <c:pt idx="18">
                  <c:v>33.059999999999995</c:v>
                </c:pt>
                <c:pt idx="19">
                  <c:v>33.059999999999995</c:v>
                </c:pt>
                <c:pt idx="20">
                  <c:v>31.319999999999997</c:v>
                </c:pt>
                <c:pt idx="21">
                  <c:v>30.449999999999996</c:v>
                </c:pt>
                <c:pt idx="22">
                  <c:v>31.319999999999997</c:v>
                </c:pt>
                <c:pt idx="23">
                  <c:v>31.319999999999997</c:v>
                </c:pt>
                <c:pt idx="24">
                  <c:v>32.299999999999997</c:v>
                </c:pt>
                <c:pt idx="25">
                  <c:v>32</c:v>
                </c:pt>
                <c:pt idx="26">
                  <c:v>31.7</c:v>
                </c:pt>
                <c:pt idx="27">
                  <c:v>32</c:v>
                </c:pt>
                <c:pt idx="28">
                  <c:v>31.8</c:v>
                </c:pt>
                <c:pt idx="29">
                  <c:v>33.1</c:v>
                </c:pt>
                <c:pt idx="30">
                  <c:v>35.299999999999997</c:v>
                </c:pt>
                <c:pt idx="31">
                  <c:v>32.700000000000003</c:v>
                </c:pt>
                <c:pt idx="32">
                  <c:v>35.1</c:v>
                </c:pt>
                <c:pt idx="33">
                  <c:v>31.3</c:v>
                </c:pt>
                <c:pt idx="34">
                  <c:v>32</c:v>
                </c:pt>
                <c:pt idx="35">
                  <c:v>33</c:v>
                </c:pt>
                <c:pt idx="36">
                  <c:v>31</c:v>
                </c:pt>
                <c:pt idx="37">
                  <c:v>34.6</c:v>
                </c:pt>
                <c:pt idx="38">
                  <c:v>33.200000000000003</c:v>
                </c:pt>
                <c:pt idx="39">
                  <c:v>34.9</c:v>
                </c:pt>
                <c:pt idx="40">
                  <c:v>31.67</c:v>
                </c:pt>
                <c:pt idx="41">
                  <c:v>34.42</c:v>
                </c:pt>
                <c:pt idx="42">
                  <c:v>30.13</c:v>
                </c:pt>
                <c:pt idx="43">
                  <c:v>35.54</c:v>
                </c:pt>
                <c:pt idx="44">
                  <c:v>36.76</c:v>
                </c:pt>
                <c:pt idx="45">
                  <c:v>38.33</c:v>
                </c:pt>
                <c:pt idx="46">
                  <c:v>38.4</c:v>
                </c:pt>
                <c:pt idx="47">
                  <c:v>34.299999999999997</c:v>
                </c:pt>
                <c:pt idx="48">
                  <c:v>34.299999999999997</c:v>
                </c:pt>
                <c:pt idx="49">
                  <c:v>36.200000000000003</c:v>
                </c:pt>
                <c:pt idx="50">
                  <c:v>36.299999999999997</c:v>
                </c:pt>
                <c:pt idx="51">
                  <c:v>31.88</c:v>
                </c:pt>
                <c:pt idx="52">
                  <c:v>34.5</c:v>
                </c:pt>
                <c:pt idx="53">
                  <c:v>32.6</c:v>
                </c:pt>
                <c:pt idx="54">
                  <c:v>34.4</c:v>
                </c:pt>
                <c:pt idx="55">
                  <c:v>32.6</c:v>
                </c:pt>
                <c:pt idx="56">
                  <c:v>33.299999999999997</c:v>
                </c:pt>
                <c:pt idx="57">
                  <c:v>32.700000000000003</c:v>
                </c:pt>
                <c:pt idx="58">
                  <c:v>35.299999999999997</c:v>
                </c:pt>
                <c:pt idx="59">
                  <c:v>34.9</c:v>
                </c:pt>
                <c:pt idx="60">
                  <c:v>34.1</c:v>
                </c:pt>
                <c:pt idx="61">
                  <c:v>33.5</c:v>
                </c:pt>
                <c:pt idx="62">
                  <c:v>34.6</c:v>
                </c:pt>
                <c:pt idx="63">
                  <c:v>27.5</c:v>
                </c:pt>
                <c:pt idx="64">
                  <c:v>35.6</c:v>
                </c:pt>
                <c:pt idx="65">
                  <c:v>35.200000000000003</c:v>
                </c:pt>
                <c:pt idx="66">
                  <c:v>35.299999999999997</c:v>
                </c:pt>
                <c:pt idx="67">
                  <c:v>35.9</c:v>
                </c:pt>
                <c:pt idx="68">
                  <c:v>35.6</c:v>
                </c:pt>
                <c:pt idx="69">
                  <c:v>36.299999999999997</c:v>
                </c:pt>
                <c:pt idx="70">
                  <c:v>36.6</c:v>
                </c:pt>
                <c:pt idx="71">
                  <c:v>38</c:v>
                </c:pt>
                <c:pt idx="72">
                  <c:v>37.6</c:v>
                </c:pt>
                <c:pt idx="73">
                  <c:v>36.6</c:v>
                </c:pt>
                <c:pt idx="74">
                  <c:v>36.1</c:v>
                </c:pt>
                <c:pt idx="75">
                  <c:v>38.299999999999997</c:v>
                </c:pt>
                <c:pt idx="76">
                  <c:v>37</c:v>
                </c:pt>
                <c:pt idx="77">
                  <c:v>36.799999999999997</c:v>
                </c:pt>
                <c:pt idx="78">
                  <c:v>35.6</c:v>
                </c:pt>
                <c:pt idx="79">
                  <c:v>36</c:v>
                </c:pt>
                <c:pt idx="80">
                  <c:v>36.9</c:v>
                </c:pt>
                <c:pt idx="81">
                  <c:v>35.9</c:v>
                </c:pt>
                <c:pt idx="82">
                  <c:v>38.4</c:v>
                </c:pt>
                <c:pt idx="83">
                  <c:v>36.9</c:v>
                </c:pt>
                <c:pt idx="84">
                  <c:v>36.299999999999997</c:v>
                </c:pt>
                <c:pt idx="85">
                  <c:v>36.9</c:v>
                </c:pt>
                <c:pt idx="86">
                  <c:v>31.1</c:v>
                </c:pt>
                <c:pt idx="87">
                  <c:v>31.4</c:v>
                </c:pt>
                <c:pt idx="88">
                  <c:v>34.200000000000003</c:v>
                </c:pt>
                <c:pt idx="89">
                  <c:v>37.1</c:v>
                </c:pt>
                <c:pt idx="90">
                  <c:v>37.700000000000003</c:v>
                </c:pt>
                <c:pt idx="91">
                  <c:v>36.299999999999997</c:v>
                </c:pt>
                <c:pt idx="92">
                  <c:v>34.4</c:v>
                </c:pt>
                <c:pt idx="93">
                  <c:v>36</c:v>
                </c:pt>
                <c:pt idx="94">
                  <c:v>37.5</c:v>
                </c:pt>
                <c:pt idx="95">
                  <c:v>34.1</c:v>
                </c:pt>
                <c:pt idx="96">
                  <c:v>36.200000000000003</c:v>
                </c:pt>
                <c:pt idx="97">
                  <c:v>36.6</c:v>
                </c:pt>
                <c:pt idx="98">
                  <c:v>37.4</c:v>
                </c:pt>
                <c:pt idx="99">
                  <c:v>36.6</c:v>
                </c:pt>
                <c:pt idx="100">
                  <c:v>35.6</c:v>
                </c:pt>
                <c:pt idx="101">
                  <c:v>39.200000000000003</c:v>
                </c:pt>
                <c:pt idx="102">
                  <c:v>37.799999999999997</c:v>
                </c:pt>
              </c:numCache>
            </c:numRef>
          </c:val>
          <c:smooth val="0"/>
        </c:ser>
        <c:ser>
          <c:idx val="5"/>
          <c:order val="5"/>
          <c:tx>
            <c:strRef>
              <c:f>旧横型!$C$162</c:f>
              <c:strCache>
                <c:ptCount val="1"/>
                <c:pt idx="0">
                  <c:v>ｺﾊﾞﾙﾄﾗｲﾝ大石原西</c:v>
                </c:pt>
              </c:strCache>
            </c:strRef>
          </c:tx>
          <c:spPr>
            <a:ln w="12700">
              <a:solidFill>
                <a:srgbClr val="800000"/>
              </a:solidFill>
              <a:prstDash val="solid"/>
            </a:ln>
          </c:spPr>
          <c:marker>
            <c:symbol val="circle"/>
            <c:size val="5"/>
            <c:spPr>
              <a:solidFill>
                <a:srgbClr val="800000"/>
              </a:solidFill>
              <a:ln>
                <a:solidFill>
                  <a:srgbClr val="800000"/>
                </a:solidFill>
                <a:prstDash val="solid"/>
              </a:ln>
            </c:spPr>
          </c:marker>
          <c:cat>
            <c:strRef>
              <c:f>旧横型!$D$154:$EI$154</c:f>
              <c:strCache>
                <c:ptCount val="109"/>
                <c:pt idx="0">
                  <c:v>S60</c:v>
                </c:pt>
                <c:pt idx="4">
                  <c:v>S61</c:v>
                </c:pt>
                <c:pt idx="8">
                  <c:v>S62</c:v>
                </c:pt>
                <c:pt idx="12">
                  <c:v>S63</c:v>
                </c:pt>
                <c:pt idx="16">
                  <c:v>H1</c:v>
                </c:pt>
                <c:pt idx="20">
                  <c:v>H2</c:v>
                </c:pt>
                <c:pt idx="24">
                  <c:v>H3</c:v>
                </c:pt>
                <c:pt idx="28">
                  <c:v>H4</c:v>
                </c:pt>
                <c:pt idx="32">
                  <c:v>H5</c:v>
                </c:pt>
                <c:pt idx="36">
                  <c:v>H6</c:v>
                </c:pt>
                <c:pt idx="40">
                  <c:v>H7</c:v>
                </c:pt>
                <c:pt idx="44">
                  <c:v>H8</c:v>
                </c:pt>
                <c:pt idx="48">
                  <c:v>H9</c:v>
                </c:pt>
                <c:pt idx="52">
                  <c:v>H10</c:v>
                </c:pt>
                <c:pt idx="56">
                  <c:v>H11</c:v>
                </c:pt>
                <c:pt idx="60">
                  <c:v>H12</c:v>
                </c:pt>
                <c:pt idx="64">
                  <c:v>H13</c:v>
                </c:pt>
                <c:pt idx="68">
                  <c:v>H14</c:v>
                </c:pt>
                <c:pt idx="72">
                  <c:v>H15</c:v>
                </c:pt>
                <c:pt idx="76">
                  <c:v>H16</c:v>
                </c:pt>
                <c:pt idx="80">
                  <c:v>H17</c:v>
                </c:pt>
                <c:pt idx="84">
                  <c:v>H18</c:v>
                </c:pt>
                <c:pt idx="88">
                  <c:v>H19</c:v>
                </c:pt>
                <c:pt idx="92">
                  <c:v>H20</c:v>
                </c:pt>
                <c:pt idx="96">
                  <c:v>H21</c:v>
                </c:pt>
                <c:pt idx="100">
                  <c:v>H22</c:v>
                </c:pt>
                <c:pt idx="104">
                  <c:v>H23</c:v>
                </c:pt>
                <c:pt idx="108">
                  <c:v>H26</c:v>
                </c:pt>
              </c:strCache>
            </c:strRef>
          </c:cat>
          <c:val>
            <c:numRef>
              <c:f>旧横型!$D$162:$EI$162</c:f>
              <c:numCache>
                <c:formatCode>0.0</c:formatCode>
                <c:ptCount val="112"/>
                <c:pt idx="0">
                  <c:v>33.93</c:v>
                </c:pt>
                <c:pt idx="1">
                  <c:v>35.669999999999995</c:v>
                </c:pt>
                <c:pt idx="2">
                  <c:v>40.019999999999996</c:v>
                </c:pt>
                <c:pt idx="3">
                  <c:v>34.799999999999997</c:v>
                </c:pt>
                <c:pt idx="4">
                  <c:v>33.93</c:v>
                </c:pt>
                <c:pt idx="5">
                  <c:v>33.059999999999995</c:v>
                </c:pt>
                <c:pt idx="7">
                  <c:v>33.93</c:v>
                </c:pt>
                <c:pt idx="8">
                  <c:v>35.669999999999995</c:v>
                </c:pt>
                <c:pt idx="9">
                  <c:v>33.059999999999995</c:v>
                </c:pt>
                <c:pt idx="10">
                  <c:v>34.799999999999997</c:v>
                </c:pt>
                <c:pt idx="11">
                  <c:v>34.799999999999997</c:v>
                </c:pt>
                <c:pt idx="12">
                  <c:v>34.799999999999997</c:v>
                </c:pt>
                <c:pt idx="13">
                  <c:v>32.19</c:v>
                </c:pt>
                <c:pt idx="14">
                  <c:v>34.799999999999997</c:v>
                </c:pt>
                <c:pt idx="15">
                  <c:v>34.799999999999997</c:v>
                </c:pt>
                <c:pt idx="16">
                  <c:v>33.93</c:v>
                </c:pt>
                <c:pt idx="17">
                  <c:v>33.059999999999995</c:v>
                </c:pt>
                <c:pt idx="18">
                  <c:v>33.059999999999995</c:v>
                </c:pt>
                <c:pt idx="19">
                  <c:v>33.93</c:v>
                </c:pt>
                <c:pt idx="20">
                  <c:v>32.19</c:v>
                </c:pt>
                <c:pt idx="21">
                  <c:v>32.19</c:v>
                </c:pt>
                <c:pt idx="22">
                  <c:v>32.19</c:v>
                </c:pt>
                <c:pt idx="23">
                  <c:v>32.19</c:v>
                </c:pt>
                <c:pt idx="24">
                  <c:v>32.6</c:v>
                </c:pt>
                <c:pt idx="25">
                  <c:v>31.8</c:v>
                </c:pt>
                <c:pt idx="26">
                  <c:v>34.5</c:v>
                </c:pt>
                <c:pt idx="27">
                  <c:v>33.6</c:v>
                </c:pt>
                <c:pt idx="28">
                  <c:v>33.200000000000003</c:v>
                </c:pt>
                <c:pt idx="29">
                  <c:v>33.200000000000003</c:v>
                </c:pt>
                <c:pt idx="30">
                  <c:v>36.299999999999997</c:v>
                </c:pt>
                <c:pt idx="31">
                  <c:v>34.200000000000003</c:v>
                </c:pt>
                <c:pt idx="32">
                  <c:v>37.700000000000003</c:v>
                </c:pt>
                <c:pt idx="33">
                  <c:v>32.4</c:v>
                </c:pt>
                <c:pt idx="34">
                  <c:v>34.5</c:v>
                </c:pt>
                <c:pt idx="35">
                  <c:v>35.1</c:v>
                </c:pt>
                <c:pt idx="36">
                  <c:v>32.700000000000003</c:v>
                </c:pt>
                <c:pt idx="37">
                  <c:v>35.700000000000003</c:v>
                </c:pt>
                <c:pt idx="38">
                  <c:v>35.5</c:v>
                </c:pt>
                <c:pt idx="39">
                  <c:v>36.9</c:v>
                </c:pt>
                <c:pt idx="40">
                  <c:v>32.69</c:v>
                </c:pt>
                <c:pt idx="41">
                  <c:v>34.81</c:v>
                </c:pt>
                <c:pt idx="42">
                  <c:v>35</c:v>
                </c:pt>
                <c:pt idx="43">
                  <c:v>39.11</c:v>
                </c:pt>
                <c:pt idx="44">
                  <c:v>37.29</c:v>
                </c:pt>
                <c:pt idx="45">
                  <c:v>38.07</c:v>
                </c:pt>
                <c:pt idx="46">
                  <c:v>37.1</c:v>
                </c:pt>
                <c:pt idx="47">
                  <c:v>33</c:v>
                </c:pt>
                <c:pt idx="48">
                  <c:v>35.700000000000003</c:v>
                </c:pt>
                <c:pt idx="49">
                  <c:v>39</c:v>
                </c:pt>
                <c:pt idx="50">
                  <c:v>36.6</c:v>
                </c:pt>
                <c:pt idx="51">
                  <c:v>33.380000000000003</c:v>
                </c:pt>
                <c:pt idx="52">
                  <c:v>36.299999999999997</c:v>
                </c:pt>
                <c:pt idx="53">
                  <c:v>32.700000000000003</c:v>
                </c:pt>
                <c:pt idx="54">
                  <c:v>36</c:v>
                </c:pt>
                <c:pt idx="55">
                  <c:v>35.799999999999997</c:v>
                </c:pt>
                <c:pt idx="56">
                  <c:v>35.4</c:v>
                </c:pt>
                <c:pt idx="57">
                  <c:v>34.6</c:v>
                </c:pt>
                <c:pt idx="58">
                  <c:v>34.299999999999997</c:v>
                </c:pt>
                <c:pt idx="59">
                  <c:v>36.4</c:v>
                </c:pt>
                <c:pt idx="60">
                  <c:v>34.9</c:v>
                </c:pt>
                <c:pt idx="61">
                  <c:v>34.700000000000003</c:v>
                </c:pt>
                <c:pt idx="62">
                  <c:v>35.4</c:v>
                </c:pt>
                <c:pt idx="63">
                  <c:v>32.299999999999997</c:v>
                </c:pt>
                <c:pt idx="64">
                  <c:v>36.6</c:v>
                </c:pt>
                <c:pt idx="65">
                  <c:v>37.5</c:v>
                </c:pt>
                <c:pt idx="66">
                  <c:v>37.299999999999997</c:v>
                </c:pt>
                <c:pt idx="67">
                  <c:v>38.6</c:v>
                </c:pt>
                <c:pt idx="68">
                  <c:v>38.4</c:v>
                </c:pt>
                <c:pt idx="69">
                  <c:v>38</c:v>
                </c:pt>
                <c:pt idx="70">
                  <c:v>37.1</c:v>
                </c:pt>
                <c:pt idx="71">
                  <c:v>37.200000000000003</c:v>
                </c:pt>
                <c:pt idx="72">
                  <c:v>37.700000000000003</c:v>
                </c:pt>
                <c:pt idx="73">
                  <c:v>36.299999999999997</c:v>
                </c:pt>
                <c:pt idx="74">
                  <c:v>36.700000000000003</c:v>
                </c:pt>
                <c:pt idx="75">
                  <c:v>37.6</c:v>
                </c:pt>
                <c:pt idx="76">
                  <c:v>37.299999999999997</c:v>
                </c:pt>
                <c:pt idx="77">
                  <c:v>37.5</c:v>
                </c:pt>
                <c:pt idx="78">
                  <c:v>36.700000000000003</c:v>
                </c:pt>
                <c:pt idx="79">
                  <c:v>34.700000000000003</c:v>
                </c:pt>
                <c:pt idx="80">
                  <c:v>37.6</c:v>
                </c:pt>
                <c:pt idx="81">
                  <c:v>36.200000000000003</c:v>
                </c:pt>
                <c:pt idx="82">
                  <c:v>38.6</c:v>
                </c:pt>
                <c:pt idx="83">
                  <c:v>37.1</c:v>
                </c:pt>
                <c:pt idx="84">
                  <c:v>36.6</c:v>
                </c:pt>
                <c:pt idx="85">
                  <c:v>37.5</c:v>
                </c:pt>
                <c:pt idx="86">
                  <c:v>37.799999999999997</c:v>
                </c:pt>
                <c:pt idx="87">
                  <c:v>38.799999999999997</c:v>
                </c:pt>
                <c:pt idx="88" formatCode="0.0&quot;注&quot;">
                  <c:v>49.7</c:v>
                </c:pt>
                <c:pt idx="89">
                  <c:v>38.6</c:v>
                </c:pt>
                <c:pt idx="90">
                  <c:v>38.9</c:v>
                </c:pt>
                <c:pt idx="91">
                  <c:v>38</c:v>
                </c:pt>
                <c:pt idx="92">
                  <c:v>37.799999999999997</c:v>
                </c:pt>
                <c:pt idx="93">
                  <c:v>37.6</c:v>
                </c:pt>
                <c:pt idx="94">
                  <c:v>38.5</c:v>
                </c:pt>
                <c:pt idx="95">
                  <c:v>36.700000000000003</c:v>
                </c:pt>
                <c:pt idx="96">
                  <c:v>37.9</c:v>
                </c:pt>
                <c:pt idx="97">
                  <c:v>38.200000000000003</c:v>
                </c:pt>
                <c:pt idx="98">
                  <c:v>39.200000000000003</c:v>
                </c:pt>
                <c:pt idx="99">
                  <c:v>38.200000000000003</c:v>
                </c:pt>
                <c:pt idx="100">
                  <c:v>37.4</c:v>
                </c:pt>
                <c:pt idx="101">
                  <c:v>41</c:v>
                </c:pt>
                <c:pt idx="102">
                  <c:v>38.4</c:v>
                </c:pt>
              </c:numCache>
            </c:numRef>
          </c:val>
          <c:smooth val="0"/>
        </c:ser>
        <c:dLbls>
          <c:showLegendKey val="0"/>
          <c:showVal val="0"/>
          <c:showCatName val="0"/>
          <c:showSerName val="0"/>
          <c:showPercent val="0"/>
          <c:showBubbleSize val="0"/>
        </c:dLbls>
        <c:marker val="1"/>
        <c:smooth val="0"/>
        <c:axId val="469894272"/>
        <c:axId val="469896192"/>
      </c:lineChart>
      <c:catAx>
        <c:axId val="469894272"/>
        <c:scaling>
          <c:orientation val="minMax"/>
        </c:scaling>
        <c:delete val="0"/>
        <c:axPos val="b"/>
        <c:majorGridlines>
          <c:spPr>
            <a:ln w="3175">
              <a:pattFill prst="pct50">
                <a:fgClr>
                  <a:srgbClr val="000000"/>
                </a:fgClr>
                <a:bgClr>
                  <a:srgbClr val="FFFFFF"/>
                </a:bgClr>
              </a:pattFill>
              <a:prstDash val="solid"/>
            </a:ln>
          </c:spPr>
        </c:majorGridlines>
        <c:numFmt formatCode="General" sourceLinked="1"/>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469896192"/>
        <c:crosses val="autoZero"/>
        <c:auto val="0"/>
        <c:lblAlgn val="ctr"/>
        <c:lblOffset val="100"/>
        <c:tickLblSkip val="4"/>
        <c:tickMarkSkip val="4"/>
        <c:noMultiLvlLbl val="0"/>
      </c:catAx>
      <c:valAx>
        <c:axId val="469896192"/>
        <c:scaling>
          <c:orientation val="minMax"/>
          <c:min val="10"/>
        </c:scaling>
        <c:delete val="0"/>
        <c:axPos val="l"/>
        <c:majorGridlines>
          <c:spPr>
            <a:ln w="3175">
              <a:pattFill prst="pct50">
                <a:fgClr>
                  <a:srgbClr val="000000"/>
                </a:fgClr>
                <a:bgClr>
                  <a:srgbClr val="FFFFFF"/>
                </a:bgClr>
              </a:pattFill>
              <a:prstDash val="solid"/>
            </a:ln>
          </c:spPr>
        </c:majorGridlines>
        <c:title>
          <c:tx>
            <c:rich>
              <a:bodyPr rot="0" vert="horz"/>
              <a:lstStyle/>
              <a:p>
                <a:pPr algn="ctr">
                  <a:defRPr sz="1100" b="0" i="0" u="none" strike="noStrike" baseline="0">
                    <a:solidFill>
                      <a:srgbClr val="000000"/>
                    </a:solidFill>
                    <a:latin typeface="Meiryo UI"/>
                    <a:ea typeface="Meiryo UI"/>
                    <a:cs typeface="Meiryo UI"/>
                  </a:defRPr>
                </a:pPr>
                <a:r>
                  <a:rPr lang="en-US" altLang="en-US"/>
                  <a:t>nGy/h</a:t>
                </a:r>
              </a:p>
            </c:rich>
          </c:tx>
          <c:layout>
            <c:manualLayout>
              <c:xMode val="edge"/>
              <c:yMode val="edge"/>
              <c:x val="3.7202380952380952E-2"/>
              <c:y val="1.7191977077363897E-2"/>
            </c:manualLayout>
          </c:layout>
          <c:overlay val="0"/>
          <c:spPr>
            <a:noFill/>
            <a:ln w="25400">
              <a:noFill/>
            </a:ln>
          </c:spPr>
        </c:title>
        <c:numFmt formatCode="0" sourceLinked="0"/>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iryo UI"/>
                <a:ea typeface="Meiryo UI"/>
                <a:cs typeface="Meiryo UI"/>
              </a:defRPr>
            </a:pPr>
            <a:endParaRPr lang="ja-JP"/>
          </a:p>
        </c:txPr>
        <c:crossAx val="469894272"/>
        <c:crosses val="autoZero"/>
        <c:crossBetween val="between"/>
      </c:valAx>
      <c:spPr>
        <a:noFill/>
        <a:ln w="12700">
          <a:solidFill>
            <a:srgbClr val="808080"/>
          </a:solidFill>
          <a:prstDash val="solid"/>
        </a:ln>
      </c:spPr>
    </c:plotArea>
    <c:legend>
      <c:legendPos val="r"/>
      <c:layout>
        <c:manualLayout>
          <c:xMode val="edge"/>
          <c:yMode val="edge"/>
          <c:x val="0.66517904011998508"/>
          <c:y val="0.66189201994449831"/>
          <c:w val="0.33035737720284963"/>
          <c:h val="0.18338138964721096"/>
        </c:manualLayout>
      </c:layout>
      <c:overlay val="0"/>
      <c:spPr>
        <a:noFill/>
        <a:ln w="25400">
          <a:noFill/>
        </a:ln>
      </c:spPr>
      <c:txPr>
        <a:bodyPr/>
        <a:lstStyle/>
        <a:p>
          <a:pPr>
            <a:defRPr sz="1285" b="0" i="0" u="none" strike="noStrike" baseline="0">
              <a:solidFill>
                <a:srgbClr val="000000"/>
              </a:solidFill>
              <a:latin typeface="明朝"/>
              <a:ea typeface="明朝"/>
              <a:cs typeface="明朝"/>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oddHeader>&amp;A</c:oddHeader>
      <c:oddFooter>- &amp;P -</c:oddFooter>
    </c:headerFooter>
    <c:pageMargins b="1" l="0.75" r="0.75" t="1" header="0.5" footer="0.5"/>
    <c:pageSetup paperSize="9" orientation="landscape" horizontalDpi="720" verticalDpi="720"/>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明朝"/>
                <a:ea typeface="明朝"/>
                <a:cs typeface="明朝"/>
              </a:defRPr>
            </a:pPr>
            <a:r>
              <a:rPr lang="ja-JP" altLang="en-US" sz="1600" b="0" i="0" u="none" strike="noStrike" baseline="0">
                <a:solidFill>
                  <a:srgbClr val="000000"/>
                </a:solidFill>
                <a:latin typeface="Meiryo UI"/>
                <a:ea typeface="Meiryo UI"/>
              </a:rPr>
              <a:t>移動測定車空間γ線線量率の経年変化</a:t>
            </a:r>
          </a:p>
          <a:p>
            <a:pPr>
              <a:defRPr sz="1100" b="0" i="0" u="none" strike="noStrike" baseline="0">
                <a:solidFill>
                  <a:srgbClr val="000000"/>
                </a:solidFill>
                <a:latin typeface="明朝"/>
                <a:ea typeface="明朝"/>
                <a:cs typeface="明朝"/>
              </a:defRPr>
            </a:pPr>
            <a:r>
              <a:rPr lang="ja-JP" altLang="en-US" sz="1600" b="0" i="0" u="none" strike="noStrike" baseline="0">
                <a:solidFill>
                  <a:srgbClr val="000000"/>
                </a:solidFill>
                <a:latin typeface="Meiryo UI"/>
                <a:ea typeface="Meiryo UI"/>
              </a:rPr>
              <a:t>(原子力ｾﾝﾀｰ測定②)</a:t>
            </a:r>
          </a:p>
        </c:rich>
      </c:tx>
      <c:layout>
        <c:manualLayout>
          <c:xMode val="edge"/>
          <c:yMode val="edge"/>
          <c:x val="0.351190710536183"/>
          <c:y val="1.3927576601671309E-2"/>
        </c:manualLayout>
      </c:layout>
      <c:overlay val="0"/>
      <c:spPr>
        <a:noFill/>
        <a:ln w="25400">
          <a:noFill/>
        </a:ln>
      </c:spPr>
    </c:title>
    <c:autoTitleDeleted val="0"/>
    <c:plotArea>
      <c:layout>
        <c:manualLayout>
          <c:layoutTarget val="inner"/>
          <c:xMode val="edge"/>
          <c:yMode val="edge"/>
          <c:x val="2.3065492950071025E-2"/>
          <c:y val="4.456824512534819E-2"/>
          <c:w val="0.97395904102074105"/>
          <c:h val="0.83844011142061281"/>
        </c:manualLayout>
      </c:layout>
      <c:lineChart>
        <c:grouping val="standard"/>
        <c:varyColors val="0"/>
        <c:ser>
          <c:idx val="0"/>
          <c:order val="0"/>
          <c:tx>
            <c:strRef>
              <c:f>旧横型!$C$163</c:f>
              <c:strCache>
                <c:ptCount val="1"/>
                <c:pt idx="0">
                  <c:v>ｺﾊﾞﾙﾄﾗｲﾝ野々浜西</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strRef>
              <c:f>旧横型!$D$154:$EI$154</c:f>
              <c:strCache>
                <c:ptCount val="109"/>
                <c:pt idx="0">
                  <c:v>S60</c:v>
                </c:pt>
                <c:pt idx="4">
                  <c:v>S61</c:v>
                </c:pt>
                <c:pt idx="8">
                  <c:v>S62</c:v>
                </c:pt>
                <c:pt idx="12">
                  <c:v>S63</c:v>
                </c:pt>
                <c:pt idx="16">
                  <c:v>H1</c:v>
                </c:pt>
                <c:pt idx="20">
                  <c:v>H2</c:v>
                </c:pt>
                <c:pt idx="24">
                  <c:v>H3</c:v>
                </c:pt>
                <c:pt idx="28">
                  <c:v>H4</c:v>
                </c:pt>
                <c:pt idx="32">
                  <c:v>H5</c:v>
                </c:pt>
                <c:pt idx="36">
                  <c:v>H6</c:v>
                </c:pt>
                <c:pt idx="40">
                  <c:v>H7</c:v>
                </c:pt>
                <c:pt idx="44">
                  <c:v>H8</c:v>
                </c:pt>
                <c:pt idx="48">
                  <c:v>H9</c:v>
                </c:pt>
                <c:pt idx="52">
                  <c:v>H10</c:v>
                </c:pt>
                <c:pt idx="56">
                  <c:v>H11</c:v>
                </c:pt>
                <c:pt idx="60">
                  <c:v>H12</c:v>
                </c:pt>
                <c:pt idx="64">
                  <c:v>H13</c:v>
                </c:pt>
                <c:pt idx="68">
                  <c:v>H14</c:v>
                </c:pt>
                <c:pt idx="72">
                  <c:v>H15</c:v>
                </c:pt>
                <c:pt idx="76">
                  <c:v>H16</c:v>
                </c:pt>
                <c:pt idx="80">
                  <c:v>H17</c:v>
                </c:pt>
                <c:pt idx="84">
                  <c:v>H18</c:v>
                </c:pt>
                <c:pt idx="88">
                  <c:v>H19</c:v>
                </c:pt>
                <c:pt idx="92">
                  <c:v>H20</c:v>
                </c:pt>
                <c:pt idx="96">
                  <c:v>H21</c:v>
                </c:pt>
                <c:pt idx="100">
                  <c:v>H22</c:v>
                </c:pt>
                <c:pt idx="104">
                  <c:v>H23</c:v>
                </c:pt>
                <c:pt idx="108">
                  <c:v>H26</c:v>
                </c:pt>
              </c:strCache>
            </c:strRef>
          </c:cat>
          <c:val>
            <c:numRef>
              <c:f>旧横型!$D$163:$EI$163</c:f>
              <c:numCache>
                <c:formatCode>0.0</c:formatCode>
                <c:ptCount val="112"/>
                <c:pt idx="0">
                  <c:v>49.589999999999996</c:v>
                </c:pt>
                <c:pt idx="1">
                  <c:v>49.589999999999996</c:v>
                </c:pt>
                <c:pt idx="2">
                  <c:v>55.68</c:v>
                </c:pt>
                <c:pt idx="3">
                  <c:v>49.589999999999996</c:v>
                </c:pt>
                <c:pt idx="4">
                  <c:v>49.589999999999996</c:v>
                </c:pt>
                <c:pt idx="5">
                  <c:v>48.719999999999992</c:v>
                </c:pt>
                <c:pt idx="6">
                  <c:v>50.459999999999994</c:v>
                </c:pt>
                <c:pt idx="7">
                  <c:v>47.849999999999994</c:v>
                </c:pt>
                <c:pt idx="8">
                  <c:v>46.109999999999992</c:v>
                </c:pt>
                <c:pt idx="9">
                  <c:v>49.589999999999996</c:v>
                </c:pt>
                <c:pt idx="10">
                  <c:v>48.719999999999992</c:v>
                </c:pt>
                <c:pt idx="11">
                  <c:v>50.459999999999994</c:v>
                </c:pt>
                <c:pt idx="12">
                  <c:v>49.589999999999996</c:v>
                </c:pt>
                <c:pt idx="13">
                  <c:v>50.459999999999994</c:v>
                </c:pt>
                <c:pt idx="14">
                  <c:v>50.459999999999994</c:v>
                </c:pt>
                <c:pt idx="15">
                  <c:v>48.719999999999992</c:v>
                </c:pt>
                <c:pt idx="16">
                  <c:v>49.589999999999996</c:v>
                </c:pt>
                <c:pt idx="17">
                  <c:v>49.589999999999996</c:v>
                </c:pt>
                <c:pt idx="18">
                  <c:v>48.719999999999992</c:v>
                </c:pt>
                <c:pt idx="19">
                  <c:v>49.589999999999996</c:v>
                </c:pt>
                <c:pt idx="20">
                  <c:v>46.98</c:v>
                </c:pt>
                <c:pt idx="21">
                  <c:v>45.239999999999995</c:v>
                </c:pt>
                <c:pt idx="22">
                  <c:v>46.98</c:v>
                </c:pt>
                <c:pt idx="23">
                  <c:v>46.98</c:v>
                </c:pt>
                <c:pt idx="24">
                  <c:v>46.1</c:v>
                </c:pt>
                <c:pt idx="25">
                  <c:v>45.8</c:v>
                </c:pt>
                <c:pt idx="26">
                  <c:v>48.7</c:v>
                </c:pt>
                <c:pt idx="27">
                  <c:v>47.2</c:v>
                </c:pt>
                <c:pt idx="28">
                  <c:v>48.4</c:v>
                </c:pt>
                <c:pt idx="29">
                  <c:v>45.3</c:v>
                </c:pt>
                <c:pt idx="30">
                  <c:v>50.1</c:v>
                </c:pt>
                <c:pt idx="31">
                  <c:v>48.2</c:v>
                </c:pt>
                <c:pt idx="32">
                  <c:v>51.4</c:v>
                </c:pt>
                <c:pt idx="33">
                  <c:v>46.2</c:v>
                </c:pt>
                <c:pt idx="34">
                  <c:v>48.6</c:v>
                </c:pt>
                <c:pt idx="35">
                  <c:v>49.5</c:v>
                </c:pt>
                <c:pt idx="36">
                  <c:v>46.3</c:v>
                </c:pt>
                <c:pt idx="37">
                  <c:v>50</c:v>
                </c:pt>
                <c:pt idx="38">
                  <c:v>49.4</c:v>
                </c:pt>
                <c:pt idx="39">
                  <c:v>51.7</c:v>
                </c:pt>
                <c:pt idx="40">
                  <c:v>46.28</c:v>
                </c:pt>
                <c:pt idx="41">
                  <c:v>50.01</c:v>
                </c:pt>
                <c:pt idx="42">
                  <c:v>51.95</c:v>
                </c:pt>
                <c:pt idx="43">
                  <c:v>51.88</c:v>
                </c:pt>
                <c:pt idx="44">
                  <c:v>49.83</c:v>
                </c:pt>
                <c:pt idx="45">
                  <c:v>49.75</c:v>
                </c:pt>
                <c:pt idx="46">
                  <c:v>52.9</c:v>
                </c:pt>
                <c:pt idx="47">
                  <c:v>45.7</c:v>
                </c:pt>
                <c:pt idx="48">
                  <c:v>47.6</c:v>
                </c:pt>
                <c:pt idx="49">
                  <c:v>52.6</c:v>
                </c:pt>
                <c:pt idx="50">
                  <c:v>51.8</c:v>
                </c:pt>
                <c:pt idx="51">
                  <c:v>44.42</c:v>
                </c:pt>
                <c:pt idx="52">
                  <c:v>49.1</c:v>
                </c:pt>
                <c:pt idx="53">
                  <c:v>46.8</c:v>
                </c:pt>
                <c:pt idx="54">
                  <c:v>48.3</c:v>
                </c:pt>
                <c:pt idx="55">
                  <c:v>50.9</c:v>
                </c:pt>
                <c:pt idx="56">
                  <c:v>45.7</c:v>
                </c:pt>
                <c:pt idx="57">
                  <c:v>44.6</c:v>
                </c:pt>
                <c:pt idx="58">
                  <c:v>45.5</c:v>
                </c:pt>
                <c:pt idx="59">
                  <c:v>46.4</c:v>
                </c:pt>
                <c:pt idx="60">
                  <c:v>45.9</c:v>
                </c:pt>
                <c:pt idx="61">
                  <c:v>46.6</c:v>
                </c:pt>
                <c:pt idx="62">
                  <c:v>46.7</c:v>
                </c:pt>
                <c:pt idx="63">
                  <c:v>42.9</c:v>
                </c:pt>
                <c:pt idx="64">
                  <c:v>48</c:v>
                </c:pt>
                <c:pt idx="65">
                  <c:v>48.6</c:v>
                </c:pt>
                <c:pt idx="66">
                  <c:v>48.6</c:v>
                </c:pt>
                <c:pt idx="67">
                  <c:v>48.9</c:v>
                </c:pt>
                <c:pt idx="68">
                  <c:v>48</c:v>
                </c:pt>
                <c:pt idx="69">
                  <c:v>49</c:v>
                </c:pt>
                <c:pt idx="70">
                  <c:v>47</c:v>
                </c:pt>
                <c:pt idx="71">
                  <c:v>48.5</c:v>
                </c:pt>
                <c:pt idx="72">
                  <c:v>48.8</c:v>
                </c:pt>
                <c:pt idx="73">
                  <c:v>47.3</c:v>
                </c:pt>
                <c:pt idx="74">
                  <c:v>46.6</c:v>
                </c:pt>
                <c:pt idx="75">
                  <c:v>48.4</c:v>
                </c:pt>
                <c:pt idx="76">
                  <c:v>47.6</c:v>
                </c:pt>
                <c:pt idx="77">
                  <c:v>48.3</c:v>
                </c:pt>
                <c:pt idx="78">
                  <c:v>46.9</c:v>
                </c:pt>
                <c:pt idx="79">
                  <c:v>45.4</c:v>
                </c:pt>
                <c:pt idx="80">
                  <c:v>48</c:v>
                </c:pt>
                <c:pt idx="81">
                  <c:v>46.7</c:v>
                </c:pt>
                <c:pt idx="82">
                  <c:v>49.1</c:v>
                </c:pt>
                <c:pt idx="83">
                  <c:v>47.8</c:v>
                </c:pt>
                <c:pt idx="84">
                  <c:v>47.7</c:v>
                </c:pt>
                <c:pt idx="85">
                  <c:v>49.1</c:v>
                </c:pt>
                <c:pt idx="86">
                  <c:v>48.5</c:v>
                </c:pt>
                <c:pt idx="87">
                  <c:v>49.5</c:v>
                </c:pt>
                <c:pt idx="88" formatCode="0.0&quot;注&quot;">
                  <c:v>61.8</c:v>
                </c:pt>
                <c:pt idx="89">
                  <c:v>49</c:v>
                </c:pt>
                <c:pt idx="90">
                  <c:v>49.6</c:v>
                </c:pt>
                <c:pt idx="91">
                  <c:v>46.3</c:v>
                </c:pt>
                <c:pt idx="92">
                  <c:v>47.7</c:v>
                </c:pt>
                <c:pt idx="93">
                  <c:v>46.4</c:v>
                </c:pt>
                <c:pt idx="94">
                  <c:v>48.3</c:v>
                </c:pt>
                <c:pt idx="95">
                  <c:v>47.1</c:v>
                </c:pt>
                <c:pt idx="96">
                  <c:v>46.8</c:v>
                </c:pt>
                <c:pt idx="97">
                  <c:v>48.1</c:v>
                </c:pt>
                <c:pt idx="98">
                  <c:v>49.5</c:v>
                </c:pt>
                <c:pt idx="99">
                  <c:v>48.1</c:v>
                </c:pt>
                <c:pt idx="100">
                  <c:v>47</c:v>
                </c:pt>
                <c:pt idx="101">
                  <c:v>50.1</c:v>
                </c:pt>
                <c:pt idx="102">
                  <c:v>48.3</c:v>
                </c:pt>
              </c:numCache>
            </c:numRef>
          </c:val>
          <c:smooth val="0"/>
        </c:ser>
        <c:ser>
          <c:idx val="1"/>
          <c:order val="1"/>
          <c:tx>
            <c:strRef>
              <c:f>旧横型!$C$164</c:f>
              <c:strCache>
                <c:ptCount val="1"/>
                <c:pt idx="0">
                  <c:v>ｺﾊﾞﾙﾄﾗｲﾝ小積ｲﾝﾀｰ</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旧横型!$D$154:$EI$154</c:f>
              <c:strCache>
                <c:ptCount val="109"/>
                <c:pt idx="0">
                  <c:v>S60</c:v>
                </c:pt>
                <c:pt idx="4">
                  <c:v>S61</c:v>
                </c:pt>
                <c:pt idx="8">
                  <c:v>S62</c:v>
                </c:pt>
                <c:pt idx="12">
                  <c:v>S63</c:v>
                </c:pt>
                <c:pt idx="16">
                  <c:v>H1</c:v>
                </c:pt>
                <c:pt idx="20">
                  <c:v>H2</c:v>
                </c:pt>
                <c:pt idx="24">
                  <c:v>H3</c:v>
                </c:pt>
                <c:pt idx="28">
                  <c:v>H4</c:v>
                </c:pt>
                <c:pt idx="32">
                  <c:v>H5</c:v>
                </c:pt>
                <c:pt idx="36">
                  <c:v>H6</c:v>
                </c:pt>
                <c:pt idx="40">
                  <c:v>H7</c:v>
                </c:pt>
                <c:pt idx="44">
                  <c:v>H8</c:v>
                </c:pt>
                <c:pt idx="48">
                  <c:v>H9</c:v>
                </c:pt>
                <c:pt idx="52">
                  <c:v>H10</c:v>
                </c:pt>
                <c:pt idx="56">
                  <c:v>H11</c:v>
                </c:pt>
                <c:pt idx="60">
                  <c:v>H12</c:v>
                </c:pt>
                <c:pt idx="64">
                  <c:v>H13</c:v>
                </c:pt>
                <c:pt idx="68">
                  <c:v>H14</c:v>
                </c:pt>
                <c:pt idx="72">
                  <c:v>H15</c:v>
                </c:pt>
                <c:pt idx="76">
                  <c:v>H16</c:v>
                </c:pt>
                <c:pt idx="80">
                  <c:v>H17</c:v>
                </c:pt>
                <c:pt idx="84">
                  <c:v>H18</c:v>
                </c:pt>
                <c:pt idx="88">
                  <c:v>H19</c:v>
                </c:pt>
                <c:pt idx="92">
                  <c:v>H20</c:v>
                </c:pt>
                <c:pt idx="96">
                  <c:v>H21</c:v>
                </c:pt>
                <c:pt idx="100">
                  <c:v>H22</c:v>
                </c:pt>
                <c:pt idx="104">
                  <c:v>H23</c:v>
                </c:pt>
                <c:pt idx="108">
                  <c:v>H26</c:v>
                </c:pt>
              </c:strCache>
            </c:strRef>
          </c:cat>
          <c:val>
            <c:numRef>
              <c:f>旧横型!$D$164:$EI$164</c:f>
              <c:numCache>
                <c:formatCode>0.0</c:formatCode>
                <c:ptCount val="112"/>
                <c:pt idx="0">
                  <c:v>40.89</c:v>
                </c:pt>
                <c:pt idx="1">
                  <c:v>40.89</c:v>
                </c:pt>
                <c:pt idx="2">
                  <c:v>46.98</c:v>
                </c:pt>
                <c:pt idx="3">
                  <c:v>40.89</c:v>
                </c:pt>
                <c:pt idx="4">
                  <c:v>41.76</c:v>
                </c:pt>
                <c:pt idx="5">
                  <c:v>41.76</c:v>
                </c:pt>
                <c:pt idx="6">
                  <c:v>44.36999999999999</c:v>
                </c:pt>
                <c:pt idx="7">
                  <c:v>43.5</c:v>
                </c:pt>
                <c:pt idx="8">
                  <c:v>43.5</c:v>
                </c:pt>
                <c:pt idx="9">
                  <c:v>42.63</c:v>
                </c:pt>
                <c:pt idx="10">
                  <c:v>39.15</c:v>
                </c:pt>
                <c:pt idx="11">
                  <c:v>43.5</c:v>
                </c:pt>
                <c:pt idx="12">
                  <c:v>42.63</c:v>
                </c:pt>
                <c:pt idx="13">
                  <c:v>38.28</c:v>
                </c:pt>
                <c:pt idx="14">
                  <c:v>42.63</c:v>
                </c:pt>
                <c:pt idx="15">
                  <c:v>41.76</c:v>
                </c:pt>
                <c:pt idx="16">
                  <c:v>40.89</c:v>
                </c:pt>
                <c:pt idx="17">
                  <c:v>39.15</c:v>
                </c:pt>
                <c:pt idx="18">
                  <c:v>40.89</c:v>
                </c:pt>
                <c:pt idx="19">
                  <c:v>40.89</c:v>
                </c:pt>
                <c:pt idx="20">
                  <c:v>38.28</c:v>
                </c:pt>
                <c:pt idx="21">
                  <c:v>39.15</c:v>
                </c:pt>
                <c:pt idx="22">
                  <c:v>40.89</c:v>
                </c:pt>
                <c:pt idx="23">
                  <c:v>40.89</c:v>
                </c:pt>
                <c:pt idx="24">
                  <c:v>38.5</c:v>
                </c:pt>
                <c:pt idx="25">
                  <c:v>39.4</c:v>
                </c:pt>
                <c:pt idx="26">
                  <c:v>43</c:v>
                </c:pt>
                <c:pt idx="27">
                  <c:v>41.2</c:v>
                </c:pt>
                <c:pt idx="28">
                  <c:v>41.1</c:v>
                </c:pt>
                <c:pt idx="29">
                  <c:v>40.4</c:v>
                </c:pt>
                <c:pt idx="30">
                  <c:v>44.6</c:v>
                </c:pt>
                <c:pt idx="31">
                  <c:v>41.4</c:v>
                </c:pt>
                <c:pt idx="32">
                  <c:v>45.8</c:v>
                </c:pt>
                <c:pt idx="33">
                  <c:v>40.700000000000003</c:v>
                </c:pt>
                <c:pt idx="34">
                  <c:v>44.1</c:v>
                </c:pt>
                <c:pt idx="35">
                  <c:v>43.5</c:v>
                </c:pt>
                <c:pt idx="36">
                  <c:v>40.9</c:v>
                </c:pt>
                <c:pt idx="37">
                  <c:v>44.7</c:v>
                </c:pt>
                <c:pt idx="38">
                  <c:v>44.3</c:v>
                </c:pt>
                <c:pt idx="39">
                  <c:v>47.9</c:v>
                </c:pt>
                <c:pt idx="40">
                  <c:v>42.09</c:v>
                </c:pt>
                <c:pt idx="41">
                  <c:v>44.21</c:v>
                </c:pt>
                <c:pt idx="42">
                  <c:v>49.68</c:v>
                </c:pt>
                <c:pt idx="43">
                  <c:v>49.9</c:v>
                </c:pt>
                <c:pt idx="44">
                  <c:v>44.59</c:v>
                </c:pt>
                <c:pt idx="45">
                  <c:v>45.55</c:v>
                </c:pt>
                <c:pt idx="46">
                  <c:v>47.9</c:v>
                </c:pt>
                <c:pt idx="47">
                  <c:v>46.7</c:v>
                </c:pt>
                <c:pt idx="48">
                  <c:v>44.1</c:v>
                </c:pt>
                <c:pt idx="49">
                  <c:v>47.8</c:v>
                </c:pt>
                <c:pt idx="50">
                  <c:v>45.9</c:v>
                </c:pt>
                <c:pt idx="51">
                  <c:v>44.09</c:v>
                </c:pt>
                <c:pt idx="52">
                  <c:v>42.7</c:v>
                </c:pt>
                <c:pt idx="53">
                  <c:v>42.9</c:v>
                </c:pt>
                <c:pt idx="54">
                  <c:v>45.4</c:v>
                </c:pt>
                <c:pt idx="55">
                  <c:v>44.6</c:v>
                </c:pt>
                <c:pt idx="56">
                  <c:v>45.5</c:v>
                </c:pt>
                <c:pt idx="57">
                  <c:v>42.7</c:v>
                </c:pt>
                <c:pt idx="58">
                  <c:v>44.9</c:v>
                </c:pt>
                <c:pt idx="59">
                  <c:v>46.7</c:v>
                </c:pt>
                <c:pt idx="60">
                  <c:v>44.9</c:v>
                </c:pt>
                <c:pt idx="61">
                  <c:v>44.3</c:v>
                </c:pt>
                <c:pt idx="62">
                  <c:v>46.5</c:v>
                </c:pt>
                <c:pt idx="63">
                  <c:v>44.6</c:v>
                </c:pt>
                <c:pt idx="64">
                  <c:v>47.4</c:v>
                </c:pt>
                <c:pt idx="65">
                  <c:v>49.3</c:v>
                </c:pt>
                <c:pt idx="66">
                  <c:v>49</c:v>
                </c:pt>
                <c:pt idx="67">
                  <c:v>48.5</c:v>
                </c:pt>
                <c:pt idx="68">
                  <c:v>47.6</c:v>
                </c:pt>
                <c:pt idx="69">
                  <c:v>46.9</c:v>
                </c:pt>
                <c:pt idx="70">
                  <c:v>45.2</c:v>
                </c:pt>
                <c:pt idx="71">
                  <c:v>46.3</c:v>
                </c:pt>
                <c:pt idx="72">
                  <c:v>47.7</c:v>
                </c:pt>
                <c:pt idx="73">
                  <c:v>45.3</c:v>
                </c:pt>
                <c:pt idx="74">
                  <c:v>45.7</c:v>
                </c:pt>
                <c:pt idx="75">
                  <c:v>47.6</c:v>
                </c:pt>
                <c:pt idx="76">
                  <c:v>45.4</c:v>
                </c:pt>
                <c:pt idx="77">
                  <c:v>46.9</c:v>
                </c:pt>
                <c:pt idx="78">
                  <c:v>46</c:v>
                </c:pt>
                <c:pt idx="79">
                  <c:v>45.1</c:v>
                </c:pt>
                <c:pt idx="80">
                  <c:v>45.8</c:v>
                </c:pt>
                <c:pt idx="81">
                  <c:v>45.2</c:v>
                </c:pt>
                <c:pt idx="82">
                  <c:v>49</c:v>
                </c:pt>
                <c:pt idx="83">
                  <c:v>46</c:v>
                </c:pt>
                <c:pt idx="84">
                  <c:v>45.4</c:v>
                </c:pt>
                <c:pt idx="85">
                  <c:v>45.5</c:v>
                </c:pt>
                <c:pt idx="86">
                  <c:v>44.5</c:v>
                </c:pt>
                <c:pt idx="87">
                  <c:v>45.6</c:v>
                </c:pt>
                <c:pt idx="88" formatCode="0.0&quot;注&quot;">
                  <c:v>55.8</c:v>
                </c:pt>
                <c:pt idx="89">
                  <c:v>46</c:v>
                </c:pt>
                <c:pt idx="90">
                  <c:v>46.9</c:v>
                </c:pt>
                <c:pt idx="91">
                  <c:v>45.2</c:v>
                </c:pt>
                <c:pt idx="92">
                  <c:v>44.9</c:v>
                </c:pt>
                <c:pt idx="93">
                  <c:v>42.5</c:v>
                </c:pt>
                <c:pt idx="94">
                  <c:v>44.9</c:v>
                </c:pt>
                <c:pt idx="95">
                  <c:v>44.2</c:v>
                </c:pt>
                <c:pt idx="96">
                  <c:v>43.5</c:v>
                </c:pt>
                <c:pt idx="97">
                  <c:v>44.1</c:v>
                </c:pt>
                <c:pt idx="98">
                  <c:v>46.6</c:v>
                </c:pt>
                <c:pt idx="99">
                  <c:v>45</c:v>
                </c:pt>
                <c:pt idx="100">
                  <c:v>42.8</c:v>
                </c:pt>
                <c:pt idx="101">
                  <c:v>47.9</c:v>
                </c:pt>
                <c:pt idx="102">
                  <c:v>45.5</c:v>
                </c:pt>
              </c:numCache>
            </c:numRef>
          </c:val>
          <c:smooth val="0"/>
        </c:ser>
        <c:ser>
          <c:idx val="2"/>
          <c:order val="2"/>
          <c:tx>
            <c:strRef>
              <c:f>旧横型!$C$165</c:f>
              <c:strCache>
                <c:ptCount val="1"/>
                <c:pt idx="0">
                  <c:v>ｺﾊﾞﾙﾄﾗｲﾝ小積展望所</c:v>
                </c:pt>
              </c:strCache>
            </c:strRef>
          </c:tx>
          <c:spPr>
            <a:ln w="12700">
              <a:solidFill>
                <a:srgbClr val="008000"/>
              </a:solidFill>
              <a:prstDash val="solid"/>
            </a:ln>
          </c:spPr>
          <c:marker>
            <c:symbol val="triangle"/>
            <c:size val="5"/>
            <c:spPr>
              <a:noFill/>
              <a:ln>
                <a:solidFill>
                  <a:srgbClr val="008000"/>
                </a:solidFill>
                <a:prstDash val="solid"/>
              </a:ln>
            </c:spPr>
          </c:marker>
          <c:cat>
            <c:strRef>
              <c:f>旧横型!$D$154:$EI$154</c:f>
              <c:strCache>
                <c:ptCount val="109"/>
                <c:pt idx="0">
                  <c:v>S60</c:v>
                </c:pt>
                <c:pt idx="4">
                  <c:v>S61</c:v>
                </c:pt>
                <c:pt idx="8">
                  <c:v>S62</c:v>
                </c:pt>
                <c:pt idx="12">
                  <c:v>S63</c:v>
                </c:pt>
                <c:pt idx="16">
                  <c:v>H1</c:v>
                </c:pt>
                <c:pt idx="20">
                  <c:v>H2</c:v>
                </c:pt>
                <c:pt idx="24">
                  <c:v>H3</c:v>
                </c:pt>
                <c:pt idx="28">
                  <c:v>H4</c:v>
                </c:pt>
                <c:pt idx="32">
                  <c:v>H5</c:v>
                </c:pt>
                <c:pt idx="36">
                  <c:v>H6</c:v>
                </c:pt>
                <c:pt idx="40">
                  <c:v>H7</c:v>
                </c:pt>
                <c:pt idx="44">
                  <c:v>H8</c:v>
                </c:pt>
                <c:pt idx="48">
                  <c:v>H9</c:v>
                </c:pt>
                <c:pt idx="52">
                  <c:v>H10</c:v>
                </c:pt>
                <c:pt idx="56">
                  <c:v>H11</c:v>
                </c:pt>
                <c:pt idx="60">
                  <c:v>H12</c:v>
                </c:pt>
                <c:pt idx="64">
                  <c:v>H13</c:v>
                </c:pt>
                <c:pt idx="68">
                  <c:v>H14</c:v>
                </c:pt>
                <c:pt idx="72">
                  <c:v>H15</c:v>
                </c:pt>
                <c:pt idx="76">
                  <c:v>H16</c:v>
                </c:pt>
                <c:pt idx="80">
                  <c:v>H17</c:v>
                </c:pt>
                <c:pt idx="84">
                  <c:v>H18</c:v>
                </c:pt>
                <c:pt idx="88">
                  <c:v>H19</c:v>
                </c:pt>
                <c:pt idx="92">
                  <c:v>H20</c:v>
                </c:pt>
                <c:pt idx="96">
                  <c:v>H21</c:v>
                </c:pt>
                <c:pt idx="100">
                  <c:v>H22</c:v>
                </c:pt>
                <c:pt idx="104">
                  <c:v>H23</c:v>
                </c:pt>
                <c:pt idx="108">
                  <c:v>H26</c:v>
                </c:pt>
              </c:strCache>
            </c:strRef>
          </c:cat>
          <c:val>
            <c:numRef>
              <c:f>旧横型!$D$165:$EI$165</c:f>
              <c:numCache>
                <c:formatCode>0.0</c:formatCode>
                <c:ptCount val="112"/>
                <c:pt idx="0">
                  <c:v>29.58</c:v>
                </c:pt>
                <c:pt idx="1">
                  <c:v>30.449999999999996</c:v>
                </c:pt>
                <c:pt idx="2">
                  <c:v>35.669999999999995</c:v>
                </c:pt>
                <c:pt idx="3">
                  <c:v>29.58</c:v>
                </c:pt>
                <c:pt idx="4">
                  <c:v>29.58</c:v>
                </c:pt>
                <c:pt idx="5">
                  <c:v>28.709999999999997</c:v>
                </c:pt>
                <c:pt idx="6">
                  <c:v>29.58</c:v>
                </c:pt>
                <c:pt idx="7">
                  <c:v>29.58</c:v>
                </c:pt>
                <c:pt idx="8">
                  <c:v>30.449999999999996</c:v>
                </c:pt>
                <c:pt idx="9">
                  <c:v>29.58</c:v>
                </c:pt>
                <c:pt idx="10">
                  <c:v>27.84</c:v>
                </c:pt>
                <c:pt idx="11">
                  <c:v>30.449999999999996</c:v>
                </c:pt>
                <c:pt idx="12">
                  <c:v>29.58</c:v>
                </c:pt>
                <c:pt idx="13">
                  <c:v>29.58</c:v>
                </c:pt>
                <c:pt idx="14">
                  <c:v>29.58</c:v>
                </c:pt>
                <c:pt idx="15">
                  <c:v>29.58</c:v>
                </c:pt>
                <c:pt idx="16">
                  <c:v>30.449999999999996</c:v>
                </c:pt>
                <c:pt idx="17">
                  <c:v>28.709999999999997</c:v>
                </c:pt>
                <c:pt idx="18">
                  <c:v>28.709999999999997</c:v>
                </c:pt>
                <c:pt idx="19">
                  <c:v>29.58</c:v>
                </c:pt>
                <c:pt idx="20">
                  <c:v>27.84</c:v>
                </c:pt>
                <c:pt idx="21">
                  <c:v>26.97</c:v>
                </c:pt>
                <c:pt idx="22">
                  <c:v>28.709999999999997</c:v>
                </c:pt>
                <c:pt idx="23">
                  <c:v>28.709999999999997</c:v>
                </c:pt>
                <c:pt idx="24">
                  <c:v>27</c:v>
                </c:pt>
                <c:pt idx="25">
                  <c:v>27.2</c:v>
                </c:pt>
                <c:pt idx="26">
                  <c:v>29.6</c:v>
                </c:pt>
                <c:pt idx="27">
                  <c:v>30</c:v>
                </c:pt>
                <c:pt idx="28">
                  <c:v>29.1</c:v>
                </c:pt>
                <c:pt idx="29">
                  <c:v>29</c:v>
                </c:pt>
                <c:pt idx="30">
                  <c:v>31.8</c:v>
                </c:pt>
                <c:pt idx="31">
                  <c:v>29.8</c:v>
                </c:pt>
                <c:pt idx="32">
                  <c:v>31.6</c:v>
                </c:pt>
                <c:pt idx="33">
                  <c:v>28.7</c:v>
                </c:pt>
                <c:pt idx="34">
                  <c:v>30.5</c:v>
                </c:pt>
                <c:pt idx="35">
                  <c:v>30.1</c:v>
                </c:pt>
                <c:pt idx="36">
                  <c:v>28.4</c:v>
                </c:pt>
                <c:pt idx="37">
                  <c:v>30.1</c:v>
                </c:pt>
                <c:pt idx="38">
                  <c:v>30.7</c:v>
                </c:pt>
                <c:pt idx="39">
                  <c:v>33.200000000000003</c:v>
                </c:pt>
                <c:pt idx="40">
                  <c:v>28.59</c:v>
                </c:pt>
                <c:pt idx="41">
                  <c:v>31.81</c:v>
                </c:pt>
                <c:pt idx="42">
                  <c:v>32.43</c:v>
                </c:pt>
                <c:pt idx="43">
                  <c:v>30.94</c:v>
                </c:pt>
                <c:pt idx="44">
                  <c:v>34.72</c:v>
                </c:pt>
                <c:pt idx="45">
                  <c:v>31.26</c:v>
                </c:pt>
                <c:pt idx="46">
                  <c:v>38.200000000000003</c:v>
                </c:pt>
                <c:pt idx="47">
                  <c:v>35.4</c:v>
                </c:pt>
                <c:pt idx="48">
                  <c:v>31.6</c:v>
                </c:pt>
                <c:pt idx="49">
                  <c:v>33.6</c:v>
                </c:pt>
                <c:pt idx="50">
                  <c:v>35.299999999999997</c:v>
                </c:pt>
                <c:pt idx="51">
                  <c:v>30.58</c:v>
                </c:pt>
                <c:pt idx="52">
                  <c:v>32.1</c:v>
                </c:pt>
                <c:pt idx="53">
                  <c:v>30.4</c:v>
                </c:pt>
                <c:pt idx="54">
                  <c:v>32.200000000000003</c:v>
                </c:pt>
                <c:pt idx="55">
                  <c:v>31.2</c:v>
                </c:pt>
                <c:pt idx="56">
                  <c:v>30.4</c:v>
                </c:pt>
                <c:pt idx="57">
                  <c:v>30.8</c:v>
                </c:pt>
                <c:pt idx="58">
                  <c:v>32.1</c:v>
                </c:pt>
                <c:pt idx="59">
                  <c:v>31.1</c:v>
                </c:pt>
                <c:pt idx="60">
                  <c:v>32.5</c:v>
                </c:pt>
                <c:pt idx="61">
                  <c:v>30.7</c:v>
                </c:pt>
                <c:pt idx="62">
                  <c:v>32.4</c:v>
                </c:pt>
                <c:pt idx="63">
                  <c:v>29.8</c:v>
                </c:pt>
                <c:pt idx="64">
                  <c:v>32.4</c:v>
                </c:pt>
                <c:pt idx="65">
                  <c:v>33.5</c:v>
                </c:pt>
                <c:pt idx="66">
                  <c:v>33.5</c:v>
                </c:pt>
                <c:pt idx="67">
                  <c:v>33.6</c:v>
                </c:pt>
                <c:pt idx="68">
                  <c:v>32.6</c:v>
                </c:pt>
                <c:pt idx="69">
                  <c:v>33.6</c:v>
                </c:pt>
                <c:pt idx="70">
                  <c:v>31.2</c:v>
                </c:pt>
                <c:pt idx="71">
                  <c:v>32.5</c:v>
                </c:pt>
                <c:pt idx="72">
                  <c:v>32.6</c:v>
                </c:pt>
                <c:pt idx="73">
                  <c:v>32.6</c:v>
                </c:pt>
                <c:pt idx="74">
                  <c:v>31.6</c:v>
                </c:pt>
                <c:pt idx="77">
                  <c:v>32.6</c:v>
                </c:pt>
                <c:pt idx="78">
                  <c:v>31.5</c:v>
                </c:pt>
                <c:pt idx="79">
                  <c:v>31.1</c:v>
                </c:pt>
                <c:pt idx="80">
                  <c:v>32.4</c:v>
                </c:pt>
                <c:pt idx="81">
                  <c:v>31.7</c:v>
                </c:pt>
                <c:pt idx="82">
                  <c:v>33.1</c:v>
                </c:pt>
                <c:pt idx="83">
                  <c:v>32.6</c:v>
                </c:pt>
                <c:pt idx="84">
                  <c:v>32.200000000000003</c:v>
                </c:pt>
                <c:pt idx="85">
                  <c:v>33.799999999999997</c:v>
                </c:pt>
                <c:pt idx="86">
                  <c:v>33.1</c:v>
                </c:pt>
                <c:pt idx="88" formatCode="0.0&quot;*&quot;">
                  <c:v>31.3</c:v>
                </c:pt>
                <c:pt idx="89" formatCode="0.0&quot;*&quot;">
                  <c:v>32.799999999999997</c:v>
                </c:pt>
                <c:pt idx="90" formatCode="0.0&quot;*&quot;">
                  <c:v>33.9</c:v>
                </c:pt>
                <c:pt idx="91">
                  <c:v>33.9</c:v>
                </c:pt>
                <c:pt idx="92">
                  <c:v>32.700000000000003</c:v>
                </c:pt>
                <c:pt idx="93">
                  <c:v>32.1</c:v>
                </c:pt>
                <c:pt idx="94">
                  <c:v>33.5</c:v>
                </c:pt>
                <c:pt idx="95">
                  <c:v>33</c:v>
                </c:pt>
                <c:pt idx="96">
                  <c:v>31.7</c:v>
                </c:pt>
                <c:pt idx="97">
                  <c:v>32.799999999999997</c:v>
                </c:pt>
                <c:pt idx="98">
                  <c:v>33.799999999999997</c:v>
                </c:pt>
                <c:pt idx="99">
                  <c:v>32.799999999999997</c:v>
                </c:pt>
                <c:pt idx="100">
                  <c:v>33.200000000000003</c:v>
                </c:pt>
                <c:pt idx="101">
                  <c:v>34.299999999999997</c:v>
                </c:pt>
                <c:pt idx="102">
                  <c:v>33.1</c:v>
                </c:pt>
              </c:numCache>
            </c:numRef>
          </c:val>
          <c:smooth val="0"/>
        </c:ser>
        <c:ser>
          <c:idx val="3"/>
          <c:order val="3"/>
          <c:tx>
            <c:strRef>
              <c:f>旧横型!$C$166</c:f>
              <c:strCache>
                <c:ptCount val="1"/>
                <c:pt idx="0">
                  <c:v>ｺﾊﾞﾙﾄﾗｲﾝ大谷川林道</c:v>
                </c:pt>
              </c:strCache>
            </c:strRef>
          </c:tx>
          <c:spPr>
            <a:ln w="12700">
              <a:solidFill>
                <a:srgbClr val="FF0000"/>
              </a:solidFill>
              <a:prstDash val="solid"/>
            </a:ln>
          </c:spPr>
          <c:marker>
            <c:symbol val="circle"/>
            <c:size val="5"/>
            <c:spPr>
              <a:noFill/>
              <a:ln>
                <a:solidFill>
                  <a:srgbClr val="FF0000"/>
                </a:solidFill>
                <a:prstDash val="solid"/>
              </a:ln>
            </c:spPr>
          </c:marker>
          <c:cat>
            <c:strRef>
              <c:f>旧横型!$D$154:$EI$154</c:f>
              <c:strCache>
                <c:ptCount val="109"/>
                <c:pt idx="0">
                  <c:v>S60</c:v>
                </c:pt>
                <c:pt idx="4">
                  <c:v>S61</c:v>
                </c:pt>
                <c:pt idx="8">
                  <c:v>S62</c:v>
                </c:pt>
                <c:pt idx="12">
                  <c:v>S63</c:v>
                </c:pt>
                <c:pt idx="16">
                  <c:v>H1</c:v>
                </c:pt>
                <c:pt idx="20">
                  <c:v>H2</c:v>
                </c:pt>
                <c:pt idx="24">
                  <c:v>H3</c:v>
                </c:pt>
                <c:pt idx="28">
                  <c:v>H4</c:v>
                </c:pt>
                <c:pt idx="32">
                  <c:v>H5</c:v>
                </c:pt>
                <c:pt idx="36">
                  <c:v>H6</c:v>
                </c:pt>
                <c:pt idx="40">
                  <c:v>H7</c:v>
                </c:pt>
                <c:pt idx="44">
                  <c:v>H8</c:v>
                </c:pt>
                <c:pt idx="48">
                  <c:v>H9</c:v>
                </c:pt>
                <c:pt idx="52">
                  <c:v>H10</c:v>
                </c:pt>
                <c:pt idx="56">
                  <c:v>H11</c:v>
                </c:pt>
                <c:pt idx="60">
                  <c:v>H12</c:v>
                </c:pt>
                <c:pt idx="64">
                  <c:v>H13</c:v>
                </c:pt>
                <c:pt idx="68">
                  <c:v>H14</c:v>
                </c:pt>
                <c:pt idx="72">
                  <c:v>H15</c:v>
                </c:pt>
                <c:pt idx="76">
                  <c:v>H16</c:v>
                </c:pt>
                <c:pt idx="80">
                  <c:v>H17</c:v>
                </c:pt>
                <c:pt idx="84">
                  <c:v>H18</c:v>
                </c:pt>
                <c:pt idx="88">
                  <c:v>H19</c:v>
                </c:pt>
                <c:pt idx="92">
                  <c:v>H20</c:v>
                </c:pt>
                <c:pt idx="96">
                  <c:v>H21</c:v>
                </c:pt>
                <c:pt idx="100">
                  <c:v>H22</c:v>
                </c:pt>
                <c:pt idx="104">
                  <c:v>H23</c:v>
                </c:pt>
                <c:pt idx="108">
                  <c:v>H26</c:v>
                </c:pt>
              </c:strCache>
            </c:strRef>
          </c:cat>
          <c:val>
            <c:numRef>
              <c:f>旧横型!$D$166:$EI$166</c:f>
              <c:numCache>
                <c:formatCode>0.0</c:formatCode>
                <c:ptCount val="112"/>
                <c:pt idx="0">
                  <c:v>26.97</c:v>
                </c:pt>
                <c:pt idx="1">
                  <c:v>28.709999999999997</c:v>
                </c:pt>
                <c:pt idx="2">
                  <c:v>33.93</c:v>
                </c:pt>
                <c:pt idx="3">
                  <c:v>28.709999999999997</c:v>
                </c:pt>
                <c:pt idx="4">
                  <c:v>26.97</c:v>
                </c:pt>
                <c:pt idx="5">
                  <c:v>28.709999999999997</c:v>
                </c:pt>
                <c:pt idx="6">
                  <c:v>30.449999999999996</c:v>
                </c:pt>
                <c:pt idx="7">
                  <c:v>30.449999999999996</c:v>
                </c:pt>
                <c:pt idx="8">
                  <c:v>31.319999999999997</c:v>
                </c:pt>
                <c:pt idx="9">
                  <c:v>29.58</c:v>
                </c:pt>
                <c:pt idx="10">
                  <c:v>27.84</c:v>
                </c:pt>
                <c:pt idx="11">
                  <c:v>32.19</c:v>
                </c:pt>
                <c:pt idx="12">
                  <c:v>31.319999999999997</c:v>
                </c:pt>
                <c:pt idx="13">
                  <c:v>30.449999999999996</c:v>
                </c:pt>
                <c:pt idx="14">
                  <c:v>31.319999999999997</c:v>
                </c:pt>
                <c:pt idx="15">
                  <c:v>31.319999999999997</c:v>
                </c:pt>
                <c:pt idx="16">
                  <c:v>31.319999999999997</c:v>
                </c:pt>
                <c:pt idx="17">
                  <c:v>30.449999999999996</c:v>
                </c:pt>
                <c:pt idx="18">
                  <c:v>30.449999999999996</c:v>
                </c:pt>
                <c:pt idx="19">
                  <c:v>32.19</c:v>
                </c:pt>
                <c:pt idx="20">
                  <c:v>29.58</c:v>
                </c:pt>
                <c:pt idx="21">
                  <c:v>27.84</c:v>
                </c:pt>
                <c:pt idx="22">
                  <c:v>33.93</c:v>
                </c:pt>
                <c:pt idx="23">
                  <c:v>29.58</c:v>
                </c:pt>
                <c:pt idx="24">
                  <c:v>29.2</c:v>
                </c:pt>
                <c:pt idx="25">
                  <c:v>28</c:v>
                </c:pt>
                <c:pt idx="26">
                  <c:v>31.2</c:v>
                </c:pt>
                <c:pt idx="27">
                  <c:v>31</c:v>
                </c:pt>
                <c:pt idx="28">
                  <c:v>30.5</c:v>
                </c:pt>
                <c:pt idx="29">
                  <c:v>30.8</c:v>
                </c:pt>
                <c:pt idx="30">
                  <c:v>31.8</c:v>
                </c:pt>
                <c:pt idx="31">
                  <c:v>30.2</c:v>
                </c:pt>
                <c:pt idx="32">
                  <c:v>33.299999999999997</c:v>
                </c:pt>
                <c:pt idx="33">
                  <c:v>28.8</c:v>
                </c:pt>
                <c:pt idx="34">
                  <c:v>30.6</c:v>
                </c:pt>
                <c:pt idx="35">
                  <c:v>30.8</c:v>
                </c:pt>
                <c:pt idx="36">
                  <c:v>30</c:v>
                </c:pt>
                <c:pt idx="37">
                  <c:v>31.5</c:v>
                </c:pt>
                <c:pt idx="38">
                  <c:v>33</c:v>
                </c:pt>
                <c:pt idx="39">
                  <c:v>34.5</c:v>
                </c:pt>
                <c:pt idx="40">
                  <c:v>29.9</c:v>
                </c:pt>
                <c:pt idx="41">
                  <c:v>32.049999999999997</c:v>
                </c:pt>
                <c:pt idx="42">
                  <c:v>35.36</c:v>
                </c:pt>
                <c:pt idx="43">
                  <c:v>33.96</c:v>
                </c:pt>
                <c:pt idx="44">
                  <c:v>32.07</c:v>
                </c:pt>
                <c:pt idx="45">
                  <c:v>33.08</c:v>
                </c:pt>
                <c:pt idx="46">
                  <c:v>35.299999999999997</c:v>
                </c:pt>
                <c:pt idx="47">
                  <c:v>33.299999999999997</c:v>
                </c:pt>
                <c:pt idx="48">
                  <c:v>35.4</c:v>
                </c:pt>
                <c:pt idx="49">
                  <c:v>35.299999999999997</c:v>
                </c:pt>
                <c:pt idx="50">
                  <c:v>32.6</c:v>
                </c:pt>
                <c:pt idx="51">
                  <c:v>33.58</c:v>
                </c:pt>
                <c:pt idx="52">
                  <c:v>33.1</c:v>
                </c:pt>
                <c:pt idx="53">
                  <c:v>30.4</c:v>
                </c:pt>
                <c:pt idx="54">
                  <c:v>32.9</c:v>
                </c:pt>
                <c:pt idx="55">
                  <c:v>33.1</c:v>
                </c:pt>
                <c:pt idx="56">
                  <c:v>32.6</c:v>
                </c:pt>
                <c:pt idx="57">
                  <c:v>32.700000000000003</c:v>
                </c:pt>
                <c:pt idx="58">
                  <c:v>32.299999999999997</c:v>
                </c:pt>
                <c:pt idx="59">
                  <c:v>33.6</c:v>
                </c:pt>
                <c:pt idx="60">
                  <c:v>33.9</c:v>
                </c:pt>
                <c:pt idx="61">
                  <c:v>33.5</c:v>
                </c:pt>
                <c:pt idx="62">
                  <c:v>32.200000000000003</c:v>
                </c:pt>
                <c:pt idx="63">
                  <c:v>32.799999999999997</c:v>
                </c:pt>
                <c:pt idx="64">
                  <c:v>33</c:v>
                </c:pt>
                <c:pt idx="65">
                  <c:v>35.1</c:v>
                </c:pt>
                <c:pt idx="66">
                  <c:v>33</c:v>
                </c:pt>
                <c:pt idx="67">
                  <c:v>34.1</c:v>
                </c:pt>
                <c:pt idx="68">
                  <c:v>33.4</c:v>
                </c:pt>
                <c:pt idx="69">
                  <c:v>34.1</c:v>
                </c:pt>
                <c:pt idx="70">
                  <c:v>34.1</c:v>
                </c:pt>
                <c:pt idx="71">
                  <c:v>34.5</c:v>
                </c:pt>
                <c:pt idx="72">
                  <c:v>34.5</c:v>
                </c:pt>
                <c:pt idx="73">
                  <c:v>33.1</c:v>
                </c:pt>
                <c:pt idx="74">
                  <c:v>34.5</c:v>
                </c:pt>
                <c:pt idx="77">
                  <c:v>34.700000000000003</c:v>
                </c:pt>
                <c:pt idx="78">
                  <c:v>33.6</c:v>
                </c:pt>
                <c:pt idx="79">
                  <c:v>33</c:v>
                </c:pt>
                <c:pt idx="80">
                  <c:v>33.799999999999997</c:v>
                </c:pt>
                <c:pt idx="81">
                  <c:v>33.299999999999997</c:v>
                </c:pt>
                <c:pt idx="82">
                  <c:v>33.6</c:v>
                </c:pt>
                <c:pt idx="83">
                  <c:v>29.2</c:v>
                </c:pt>
                <c:pt idx="84">
                  <c:v>28.9</c:v>
                </c:pt>
                <c:pt idx="85">
                  <c:v>33.299999999999997</c:v>
                </c:pt>
                <c:pt idx="86">
                  <c:v>31.5</c:v>
                </c:pt>
                <c:pt idx="88" formatCode="0.0&quot;*&quot;">
                  <c:v>32.200000000000003</c:v>
                </c:pt>
                <c:pt idx="89" formatCode="0.0&quot;*&quot;">
                  <c:v>34.799999999999997</c:v>
                </c:pt>
                <c:pt idx="90" formatCode="0.0&quot;*&quot;">
                  <c:v>35.4</c:v>
                </c:pt>
                <c:pt idx="91">
                  <c:v>34.1</c:v>
                </c:pt>
                <c:pt idx="92">
                  <c:v>33.1</c:v>
                </c:pt>
                <c:pt idx="93">
                  <c:v>32.799999999999997</c:v>
                </c:pt>
                <c:pt idx="94">
                  <c:v>35.1</c:v>
                </c:pt>
                <c:pt idx="95">
                  <c:v>33.6</c:v>
                </c:pt>
                <c:pt idx="96">
                  <c:v>33</c:v>
                </c:pt>
                <c:pt idx="97">
                  <c:v>34.1</c:v>
                </c:pt>
                <c:pt idx="98">
                  <c:v>35.6</c:v>
                </c:pt>
                <c:pt idx="99">
                  <c:v>34.799999999999997</c:v>
                </c:pt>
                <c:pt idx="100">
                  <c:v>34.299999999999997</c:v>
                </c:pt>
                <c:pt idx="101">
                  <c:v>36.799999999999997</c:v>
                </c:pt>
                <c:pt idx="102">
                  <c:v>35</c:v>
                </c:pt>
              </c:numCache>
            </c:numRef>
          </c:val>
          <c:smooth val="0"/>
        </c:ser>
        <c:ser>
          <c:idx val="4"/>
          <c:order val="4"/>
          <c:tx>
            <c:strRef>
              <c:f>旧横型!$C$167</c:f>
              <c:strCache>
                <c:ptCount val="1"/>
                <c:pt idx="0">
                  <c:v>ｺﾊﾞﾙﾄﾗｲﾝ大原ｲﾝﾀｰ</c:v>
                </c:pt>
              </c:strCache>
            </c:strRef>
          </c:tx>
          <c:spPr>
            <a:ln w="12700">
              <a:solidFill>
                <a:srgbClr val="800080"/>
              </a:solidFill>
              <a:prstDash val="solid"/>
            </a:ln>
          </c:spPr>
          <c:marker>
            <c:symbol val="square"/>
            <c:size val="5"/>
            <c:spPr>
              <a:noFill/>
              <a:ln>
                <a:solidFill>
                  <a:srgbClr val="800080"/>
                </a:solidFill>
                <a:prstDash val="solid"/>
              </a:ln>
            </c:spPr>
          </c:marker>
          <c:cat>
            <c:strRef>
              <c:f>旧横型!$D$154:$EI$154</c:f>
              <c:strCache>
                <c:ptCount val="109"/>
                <c:pt idx="0">
                  <c:v>S60</c:v>
                </c:pt>
                <c:pt idx="4">
                  <c:v>S61</c:v>
                </c:pt>
                <c:pt idx="8">
                  <c:v>S62</c:v>
                </c:pt>
                <c:pt idx="12">
                  <c:v>S63</c:v>
                </c:pt>
                <c:pt idx="16">
                  <c:v>H1</c:v>
                </c:pt>
                <c:pt idx="20">
                  <c:v>H2</c:v>
                </c:pt>
                <c:pt idx="24">
                  <c:v>H3</c:v>
                </c:pt>
                <c:pt idx="28">
                  <c:v>H4</c:v>
                </c:pt>
                <c:pt idx="32">
                  <c:v>H5</c:v>
                </c:pt>
                <c:pt idx="36">
                  <c:v>H6</c:v>
                </c:pt>
                <c:pt idx="40">
                  <c:v>H7</c:v>
                </c:pt>
                <c:pt idx="44">
                  <c:v>H8</c:v>
                </c:pt>
                <c:pt idx="48">
                  <c:v>H9</c:v>
                </c:pt>
                <c:pt idx="52">
                  <c:v>H10</c:v>
                </c:pt>
                <c:pt idx="56">
                  <c:v>H11</c:v>
                </c:pt>
                <c:pt idx="60">
                  <c:v>H12</c:v>
                </c:pt>
                <c:pt idx="64">
                  <c:v>H13</c:v>
                </c:pt>
                <c:pt idx="68">
                  <c:v>H14</c:v>
                </c:pt>
                <c:pt idx="72">
                  <c:v>H15</c:v>
                </c:pt>
                <c:pt idx="76">
                  <c:v>H16</c:v>
                </c:pt>
                <c:pt idx="80">
                  <c:v>H17</c:v>
                </c:pt>
                <c:pt idx="84">
                  <c:v>H18</c:v>
                </c:pt>
                <c:pt idx="88">
                  <c:v>H19</c:v>
                </c:pt>
                <c:pt idx="92">
                  <c:v>H20</c:v>
                </c:pt>
                <c:pt idx="96">
                  <c:v>H21</c:v>
                </c:pt>
                <c:pt idx="100">
                  <c:v>H22</c:v>
                </c:pt>
                <c:pt idx="104">
                  <c:v>H23</c:v>
                </c:pt>
                <c:pt idx="108">
                  <c:v>H26</c:v>
                </c:pt>
              </c:strCache>
            </c:strRef>
          </c:cat>
          <c:val>
            <c:numRef>
              <c:f>旧横型!$D$167:$EI$167</c:f>
              <c:numCache>
                <c:formatCode>0.0</c:formatCode>
                <c:ptCount val="112"/>
                <c:pt idx="0">
                  <c:v>33.93</c:v>
                </c:pt>
                <c:pt idx="1">
                  <c:v>34.799999999999997</c:v>
                </c:pt>
                <c:pt idx="2">
                  <c:v>40.019999999999996</c:v>
                </c:pt>
                <c:pt idx="3">
                  <c:v>33.93</c:v>
                </c:pt>
                <c:pt idx="4">
                  <c:v>33.93</c:v>
                </c:pt>
                <c:pt idx="5">
                  <c:v>33.93</c:v>
                </c:pt>
                <c:pt idx="6">
                  <c:v>34.799999999999997</c:v>
                </c:pt>
                <c:pt idx="7">
                  <c:v>33.93</c:v>
                </c:pt>
                <c:pt idx="8">
                  <c:v>34.799999999999997</c:v>
                </c:pt>
                <c:pt idx="9">
                  <c:v>33.93</c:v>
                </c:pt>
                <c:pt idx="10">
                  <c:v>33.059999999999995</c:v>
                </c:pt>
                <c:pt idx="11">
                  <c:v>33.93</c:v>
                </c:pt>
                <c:pt idx="12">
                  <c:v>33.93</c:v>
                </c:pt>
                <c:pt idx="13">
                  <c:v>33.059999999999995</c:v>
                </c:pt>
                <c:pt idx="14">
                  <c:v>33.059999999999995</c:v>
                </c:pt>
                <c:pt idx="15">
                  <c:v>33.93</c:v>
                </c:pt>
                <c:pt idx="16">
                  <c:v>33.93</c:v>
                </c:pt>
                <c:pt idx="17">
                  <c:v>32.19</c:v>
                </c:pt>
                <c:pt idx="18">
                  <c:v>33.93</c:v>
                </c:pt>
                <c:pt idx="19">
                  <c:v>33.93</c:v>
                </c:pt>
                <c:pt idx="20">
                  <c:v>33.059999999999995</c:v>
                </c:pt>
                <c:pt idx="21">
                  <c:v>33.059999999999995</c:v>
                </c:pt>
                <c:pt idx="22">
                  <c:v>28.709999999999997</c:v>
                </c:pt>
                <c:pt idx="23">
                  <c:v>34.799999999999997</c:v>
                </c:pt>
                <c:pt idx="24">
                  <c:v>33.4</c:v>
                </c:pt>
                <c:pt idx="25">
                  <c:v>33.1</c:v>
                </c:pt>
                <c:pt idx="26">
                  <c:v>35.5</c:v>
                </c:pt>
                <c:pt idx="27">
                  <c:v>34.9</c:v>
                </c:pt>
                <c:pt idx="28">
                  <c:v>34.1</c:v>
                </c:pt>
                <c:pt idx="29">
                  <c:v>33.9</c:v>
                </c:pt>
                <c:pt idx="30">
                  <c:v>36.4</c:v>
                </c:pt>
                <c:pt idx="31">
                  <c:v>36.299999999999997</c:v>
                </c:pt>
                <c:pt idx="32">
                  <c:v>37.5</c:v>
                </c:pt>
                <c:pt idx="33">
                  <c:v>34</c:v>
                </c:pt>
                <c:pt idx="34">
                  <c:v>36.1</c:v>
                </c:pt>
                <c:pt idx="35">
                  <c:v>36.5</c:v>
                </c:pt>
                <c:pt idx="36">
                  <c:v>34.4</c:v>
                </c:pt>
                <c:pt idx="37">
                  <c:v>37.1</c:v>
                </c:pt>
                <c:pt idx="38">
                  <c:v>36.799999999999997</c:v>
                </c:pt>
                <c:pt idx="39">
                  <c:v>39.299999999999997</c:v>
                </c:pt>
                <c:pt idx="40">
                  <c:v>34.880000000000003</c:v>
                </c:pt>
                <c:pt idx="41">
                  <c:v>36.85</c:v>
                </c:pt>
                <c:pt idx="42">
                  <c:v>41.59</c:v>
                </c:pt>
                <c:pt idx="43">
                  <c:v>37.270000000000003</c:v>
                </c:pt>
                <c:pt idx="44">
                  <c:v>35.840000000000003</c:v>
                </c:pt>
                <c:pt idx="45">
                  <c:v>38.76</c:v>
                </c:pt>
                <c:pt idx="46">
                  <c:v>42.2</c:v>
                </c:pt>
                <c:pt idx="47">
                  <c:v>37</c:v>
                </c:pt>
                <c:pt idx="48">
                  <c:v>38.799999999999997</c:v>
                </c:pt>
                <c:pt idx="49">
                  <c:v>41.3</c:v>
                </c:pt>
                <c:pt idx="50">
                  <c:v>39.799999999999997</c:v>
                </c:pt>
                <c:pt idx="51">
                  <c:v>36.65</c:v>
                </c:pt>
                <c:pt idx="52">
                  <c:v>37.6</c:v>
                </c:pt>
                <c:pt idx="53">
                  <c:v>36.700000000000003</c:v>
                </c:pt>
                <c:pt idx="54">
                  <c:v>37.1</c:v>
                </c:pt>
                <c:pt idx="55">
                  <c:v>36.9</c:v>
                </c:pt>
                <c:pt idx="56">
                  <c:v>34.4</c:v>
                </c:pt>
                <c:pt idx="57">
                  <c:v>36.799999999999997</c:v>
                </c:pt>
                <c:pt idx="58">
                  <c:v>38.299999999999997</c:v>
                </c:pt>
                <c:pt idx="59">
                  <c:v>37.799999999999997</c:v>
                </c:pt>
                <c:pt idx="60">
                  <c:v>37.4</c:v>
                </c:pt>
                <c:pt idx="61">
                  <c:v>36.799999999999997</c:v>
                </c:pt>
                <c:pt idx="62">
                  <c:v>37.6</c:v>
                </c:pt>
                <c:pt idx="63">
                  <c:v>36.9</c:v>
                </c:pt>
                <c:pt idx="64">
                  <c:v>39.1</c:v>
                </c:pt>
                <c:pt idx="65">
                  <c:v>39.200000000000003</c:v>
                </c:pt>
                <c:pt idx="66">
                  <c:v>39.4</c:v>
                </c:pt>
                <c:pt idx="67">
                  <c:v>39.299999999999997</c:v>
                </c:pt>
                <c:pt idx="68">
                  <c:v>38.5</c:v>
                </c:pt>
                <c:pt idx="69">
                  <c:v>39.299999999999997</c:v>
                </c:pt>
                <c:pt idx="70">
                  <c:v>36.299999999999997</c:v>
                </c:pt>
                <c:pt idx="71">
                  <c:v>37.9</c:v>
                </c:pt>
                <c:pt idx="72">
                  <c:v>37.9</c:v>
                </c:pt>
                <c:pt idx="73">
                  <c:v>38.299999999999997</c:v>
                </c:pt>
                <c:pt idx="74">
                  <c:v>37.6</c:v>
                </c:pt>
                <c:pt idx="75">
                  <c:v>39.299999999999997</c:v>
                </c:pt>
                <c:pt idx="76">
                  <c:v>39</c:v>
                </c:pt>
                <c:pt idx="77">
                  <c:v>38.700000000000003</c:v>
                </c:pt>
                <c:pt idx="78">
                  <c:v>37.200000000000003</c:v>
                </c:pt>
                <c:pt idx="79">
                  <c:v>36.799999999999997</c:v>
                </c:pt>
                <c:pt idx="80">
                  <c:v>37.799999999999997</c:v>
                </c:pt>
                <c:pt idx="81">
                  <c:v>37.299999999999997</c:v>
                </c:pt>
                <c:pt idx="82">
                  <c:v>40.1</c:v>
                </c:pt>
                <c:pt idx="83">
                  <c:v>38.1</c:v>
                </c:pt>
                <c:pt idx="84">
                  <c:v>38.200000000000003</c:v>
                </c:pt>
                <c:pt idx="85">
                  <c:v>40.6</c:v>
                </c:pt>
                <c:pt idx="86">
                  <c:v>38.799999999999997</c:v>
                </c:pt>
                <c:pt idx="87">
                  <c:v>39.799999999999997</c:v>
                </c:pt>
                <c:pt idx="88" formatCode="0.0&quot;注&quot;">
                  <c:v>46.8</c:v>
                </c:pt>
                <c:pt idx="89">
                  <c:v>39.200000000000003</c:v>
                </c:pt>
                <c:pt idx="90">
                  <c:v>40.700000000000003</c:v>
                </c:pt>
                <c:pt idx="91">
                  <c:v>39</c:v>
                </c:pt>
                <c:pt idx="92">
                  <c:v>38.6</c:v>
                </c:pt>
                <c:pt idx="93">
                  <c:v>38.200000000000003</c:v>
                </c:pt>
                <c:pt idx="94">
                  <c:v>39.799999999999997</c:v>
                </c:pt>
                <c:pt idx="95">
                  <c:v>39.700000000000003</c:v>
                </c:pt>
                <c:pt idx="96">
                  <c:v>38.9</c:v>
                </c:pt>
                <c:pt idx="97">
                  <c:v>40.200000000000003</c:v>
                </c:pt>
                <c:pt idx="98">
                  <c:v>40.9</c:v>
                </c:pt>
                <c:pt idx="99">
                  <c:v>40.299999999999997</c:v>
                </c:pt>
                <c:pt idx="100">
                  <c:v>37.799999999999997</c:v>
                </c:pt>
                <c:pt idx="101">
                  <c:v>42.3</c:v>
                </c:pt>
                <c:pt idx="102">
                  <c:v>40.1</c:v>
                </c:pt>
              </c:numCache>
            </c:numRef>
          </c:val>
          <c:smooth val="0"/>
        </c:ser>
        <c:ser>
          <c:idx val="5"/>
          <c:order val="5"/>
          <c:tx>
            <c:strRef>
              <c:f>旧横型!$C$168</c:f>
              <c:strCache>
                <c:ptCount val="1"/>
                <c:pt idx="0">
                  <c:v>水産技術総合センター養殖生産部構内←栽培漁業センター構内</c:v>
                </c:pt>
              </c:strCache>
            </c:strRef>
          </c:tx>
          <c:spPr>
            <a:ln w="12700">
              <a:solidFill>
                <a:srgbClr val="800000"/>
              </a:solidFill>
              <a:prstDash val="solid"/>
            </a:ln>
          </c:spPr>
          <c:marker>
            <c:symbol val="circle"/>
            <c:size val="5"/>
            <c:spPr>
              <a:solidFill>
                <a:srgbClr val="800000"/>
              </a:solidFill>
              <a:ln>
                <a:solidFill>
                  <a:srgbClr val="800000"/>
                </a:solidFill>
                <a:prstDash val="solid"/>
              </a:ln>
            </c:spPr>
          </c:marker>
          <c:cat>
            <c:strRef>
              <c:f>旧横型!$D$154:$EI$154</c:f>
              <c:strCache>
                <c:ptCount val="109"/>
                <c:pt idx="0">
                  <c:v>S60</c:v>
                </c:pt>
                <c:pt idx="4">
                  <c:v>S61</c:v>
                </c:pt>
                <c:pt idx="8">
                  <c:v>S62</c:v>
                </c:pt>
                <c:pt idx="12">
                  <c:v>S63</c:v>
                </c:pt>
                <c:pt idx="16">
                  <c:v>H1</c:v>
                </c:pt>
                <c:pt idx="20">
                  <c:v>H2</c:v>
                </c:pt>
                <c:pt idx="24">
                  <c:v>H3</c:v>
                </c:pt>
                <c:pt idx="28">
                  <c:v>H4</c:v>
                </c:pt>
                <c:pt idx="32">
                  <c:v>H5</c:v>
                </c:pt>
                <c:pt idx="36">
                  <c:v>H6</c:v>
                </c:pt>
                <c:pt idx="40">
                  <c:v>H7</c:v>
                </c:pt>
                <c:pt idx="44">
                  <c:v>H8</c:v>
                </c:pt>
                <c:pt idx="48">
                  <c:v>H9</c:v>
                </c:pt>
                <c:pt idx="52">
                  <c:v>H10</c:v>
                </c:pt>
                <c:pt idx="56">
                  <c:v>H11</c:v>
                </c:pt>
                <c:pt idx="60">
                  <c:v>H12</c:v>
                </c:pt>
                <c:pt idx="64">
                  <c:v>H13</c:v>
                </c:pt>
                <c:pt idx="68">
                  <c:v>H14</c:v>
                </c:pt>
                <c:pt idx="72">
                  <c:v>H15</c:v>
                </c:pt>
                <c:pt idx="76">
                  <c:v>H16</c:v>
                </c:pt>
                <c:pt idx="80">
                  <c:v>H17</c:v>
                </c:pt>
                <c:pt idx="84">
                  <c:v>H18</c:v>
                </c:pt>
                <c:pt idx="88">
                  <c:v>H19</c:v>
                </c:pt>
                <c:pt idx="92">
                  <c:v>H20</c:v>
                </c:pt>
                <c:pt idx="96">
                  <c:v>H21</c:v>
                </c:pt>
                <c:pt idx="100">
                  <c:v>H22</c:v>
                </c:pt>
                <c:pt idx="104">
                  <c:v>H23</c:v>
                </c:pt>
                <c:pt idx="108">
                  <c:v>H26</c:v>
                </c:pt>
              </c:strCache>
            </c:strRef>
          </c:cat>
          <c:val>
            <c:numRef>
              <c:f>旧横型!$D$168:$EI$168</c:f>
              <c:numCache>
                <c:formatCode>0.0</c:formatCode>
                <c:ptCount val="112"/>
                <c:pt idx="0">
                  <c:v>31.319999999999997</c:v>
                </c:pt>
                <c:pt idx="1">
                  <c:v>30.449999999999996</c:v>
                </c:pt>
                <c:pt idx="2">
                  <c:v>38.28</c:v>
                </c:pt>
                <c:pt idx="3">
                  <c:v>30.449999999999996</c:v>
                </c:pt>
                <c:pt idx="4">
                  <c:v>30.449999999999996</c:v>
                </c:pt>
                <c:pt idx="5">
                  <c:v>26.97</c:v>
                </c:pt>
                <c:pt idx="6">
                  <c:v>31.319999999999997</c:v>
                </c:pt>
                <c:pt idx="7">
                  <c:v>30.449999999999996</c:v>
                </c:pt>
                <c:pt idx="8">
                  <c:v>32.19</c:v>
                </c:pt>
                <c:pt idx="9">
                  <c:v>30.449999999999996</c:v>
                </c:pt>
                <c:pt idx="10">
                  <c:v>32.19</c:v>
                </c:pt>
                <c:pt idx="11">
                  <c:v>31.319999999999997</c:v>
                </c:pt>
                <c:pt idx="12">
                  <c:v>31.319999999999997</c:v>
                </c:pt>
                <c:pt idx="13">
                  <c:v>30.449999999999996</c:v>
                </c:pt>
                <c:pt idx="14">
                  <c:v>30.449999999999996</c:v>
                </c:pt>
                <c:pt idx="15">
                  <c:v>29.58</c:v>
                </c:pt>
                <c:pt idx="16">
                  <c:v>28.709999999999997</c:v>
                </c:pt>
                <c:pt idx="17">
                  <c:v>27.84</c:v>
                </c:pt>
                <c:pt idx="18">
                  <c:v>29.58</c:v>
                </c:pt>
                <c:pt idx="19">
                  <c:v>32.19</c:v>
                </c:pt>
                <c:pt idx="20">
                  <c:v>28.709999999999997</c:v>
                </c:pt>
                <c:pt idx="21">
                  <c:v>28.709999999999997</c:v>
                </c:pt>
                <c:pt idx="22">
                  <c:v>27.84</c:v>
                </c:pt>
                <c:pt idx="23">
                  <c:v>29.58</c:v>
                </c:pt>
                <c:pt idx="24">
                  <c:v>28.8</c:v>
                </c:pt>
                <c:pt idx="25">
                  <c:v>28.9</c:v>
                </c:pt>
                <c:pt idx="26">
                  <c:v>30.7</c:v>
                </c:pt>
                <c:pt idx="27">
                  <c:v>28.6</c:v>
                </c:pt>
                <c:pt idx="28">
                  <c:v>28.8</c:v>
                </c:pt>
                <c:pt idx="29">
                  <c:v>29.6</c:v>
                </c:pt>
                <c:pt idx="30">
                  <c:v>31.7</c:v>
                </c:pt>
                <c:pt idx="31">
                  <c:v>30</c:v>
                </c:pt>
                <c:pt idx="32">
                  <c:v>30.7</c:v>
                </c:pt>
                <c:pt idx="33">
                  <c:v>28.7</c:v>
                </c:pt>
                <c:pt idx="34">
                  <c:v>31.6</c:v>
                </c:pt>
                <c:pt idx="35">
                  <c:v>31.8</c:v>
                </c:pt>
                <c:pt idx="36">
                  <c:v>29.6</c:v>
                </c:pt>
                <c:pt idx="37">
                  <c:v>30.9</c:v>
                </c:pt>
                <c:pt idx="38">
                  <c:v>31.9</c:v>
                </c:pt>
                <c:pt idx="39">
                  <c:v>33.5</c:v>
                </c:pt>
                <c:pt idx="40">
                  <c:v>30.53</c:v>
                </c:pt>
                <c:pt idx="41">
                  <c:v>31.43</c:v>
                </c:pt>
                <c:pt idx="42">
                  <c:v>34.67</c:v>
                </c:pt>
                <c:pt idx="43">
                  <c:v>30.56</c:v>
                </c:pt>
                <c:pt idx="44">
                  <c:v>33.07</c:v>
                </c:pt>
                <c:pt idx="45">
                  <c:v>31.03</c:v>
                </c:pt>
                <c:pt idx="46">
                  <c:v>34.1</c:v>
                </c:pt>
                <c:pt idx="47">
                  <c:v>31.3</c:v>
                </c:pt>
                <c:pt idx="48">
                  <c:v>32.799999999999997</c:v>
                </c:pt>
                <c:pt idx="49">
                  <c:v>33.6</c:v>
                </c:pt>
                <c:pt idx="50">
                  <c:v>33.299999999999997</c:v>
                </c:pt>
                <c:pt idx="51">
                  <c:v>31.31</c:v>
                </c:pt>
                <c:pt idx="52">
                  <c:v>32.6</c:v>
                </c:pt>
                <c:pt idx="53">
                  <c:v>30.6</c:v>
                </c:pt>
                <c:pt idx="54">
                  <c:v>31.3</c:v>
                </c:pt>
                <c:pt idx="55">
                  <c:v>32</c:v>
                </c:pt>
                <c:pt idx="56">
                  <c:v>30.2</c:v>
                </c:pt>
                <c:pt idx="57">
                  <c:v>29.6</c:v>
                </c:pt>
                <c:pt idx="58">
                  <c:v>33.5</c:v>
                </c:pt>
                <c:pt idx="59">
                  <c:v>31.6</c:v>
                </c:pt>
                <c:pt idx="60">
                  <c:v>32.700000000000003</c:v>
                </c:pt>
                <c:pt idx="61">
                  <c:v>31</c:v>
                </c:pt>
                <c:pt idx="62">
                  <c:v>32.299999999999997</c:v>
                </c:pt>
                <c:pt idx="63">
                  <c:v>31.5</c:v>
                </c:pt>
                <c:pt idx="64">
                  <c:v>31.3</c:v>
                </c:pt>
                <c:pt idx="65">
                  <c:v>33.700000000000003</c:v>
                </c:pt>
                <c:pt idx="66">
                  <c:v>32.6</c:v>
                </c:pt>
                <c:pt idx="67">
                  <c:v>33.6</c:v>
                </c:pt>
                <c:pt idx="68">
                  <c:v>31.3</c:v>
                </c:pt>
                <c:pt idx="69">
                  <c:v>32.4</c:v>
                </c:pt>
                <c:pt idx="70">
                  <c:v>31.2</c:v>
                </c:pt>
                <c:pt idx="71">
                  <c:v>32.4</c:v>
                </c:pt>
                <c:pt idx="72">
                  <c:v>33.1</c:v>
                </c:pt>
                <c:pt idx="73">
                  <c:v>31.1</c:v>
                </c:pt>
                <c:pt idx="74">
                  <c:v>31.7</c:v>
                </c:pt>
                <c:pt idx="75">
                  <c:v>33.4</c:v>
                </c:pt>
                <c:pt idx="76">
                  <c:v>31.5</c:v>
                </c:pt>
                <c:pt idx="77">
                  <c:v>31.8</c:v>
                </c:pt>
                <c:pt idx="78">
                  <c:v>31.7</c:v>
                </c:pt>
                <c:pt idx="79">
                  <c:v>31.7</c:v>
                </c:pt>
                <c:pt idx="80">
                  <c:v>30.5</c:v>
                </c:pt>
                <c:pt idx="81">
                  <c:v>31.2</c:v>
                </c:pt>
                <c:pt idx="82">
                  <c:v>32.9</c:v>
                </c:pt>
                <c:pt idx="83">
                  <c:v>32.5</c:v>
                </c:pt>
                <c:pt idx="84">
                  <c:v>30.8</c:v>
                </c:pt>
                <c:pt idx="85">
                  <c:v>35.200000000000003</c:v>
                </c:pt>
                <c:pt idx="86">
                  <c:v>32.5</c:v>
                </c:pt>
                <c:pt idx="87">
                  <c:v>33.6</c:v>
                </c:pt>
                <c:pt idx="88" formatCode="0.0&quot;注&quot;">
                  <c:v>39.4</c:v>
                </c:pt>
                <c:pt idx="89">
                  <c:v>30.9</c:v>
                </c:pt>
                <c:pt idx="90">
                  <c:v>33.6</c:v>
                </c:pt>
                <c:pt idx="91">
                  <c:v>33.200000000000003</c:v>
                </c:pt>
                <c:pt idx="92">
                  <c:v>32.700000000000003</c:v>
                </c:pt>
                <c:pt idx="93">
                  <c:v>31.2</c:v>
                </c:pt>
                <c:pt idx="94">
                  <c:v>33.200000000000003</c:v>
                </c:pt>
                <c:pt idx="95">
                  <c:v>32.700000000000003</c:v>
                </c:pt>
                <c:pt idx="96">
                  <c:v>31.8</c:v>
                </c:pt>
                <c:pt idx="97">
                  <c:v>32.4</c:v>
                </c:pt>
                <c:pt idx="98">
                  <c:v>33.700000000000003</c:v>
                </c:pt>
                <c:pt idx="99">
                  <c:v>32.200000000000003</c:v>
                </c:pt>
                <c:pt idx="100">
                  <c:v>32</c:v>
                </c:pt>
                <c:pt idx="101">
                  <c:v>34.4</c:v>
                </c:pt>
                <c:pt idx="102">
                  <c:v>33.200000000000003</c:v>
                </c:pt>
              </c:numCache>
            </c:numRef>
          </c:val>
          <c:smooth val="0"/>
        </c:ser>
        <c:dLbls>
          <c:showLegendKey val="0"/>
          <c:showVal val="0"/>
          <c:showCatName val="0"/>
          <c:showSerName val="0"/>
          <c:showPercent val="0"/>
          <c:showBubbleSize val="0"/>
        </c:dLbls>
        <c:marker val="1"/>
        <c:smooth val="0"/>
        <c:axId val="469949440"/>
        <c:axId val="469968000"/>
      </c:lineChart>
      <c:catAx>
        <c:axId val="469949440"/>
        <c:scaling>
          <c:orientation val="minMax"/>
        </c:scaling>
        <c:delete val="0"/>
        <c:axPos val="b"/>
        <c:majorGridlines>
          <c:spPr>
            <a:ln w="3175">
              <a:pattFill prst="pct50">
                <a:fgClr>
                  <a:srgbClr val="000000"/>
                </a:fgClr>
                <a:bgClr>
                  <a:srgbClr val="FFFFFF"/>
                </a:bgClr>
              </a:pattFill>
              <a:prstDash val="solid"/>
            </a:ln>
          </c:spPr>
        </c:majorGridlines>
        <c:numFmt formatCode="General" sourceLinked="1"/>
        <c:majorTickMark val="in"/>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iryo UI"/>
                <a:ea typeface="Meiryo UI"/>
                <a:cs typeface="Meiryo UI"/>
              </a:defRPr>
            </a:pPr>
            <a:endParaRPr lang="ja-JP"/>
          </a:p>
        </c:txPr>
        <c:crossAx val="469968000"/>
        <c:crosses val="autoZero"/>
        <c:auto val="0"/>
        <c:lblAlgn val="ctr"/>
        <c:lblOffset val="100"/>
        <c:tickLblSkip val="4"/>
        <c:tickMarkSkip val="4"/>
        <c:noMultiLvlLbl val="0"/>
      </c:catAx>
      <c:valAx>
        <c:axId val="469968000"/>
        <c:scaling>
          <c:orientation val="minMax"/>
          <c:min val="10"/>
        </c:scaling>
        <c:delete val="0"/>
        <c:axPos val="l"/>
        <c:majorGridlines>
          <c:spPr>
            <a:ln w="3175">
              <a:pattFill prst="pct50">
                <a:fgClr>
                  <a:srgbClr val="000000"/>
                </a:fgClr>
                <a:bgClr>
                  <a:srgbClr val="FFFFFF"/>
                </a:bgClr>
              </a:pattFill>
              <a:prstDash val="solid"/>
            </a:ln>
          </c:spPr>
        </c:majorGridlines>
        <c:title>
          <c:tx>
            <c:rich>
              <a:bodyPr rot="0" vert="horz"/>
              <a:lstStyle/>
              <a:p>
                <a:pPr algn="ctr">
                  <a:defRPr sz="1000" b="0" i="0" u="none" strike="noStrike" baseline="0">
                    <a:solidFill>
                      <a:srgbClr val="000000"/>
                    </a:solidFill>
                    <a:latin typeface="Meiryo UI"/>
                    <a:ea typeface="Meiryo UI"/>
                    <a:cs typeface="Meiryo UI"/>
                  </a:defRPr>
                </a:pPr>
                <a:r>
                  <a:rPr lang="en-US" altLang="en-US"/>
                  <a:t>nGy/h</a:t>
                </a:r>
              </a:p>
            </c:rich>
          </c:tx>
          <c:layout>
            <c:manualLayout>
              <c:xMode val="edge"/>
              <c:yMode val="edge"/>
              <c:x val="2.976190476190476E-2"/>
              <c:y val="7.5208913649025072E-2"/>
            </c:manualLayout>
          </c:layout>
          <c:overlay val="0"/>
          <c:spPr>
            <a:noFill/>
            <a:ln w="25400">
              <a:noFill/>
            </a:ln>
          </c:spPr>
        </c:title>
        <c:numFmt formatCode="0"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469949440"/>
        <c:crosses val="autoZero"/>
        <c:crossBetween val="between"/>
      </c:valAx>
      <c:spPr>
        <a:noFill/>
        <a:ln w="12700">
          <a:solidFill>
            <a:srgbClr val="808080"/>
          </a:solidFill>
          <a:prstDash val="solid"/>
        </a:ln>
      </c:spPr>
    </c:plotArea>
    <c:legend>
      <c:legendPos val="r"/>
      <c:layout>
        <c:manualLayout>
          <c:xMode val="edge"/>
          <c:yMode val="edge"/>
          <c:x val="8.3333411448568928E-2"/>
          <c:y val="0.69916434540389971"/>
          <c:w val="0.89508991063617049"/>
          <c:h val="0.15877437325905297"/>
        </c:manualLayout>
      </c:layout>
      <c:overlay val="0"/>
      <c:spPr>
        <a:noFill/>
        <a:ln w="25400">
          <a:noFill/>
        </a:ln>
      </c:spPr>
      <c:txPr>
        <a:bodyPr/>
        <a:lstStyle/>
        <a:p>
          <a:pPr>
            <a:defRPr sz="1285" b="0" i="0" u="none" strike="noStrike" baseline="0">
              <a:solidFill>
                <a:srgbClr val="000000"/>
              </a:solidFill>
              <a:latin typeface="明朝"/>
              <a:ea typeface="明朝"/>
              <a:cs typeface="明朝"/>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oddHeader>&amp;A</c:oddHeader>
      <c:oddFooter>- &amp;P -</c:oddFooter>
    </c:headerFooter>
    <c:pageMargins b="1" l="0.75" r="0.75" t="1" header="0.5" footer="0.5"/>
    <c:pageSetup paperSize="9" orientation="landscape" horizontalDpi="720" verticalDpi="720"/>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明朝"/>
                <a:ea typeface="明朝"/>
                <a:cs typeface="明朝"/>
              </a:defRPr>
            </a:pPr>
            <a:r>
              <a:rPr lang="ja-JP" altLang="en-US" sz="1600" b="0" i="0" u="none" strike="noStrike" baseline="0">
                <a:solidFill>
                  <a:srgbClr val="000000"/>
                </a:solidFill>
                <a:latin typeface="Meiryo UI"/>
                <a:ea typeface="Meiryo UI"/>
              </a:rPr>
              <a:t>移動測定車空間γ線線量率の経年変化</a:t>
            </a:r>
          </a:p>
          <a:p>
            <a:pPr>
              <a:defRPr sz="1100" b="0" i="0" u="none" strike="noStrike" baseline="0">
                <a:solidFill>
                  <a:srgbClr val="000000"/>
                </a:solidFill>
                <a:latin typeface="明朝"/>
                <a:ea typeface="明朝"/>
                <a:cs typeface="明朝"/>
              </a:defRPr>
            </a:pPr>
            <a:r>
              <a:rPr lang="ja-JP" altLang="en-US" sz="1600" b="0" i="0" u="none" strike="noStrike" baseline="0">
                <a:solidFill>
                  <a:srgbClr val="000000"/>
                </a:solidFill>
                <a:latin typeface="Meiryo UI"/>
                <a:ea typeface="Meiryo UI"/>
              </a:rPr>
              <a:t>(原子力ｾﾝﾀｰ測定③)</a:t>
            </a:r>
          </a:p>
        </c:rich>
      </c:tx>
      <c:layout>
        <c:manualLayout>
          <c:xMode val="edge"/>
          <c:yMode val="edge"/>
          <c:x val="0.11317944899478778"/>
          <c:y val="2.0547945205479451E-2"/>
        </c:manualLayout>
      </c:layout>
      <c:overlay val="0"/>
      <c:spPr>
        <a:noFill/>
        <a:ln w="25400">
          <a:noFill/>
        </a:ln>
      </c:spPr>
    </c:title>
    <c:autoTitleDeleted val="0"/>
    <c:plotArea>
      <c:layout>
        <c:manualLayout>
          <c:layoutTarget val="inner"/>
          <c:xMode val="edge"/>
          <c:yMode val="edge"/>
          <c:x val="2.4571854058078928E-2"/>
          <c:y val="6.1643938697189871E-2"/>
          <c:w val="0.97244973938942669"/>
          <c:h val="0.79452187654155837"/>
        </c:manualLayout>
      </c:layout>
      <c:lineChart>
        <c:grouping val="standard"/>
        <c:varyColors val="0"/>
        <c:ser>
          <c:idx val="0"/>
          <c:order val="0"/>
          <c:tx>
            <c:strRef>
              <c:f>旧横型!$C$169</c:f>
              <c:strCache>
                <c:ptCount val="1"/>
                <c:pt idx="0">
                  <c:v>大谷川ポンプ小屋</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strRef>
              <c:f>旧横型!$D$154:$EI$154</c:f>
              <c:strCache>
                <c:ptCount val="109"/>
                <c:pt idx="0">
                  <c:v>S60</c:v>
                </c:pt>
                <c:pt idx="4">
                  <c:v>S61</c:v>
                </c:pt>
                <c:pt idx="8">
                  <c:v>S62</c:v>
                </c:pt>
                <c:pt idx="12">
                  <c:v>S63</c:v>
                </c:pt>
                <c:pt idx="16">
                  <c:v>H1</c:v>
                </c:pt>
                <c:pt idx="20">
                  <c:v>H2</c:v>
                </c:pt>
                <c:pt idx="24">
                  <c:v>H3</c:v>
                </c:pt>
                <c:pt idx="28">
                  <c:v>H4</c:v>
                </c:pt>
                <c:pt idx="32">
                  <c:v>H5</c:v>
                </c:pt>
                <c:pt idx="36">
                  <c:v>H6</c:v>
                </c:pt>
                <c:pt idx="40">
                  <c:v>H7</c:v>
                </c:pt>
                <c:pt idx="44">
                  <c:v>H8</c:v>
                </c:pt>
                <c:pt idx="48">
                  <c:v>H9</c:v>
                </c:pt>
                <c:pt idx="52">
                  <c:v>H10</c:v>
                </c:pt>
                <c:pt idx="56">
                  <c:v>H11</c:v>
                </c:pt>
                <c:pt idx="60">
                  <c:v>H12</c:v>
                </c:pt>
                <c:pt idx="64">
                  <c:v>H13</c:v>
                </c:pt>
                <c:pt idx="68">
                  <c:v>H14</c:v>
                </c:pt>
                <c:pt idx="72">
                  <c:v>H15</c:v>
                </c:pt>
                <c:pt idx="76">
                  <c:v>H16</c:v>
                </c:pt>
                <c:pt idx="80">
                  <c:v>H17</c:v>
                </c:pt>
                <c:pt idx="84">
                  <c:v>H18</c:v>
                </c:pt>
                <c:pt idx="88">
                  <c:v>H19</c:v>
                </c:pt>
                <c:pt idx="92">
                  <c:v>H20</c:v>
                </c:pt>
                <c:pt idx="96">
                  <c:v>H21</c:v>
                </c:pt>
                <c:pt idx="100">
                  <c:v>H22</c:v>
                </c:pt>
                <c:pt idx="104">
                  <c:v>H23</c:v>
                </c:pt>
                <c:pt idx="108">
                  <c:v>H26</c:v>
                </c:pt>
              </c:strCache>
            </c:strRef>
          </c:cat>
          <c:val>
            <c:numRef>
              <c:f>旧横型!$D$169:$EI$169</c:f>
              <c:numCache>
                <c:formatCode>0.0</c:formatCode>
                <c:ptCount val="112"/>
                <c:pt idx="0">
                  <c:v>33.059999999999995</c:v>
                </c:pt>
                <c:pt idx="1">
                  <c:v>30.449999999999996</c:v>
                </c:pt>
                <c:pt idx="2">
                  <c:v>36.54</c:v>
                </c:pt>
                <c:pt idx="3">
                  <c:v>28.709999999999997</c:v>
                </c:pt>
                <c:pt idx="4">
                  <c:v>29.58</c:v>
                </c:pt>
                <c:pt idx="5">
                  <c:v>27.84</c:v>
                </c:pt>
                <c:pt idx="6">
                  <c:v>30.449999999999996</c:v>
                </c:pt>
                <c:pt idx="7">
                  <c:v>29.58</c:v>
                </c:pt>
                <c:pt idx="8">
                  <c:v>29.58</c:v>
                </c:pt>
                <c:pt idx="9">
                  <c:v>29.58</c:v>
                </c:pt>
                <c:pt idx="10">
                  <c:v>30.449999999999996</c:v>
                </c:pt>
                <c:pt idx="11">
                  <c:v>31.319999999999997</c:v>
                </c:pt>
                <c:pt idx="12">
                  <c:v>30.449999999999996</c:v>
                </c:pt>
                <c:pt idx="13">
                  <c:v>29.58</c:v>
                </c:pt>
                <c:pt idx="14">
                  <c:v>29.58</c:v>
                </c:pt>
                <c:pt idx="15">
                  <c:v>28.709999999999997</c:v>
                </c:pt>
                <c:pt idx="16">
                  <c:v>27.84</c:v>
                </c:pt>
                <c:pt idx="17">
                  <c:v>27.84</c:v>
                </c:pt>
                <c:pt idx="18">
                  <c:v>28.709999999999997</c:v>
                </c:pt>
                <c:pt idx="19">
                  <c:v>28.709999999999997</c:v>
                </c:pt>
                <c:pt idx="20">
                  <c:v>26.97</c:v>
                </c:pt>
                <c:pt idx="21">
                  <c:v>26.97</c:v>
                </c:pt>
                <c:pt idx="22">
                  <c:v>26.97</c:v>
                </c:pt>
                <c:pt idx="23">
                  <c:v>27.84</c:v>
                </c:pt>
                <c:pt idx="24">
                  <c:v>28.6</c:v>
                </c:pt>
                <c:pt idx="25">
                  <c:v>28.4</c:v>
                </c:pt>
                <c:pt idx="26">
                  <c:v>28.8</c:v>
                </c:pt>
                <c:pt idx="27">
                  <c:v>28.1</c:v>
                </c:pt>
                <c:pt idx="28">
                  <c:v>28.5</c:v>
                </c:pt>
                <c:pt idx="29">
                  <c:v>28.4</c:v>
                </c:pt>
                <c:pt idx="30">
                  <c:v>30.2</c:v>
                </c:pt>
                <c:pt idx="31">
                  <c:v>30.8</c:v>
                </c:pt>
                <c:pt idx="32">
                  <c:v>30.5</c:v>
                </c:pt>
                <c:pt idx="33">
                  <c:v>28.2</c:v>
                </c:pt>
                <c:pt idx="34">
                  <c:v>30.7</c:v>
                </c:pt>
                <c:pt idx="35">
                  <c:v>30.5</c:v>
                </c:pt>
                <c:pt idx="36">
                  <c:v>28.6</c:v>
                </c:pt>
                <c:pt idx="37">
                  <c:v>29.8</c:v>
                </c:pt>
                <c:pt idx="38">
                  <c:v>30.9</c:v>
                </c:pt>
                <c:pt idx="39">
                  <c:v>33.4</c:v>
                </c:pt>
                <c:pt idx="40">
                  <c:v>29.68</c:v>
                </c:pt>
                <c:pt idx="41">
                  <c:v>31.13</c:v>
                </c:pt>
                <c:pt idx="42">
                  <c:v>30.49</c:v>
                </c:pt>
                <c:pt idx="43">
                  <c:v>32.68</c:v>
                </c:pt>
                <c:pt idx="44">
                  <c:v>32.229999999999997</c:v>
                </c:pt>
                <c:pt idx="45">
                  <c:v>28.94</c:v>
                </c:pt>
                <c:pt idx="46">
                  <c:v>32.9</c:v>
                </c:pt>
                <c:pt idx="47">
                  <c:v>33</c:v>
                </c:pt>
                <c:pt idx="48">
                  <c:v>30.5</c:v>
                </c:pt>
                <c:pt idx="49">
                  <c:v>32.5</c:v>
                </c:pt>
                <c:pt idx="50">
                  <c:v>32.6</c:v>
                </c:pt>
                <c:pt idx="51">
                  <c:v>31.67</c:v>
                </c:pt>
                <c:pt idx="52">
                  <c:v>30.6</c:v>
                </c:pt>
                <c:pt idx="53">
                  <c:v>30.3</c:v>
                </c:pt>
                <c:pt idx="54">
                  <c:v>31.5</c:v>
                </c:pt>
                <c:pt idx="55">
                  <c:v>31.5</c:v>
                </c:pt>
                <c:pt idx="56">
                  <c:v>31.2</c:v>
                </c:pt>
                <c:pt idx="57">
                  <c:v>28.9</c:v>
                </c:pt>
                <c:pt idx="58">
                  <c:v>31.2</c:v>
                </c:pt>
                <c:pt idx="59">
                  <c:v>33.4</c:v>
                </c:pt>
                <c:pt idx="60">
                  <c:v>31.4</c:v>
                </c:pt>
                <c:pt idx="61">
                  <c:v>32.200000000000003</c:v>
                </c:pt>
                <c:pt idx="62">
                  <c:v>30.7</c:v>
                </c:pt>
                <c:pt idx="63">
                  <c:v>32.5</c:v>
                </c:pt>
                <c:pt idx="64">
                  <c:v>31.7</c:v>
                </c:pt>
                <c:pt idx="65">
                  <c:v>32.799999999999997</c:v>
                </c:pt>
                <c:pt idx="66">
                  <c:v>32.700000000000003</c:v>
                </c:pt>
                <c:pt idx="67">
                  <c:v>32.5</c:v>
                </c:pt>
                <c:pt idx="68">
                  <c:v>31.2</c:v>
                </c:pt>
                <c:pt idx="69">
                  <c:v>32</c:v>
                </c:pt>
                <c:pt idx="70">
                  <c:v>31.5</c:v>
                </c:pt>
                <c:pt idx="71">
                  <c:v>32</c:v>
                </c:pt>
                <c:pt idx="72">
                  <c:v>33</c:v>
                </c:pt>
                <c:pt idx="73">
                  <c:v>31.6</c:v>
                </c:pt>
                <c:pt idx="74">
                  <c:v>31.8</c:v>
                </c:pt>
                <c:pt idx="75">
                  <c:v>32.799999999999997</c:v>
                </c:pt>
                <c:pt idx="76">
                  <c:v>32.1</c:v>
                </c:pt>
                <c:pt idx="77">
                  <c:v>31.5</c:v>
                </c:pt>
                <c:pt idx="78">
                  <c:v>31.2</c:v>
                </c:pt>
                <c:pt idx="79">
                  <c:v>30.6</c:v>
                </c:pt>
                <c:pt idx="80">
                  <c:v>31.2</c:v>
                </c:pt>
                <c:pt idx="81">
                  <c:v>31.5</c:v>
                </c:pt>
                <c:pt idx="82">
                  <c:v>32.5</c:v>
                </c:pt>
                <c:pt idx="83">
                  <c:v>32.700000000000003</c:v>
                </c:pt>
                <c:pt idx="84">
                  <c:v>31.8</c:v>
                </c:pt>
                <c:pt idx="85">
                  <c:v>34.9</c:v>
                </c:pt>
                <c:pt idx="86">
                  <c:v>33.4</c:v>
                </c:pt>
                <c:pt idx="87">
                  <c:v>34.200000000000003</c:v>
                </c:pt>
                <c:pt idx="88" formatCode="0.0&quot;注&quot;">
                  <c:v>39.799999999999997</c:v>
                </c:pt>
                <c:pt idx="89">
                  <c:v>33.4</c:v>
                </c:pt>
                <c:pt idx="90">
                  <c:v>34.5</c:v>
                </c:pt>
                <c:pt idx="91">
                  <c:v>33.299999999999997</c:v>
                </c:pt>
                <c:pt idx="92">
                  <c:v>32.6</c:v>
                </c:pt>
                <c:pt idx="93">
                  <c:v>31.9</c:v>
                </c:pt>
                <c:pt idx="94">
                  <c:v>33.4</c:v>
                </c:pt>
                <c:pt idx="95">
                  <c:v>33.6</c:v>
                </c:pt>
                <c:pt idx="96">
                  <c:v>32.200000000000003</c:v>
                </c:pt>
                <c:pt idx="97">
                  <c:v>32.5</c:v>
                </c:pt>
                <c:pt idx="98">
                  <c:v>33.4</c:v>
                </c:pt>
                <c:pt idx="99">
                  <c:v>33.1</c:v>
                </c:pt>
                <c:pt idx="100">
                  <c:v>32.700000000000003</c:v>
                </c:pt>
                <c:pt idx="101">
                  <c:v>33.9</c:v>
                </c:pt>
                <c:pt idx="102">
                  <c:v>32.9</c:v>
                </c:pt>
              </c:numCache>
            </c:numRef>
          </c:val>
          <c:smooth val="0"/>
        </c:ser>
        <c:ser>
          <c:idx val="1"/>
          <c:order val="1"/>
          <c:tx>
            <c:strRef>
              <c:f>旧横型!$C$170</c:f>
              <c:strCache>
                <c:ptCount val="1"/>
                <c:pt idx="0">
                  <c:v>鮫浦漁協前</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旧横型!$D$154:$EI$154</c:f>
              <c:strCache>
                <c:ptCount val="109"/>
                <c:pt idx="0">
                  <c:v>S60</c:v>
                </c:pt>
                <c:pt idx="4">
                  <c:v>S61</c:v>
                </c:pt>
                <c:pt idx="8">
                  <c:v>S62</c:v>
                </c:pt>
                <c:pt idx="12">
                  <c:v>S63</c:v>
                </c:pt>
                <c:pt idx="16">
                  <c:v>H1</c:v>
                </c:pt>
                <c:pt idx="20">
                  <c:v>H2</c:v>
                </c:pt>
                <c:pt idx="24">
                  <c:v>H3</c:v>
                </c:pt>
                <c:pt idx="28">
                  <c:v>H4</c:v>
                </c:pt>
                <c:pt idx="32">
                  <c:v>H5</c:v>
                </c:pt>
                <c:pt idx="36">
                  <c:v>H6</c:v>
                </c:pt>
                <c:pt idx="40">
                  <c:v>H7</c:v>
                </c:pt>
                <c:pt idx="44">
                  <c:v>H8</c:v>
                </c:pt>
                <c:pt idx="48">
                  <c:v>H9</c:v>
                </c:pt>
                <c:pt idx="52">
                  <c:v>H10</c:v>
                </c:pt>
                <c:pt idx="56">
                  <c:v>H11</c:v>
                </c:pt>
                <c:pt idx="60">
                  <c:v>H12</c:v>
                </c:pt>
                <c:pt idx="64">
                  <c:v>H13</c:v>
                </c:pt>
                <c:pt idx="68">
                  <c:v>H14</c:v>
                </c:pt>
                <c:pt idx="72">
                  <c:v>H15</c:v>
                </c:pt>
                <c:pt idx="76">
                  <c:v>H16</c:v>
                </c:pt>
                <c:pt idx="80">
                  <c:v>H17</c:v>
                </c:pt>
                <c:pt idx="84">
                  <c:v>H18</c:v>
                </c:pt>
                <c:pt idx="88">
                  <c:v>H19</c:v>
                </c:pt>
                <c:pt idx="92">
                  <c:v>H20</c:v>
                </c:pt>
                <c:pt idx="96">
                  <c:v>H21</c:v>
                </c:pt>
                <c:pt idx="100">
                  <c:v>H22</c:v>
                </c:pt>
                <c:pt idx="104">
                  <c:v>H23</c:v>
                </c:pt>
                <c:pt idx="108">
                  <c:v>H26</c:v>
                </c:pt>
              </c:strCache>
            </c:strRef>
          </c:cat>
          <c:val>
            <c:numRef>
              <c:f>旧横型!$D$170:$EI$170</c:f>
              <c:numCache>
                <c:formatCode>0.0</c:formatCode>
                <c:ptCount val="112"/>
                <c:pt idx="0">
                  <c:v>29.58</c:v>
                </c:pt>
                <c:pt idx="1">
                  <c:v>30.449999999999996</c:v>
                </c:pt>
                <c:pt idx="2">
                  <c:v>37.409999999999997</c:v>
                </c:pt>
                <c:pt idx="3">
                  <c:v>29.58</c:v>
                </c:pt>
                <c:pt idx="4">
                  <c:v>29.58</c:v>
                </c:pt>
                <c:pt idx="5">
                  <c:v>27.84</c:v>
                </c:pt>
                <c:pt idx="6">
                  <c:v>28.709999999999997</c:v>
                </c:pt>
                <c:pt idx="7">
                  <c:v>28.709999999999997</c:v>
                </c:pt>
                <c:pt idx="8">
                  <c:v>30.449999999999996</c:v>
                </c:pt>
                <c:pt idx="9">
                  <c:v>28.709999999999997</c:v>
                </c:pt>
                <c:pt idx="10">
                  <c:v>29.58</c:v>
                </c:pt>
                <c:pt idx="11">
                  <c:v>29.58</c:v>
                </c:pt>
                <c:pt idx="12">
                  <c:v>29.58</c:v>
                </c:pt>
                <c:pt idx="13">
                  <c:v>28.709999999999997</c:v>
                </c:pt>
                <c:pt idx="14">
                  <c:v>26.97</c:v>
                </c:pt>
                <c:pt idx="15">
                  <c:v>28.709999999999997</c:v>
                </c:pt>
                <c:pt idx="16">
                  <c:v>26.97</c:v>
                </c:pt>
                <c:pt idx="17">
                  <c:v>26.97</c:v>
                </c:pt>
                <c:pt idx="18">
                  <c:v>26.099999999999998</c:v>
                </c:pt>
                <c:pt idx="19">
                  <c:v>26.099999999999998</c:v>
                </c:pt>
                <c:pt idx="20">
                  <c:v>25.229999999999997</c:v>
                </c:pt>
                <c:pt idx="21">
                  <c:v>26.099999999999998</c:v>
                </c:pt>
                <c:pt idx="22">
                  <c:v>26.099999999999998</c:v>
                </c:pt>
                <c:pt idx="23">
                  <c:v>27.84</c:v>
                </c:pt>
                <c:pt idx="24">
                  <c:v>26.4</c:v>
                </c:pt>
                <c:pt idx="25">
                  <c:v>25.4</c:v>
                </c:pt>
                <c:pt idx="26">
                  <c:v>27.8</c:v>
                </c:pt>
                <c:pt idx="27">
                  <c:v>26.8</c:v>
                </c:pt>
                <c:pt idx="28">
                  <c:v>26.4</c:v>
                </c:pt>
                <c:pt idx="29">
                  <c:v>26.4</c:v>
                </c:pt>
                <c:pt idx="30">
                  <c:v>28.1</c:v>
                </c:pt>
                <c:pt idx="31">
                  <c:v>26.5</c:v>
                </c:pt>
                <c:pt idx="32">
                  <c:v>27.5</c:v>
                </c:pt>
                <c:pt idx="33">
                  <c:v>24.7</c:v>
                </c:pt>
                <c:pt idx="34">
                  <c:v>27.7</c:v>
                </c:pt>
                <c:pt idx="35">
                  <c:v>27.8</c:v>
                </c:pt>
                <c:pt idx="36">
                  <c:v>26.6</c:v>
                </c:pt>
                <c:pt idx="37">
                  <c:v>26.8</c:v>
                </c:pt>
                <c:pt idx="38">
                  <c:v>28.1</c:v>
                </c:pt>
                <c:pt idx="39">
                  <c:v>29.2</c:v>
                </c:pt>
                <c:pt idx="40">
                  <c:v>26.33</c:v>
                </c:pt>
                <c:pt idx="41">
                  <c:v>26.69</c:v>
                </c:pt>
                <c:pt idx="42">
                  <c:v>26.53</c:v>
                </c:pt>
                <c:pt idx="43">
                  <c:v>31.32</c:v>
                </c:pt>
                <c:pt idx="44">
                  <c:v>30.16</c:v>
                </c:pt>
                <c:pt idx="45">
                  <c:v>25.92</c:v>
                </c:pt>
                <c:pt idx="46">
                  <c:v>27.4</c:v>
                </c:pt>
                <c:pt idx="47">
                  <c:v>26.7</c:v>
                </c:pt>
                <c:pt idx="48">
                  <c:v>27.6</c:v>
                </c:pt>
                <c:pt idx="49">
                  <c:v>29.4</c:v>
                </c:pt>
                <c:pt idx="50">
                  <c:v>28</c:v>
                </c:pt>
                <c:pt idx="51">
                  <c:v>27.26</c:v>
                </c:pt>
                <c:pt idx="52">
                  <c:v>27.9</c:v>
                </c:pt>
                <c:pt idx="53">
                  <c:v>25.7</c:v>
                </c:pt>
                <c:pt idx="54">
                  <c:v>27.2</c:v>
                </c:pt>
                <c:pt idx="55">
                  <c:v>27.4</c:v>
                </c:pt>
                <c:pt idx="56">
                  <c:v>26.3</c:v>
                </c:pt>
                <c:pt idx="57">
                  <c:v>26.1</c:v>
                </c:pt>
                <c:pt idx="58">
                  <c:v>26.8</c:v>
                </c:pt>
                <c:pt idx="59">
                  <c:v>26.5</c:v>
                </c:pt>
                <c:pt idx="60">
                  <c:v>27.8</c:v>
                </c:pt>
                <c:pt idx="61">
                  <c:v>27.4</c:v>
                </c:pt>
                <c:pt idx="62">
                  <c:v>26.6</c:v>
                </c:pt>
                <c:pt idx="63">
                  <c:v>25.9</c:v>
                </c:pt>
                <c:pt idx="64">
                  <c:v>29.1</c:v>
                </c:pt>
                <c:pt idx="65">
                  <c:v>28.7</c:v>
                </c:pt>
                <c:pt idx="66">
                  <c:v>28.2</c:v>
                </c:pt>
                <c:pt idx="67">
                  <c:v>28.6</c:v>
                </c:pt>
                <c:pt idx="68">
                  <c:v>27.6</c:v>
                </c:pt>
                <c:pt idx="69">
                  <c:v>28.5</c:v>
                </c:pt>
                <c:pt idx="70">
                  <c:v>27.1</c:v>
                </c:pt>
                <c:pt idx="71">
                  <c:v>27.7</c:v>
                </c:pt>
                <c:pt idx="72">
                  <c:v>27.9</c:v>
                </c:pt>
                <c:pt idx="73">
                  <c:v>27.1</c:v>
                </c:pt>
                <c:pt idx="74">
                  <c:v>27.1</c:v>
                </c:pt>
                <c:pt idx="75">
                  <c:v>27.6</c:v>
                </c:pt>
                <c:pt idx="76">
                  <c:v>26.9</c:v>
                </c:pt>
                <c:pt idx="77">
                  <c:v>27.3</c:v>
                </c:pt>
                <c:pt idx="78">
                  <c:v>26.3</c:v>
                </c:pt>
                <c:pt idx="79">
                  <c:v>26.5</c:v>
                </c:pt>
                <c:pt idx="80">
                  <c:v>26.3</c:v>
                </c:pt>
                <c:pt idx="81">
                  <c:v>26.5</c:v>
                </c:pt>
                <c:pt idx="82">
                  <c:v>29.2</c:v>
                </c:pt>
                <c:pt idx="83">
                  <c:v>27.6</c:v>
                </c:pt>
                <c:pt idx="84">
                  <c:v>26.5</c:v>
                </c:pt>
                <c:pt idx="85">
                  <c:v>29.9</c:v>
                </c:pt>
                <c:pt idx="86">
                  <c:v>27.1</c:v>
                </c:pt>
                <c:pt idx="87">
                  <c:v>28.6</c:v>
                </c:pt>
                <c:pt idx="88">
                  <c:v>33.9</c:v>
                </c:pt>
                <c:pt idx="89">
                  <c:v>27.9</c:v>
                </c:pt>
                <c:pt idx="90">
                  <c:v>27.7</c:v>
                </c:pt>
                <c:pt idx="91">
                  <c:v>27.3</c:v>
                </c:pt>
                <c:pt idx="92">
                  <c:v>27.3</c:v>
                </c:pt>
                <c:pt idx="93">
                  <c:v>26.4</c:v>
                </c:pt>
                <c:pt idx="94">
                  <c:v>27.8</c:v>
                </c:pt>
                <c:pt idx="95">
                  <c:v>26.9</c:v>
                </c:pt>
                <c:pt idx="96">
                  <c:v>25.8</c:v>
                </c:pt>
                <c:pt idx="97">
                  <c:v>27.3</c:v>
                </c:pt>
                <c:pt idx="98">
                  <c:v>28.2</c:v>
                </c:pt>
                <c:pt idx="99">
                  <c:v>27.4</c:v>
                </c:pt>
                <c:pt idx="100">
                  <c:v>26.8</c:v>
                </c:pt>
                <c:pt idx="101">
                  <c:v>29</c:v>
                </c:pt>
                <c:pt idx="102">
                  <c:v>26.5</c:v>
                </c:pt>
              </c:numCache>
            </c:numRef>
          </c:val>
          <c:smooth val="0"/>
        </c:ser>
        <c:ser>
          <c:idx val="2"/>
          <c:order val="2"/>
          <c:tx>
            <c:strRef>
              <c:f>旧横型!$C$171</c:f>
              <c:strCache>
                <c:ptCount val="1"/>
                <c:pt idx="0">
                  <c:v>付替県道牡鹿側交差点</c:v>
                </c:pt>
              </c:strCache>
            </c:strRef>
          </c:tx>
          <c:spPr>
            <a:ln w="12700">
              <a:solidFill>
                <a:srgbClr val="008000"/>
              </a:solidFill>
              <a:prstDash val="solid"/>
            </a:ln>
          </c:spPr>
          <c:marker>
            <c:symbol val="triangle"/>
            <c:size val="5"/>
            <c:spPr>
              <a:noFill/>
              <a:ln>
                <a:solidFill>
                  <a:srgbClr val="008000"/>
                </a:solidFill>
                <a:prstDash val="solid"/>
              </a:ln>
            </c:spPr>
          </c:marker>
          <c:cat>
            <c:strRef>
              <c:f>旧横型!$D$154:$EI$154</c:f>
              <c:strCache>
                <c:ptCount val="109"/>
                <c:pt idx="0">
                  <c:v>S60</c:v>
                </c:pt>
                <c:pt idx="4">
                  <c:v>S61</c:v>
                </c:pt>
                <c:pt idx="8">
                  <c:v>S62</c:v>
                </c:pt>
                <c:pt idx="12">
                  <c:v>S63</c:v>
                </c:pt>
                <c:pt idx="16">
                  <c:v>H1</c:v>
                </c:pt>
                <c:pt idx="20">
                  <c:v>H2</c:v>
                </c:pt>
                <c:pt idx="24">
                  <c:v>H3</c:v>
                </c:pt>
                <c:pt idx="28">
                  <c:v>H4</c:v>
                </c:pt>
                <c:pt idx="32">
                  <c:v>H5</c:v>
                </c:pt>
                <c:pt idx="36">
                  <c:v>H6</c:v>
                </c:pt>
                <c:pt idx="40">
                  <c:v>H7</c:v>
                </c:pt>
                <c:pt idx="44">
                  <c:v>H8</c:v>
                </c:pt>
                <c:pt idx="48">
                  <c:v>H9</c:v>
                </c:pt>
                <c:pt idx="52">
                  <c:v>H10</c:v>
                </c:pt>
                <c:pt idx="56">
                  <c:v>H11</c:v>
                </c:pt>
                <c:pt idx="60">
                  <c:v>H12</c:v>
                </c:pt>
                <c:pt idx="64">
                  <c:v>H13</c:v>
                </c:pt>
                <c:pt idx="68">
                  <c:v>H14</c:v>
                </c:pt>
                <c:pt idx="72">
                  <c:v>H15</c:v>
                </c:pt>
                <c:pt idx="76">
                  <c:v>H16</c:v>
                </c:pt>
                <c:pt idx="80">
                  <c:v>H17</c:v>
                </c:pt>
                <c:pt idx="84">
                  <c:v>H18</c:v>
                </c:pt>
                <c:pt idx="88">
                  <c:v>H19</c:v>
                </c:pt>
                <c:pt idx="92">
                  <c:v>H20</c:v>
                </c:pt>
                <c:pt idx="96">
                  <c:v>H21</c:v>
                </c:pt>
                <c:pt idx="100">
                  <c:v>H22</c:v>
                </c:pt>
                <c:pt idx="104">
                  <c:v>H23</c:v>
                </c:pt>
                <c:pt idx="108">
                  <c:v>H26</c:v>
                </c:pt>
              </c:strCache>
            </c:strRef>
          </c:cat>
          <c:val>
            <c:numRef>
              <c:f>旧横型!$D$171:$EI$171</c:f>
              <c:numCache>
                <c:formatCode>0.0</c:formatCode>
                <c:ptCount val="112"/>
                <c:pt idx="0">
                  <c:v>38.28</c:v>
                </c:pt>
                <c:pt idx="1">
                  <c:v>38.28</c:v>
                </c:pt>
                <c:pt idx="2">
                  <c:v>44.36999999999999</c:v>
                </c:pt>
                <c:pt idx="3">
                  <c:v>39.15</c:v>
                </c:pt>
                <c:pt idx="4">
                  <c:v>37.409999999999997</c:v>
                </c:pt>
                <c:pt idx="5">
                  <c:v>36.54</c:v>
                </c:pt>
                <c:pt idx="6">
                  <c:v>39.15</c:v>
                </c:pt>
                <c:pt idx="7">
                  <c:v>37.409999999999997</c:v>
                </c:pt>
                <c:pt idx="8">
                  <c:v>38.28</c:v>
                </c:pt>
                <c:pt idx="9">
                  <c:v>35.669999999999995</c:v>
                </c:pt>
                <c:pt idx="10">
                  <c:v>37.409999999999997</c:v>
                </c:pt>
                <c:pt idx="11">
                  <c:v>37.409999999999997</c:v>
                </c:pt>
                <c:pt idx="12">
                  <c:v>35.669999999999995</c:v>
                </c:pt>
                <c:pt idx="13">
                  <c:v>36.54</c:v>
                </c:pt>
                <c:pt idx="14">
                  <c:v>37.409999999999997</c:v>
                </c:pt>
                <c:pt idx="15">
                  <c:v>35.669999999999995</c:v>
                </c:pt>
                <c:pt idx="16">
                  <c:v>36.54</c:v>
                </c:pt>
                <c:pt idx="17">
                  <c:v>35.669999999999995</c:v>
                </c:pt>
                <c:pt idx="18">
                  <c:v>33.93</c:v>
                </c:pt>
                <c:pt idx="19">
                  <c:v>33.93</c:v>
                </c:pt>
                <c:pt idx="20">
                  <c:v>34.799999999999997</c:v>
                </c:pt>
                <c:pt idx="21">
                  <c:v>33.93</c:v>
                </c:pt>
                <c:pt idx="22">
                  <c:v>34.799999999999997</c:v>
                </c:pt>
                <c:pt idx="23">
                  <c:v>34.799999999999997</c:v>
                </c:pt>
                <c:pt idx="24">
                  <c:v>34.1</c:v>
                </c:pt>
                <c:pt idx="25">
                  <c:v>35.1</c:v>
                </c:pt>
                <c:pt idx="26">
                  <c:v>32.299999999999997</c:v>
                </c:pt>
                <c:pt idx="27">
                  <c:v>28.6</c:v>
                </c:pt>
                <c:pt idx="28">
                  <c:v>29.8</c:v>
                </c:pt>
                <c:pt idx="29">
                  <c:v>29.7</c:v>
                </c:pt>
                <c:pt idx="30">
                  <c:v>34</c:v>
                </c:pt>
                <c:pt idx="31">
                  <c:v>32.299999999999997</c:v>
                </c:pt>
                <c:pt idx="32">
                  <c:v>33</c:v>
                </c:pt>
                <c:pt idx="33">
                  <c:v>29.7</c:v>
                </c:pt>
                <c:pt idx="34">
                  <c:v>32.1</c:v>
                </c:pt>
                <c:pt idx="35">
                  <c:v>33.799999999999997</c:v>
                </c:pt>
                <c:pt idx="36">
                  <c:v>30.7</c:v>
                </c:pt>
                <c:pt idx="37">
                  <c:v>32.4</c:v>
                </c:pt>
                <c:pt idx="38">
                  <c:v>33.1</c:v>
                </c:pt>
                <c:pt idx="39">
                  <c:v>34.700000000000003</c:v>
                </c:pt>
                <c:pt idx="40">
                  <c:v>32.1</c:v>
                </c:pt>
                <c:pt idx="41">
                  <c:v>33.14</c:v>
                </c:pt>
                <c:pt idx="42">
                  <c:v>32.33</c:v>
                </c:pt>
                <c:pt idx="43">
                  <c:v>33.67</c:v>
                </c:pt>
                <c:pt idx="44">
                  <c:v>34.270000000000003</c:v>
                </c:pt>
                <c:pt idx="45">
                  <c:v>34.19</c:v>
                </c:pt>
                <c:pt idx="46">
                  <c:v>33.200000000000003</c:v>
                </c:pt>
                <c:pt idx="47">
                  <c:v>34.6</c:v>
                </c:pt>
                <c:pt idx="48">
                  <c:v>34.299999999999997</c:v>
                </c:pt>
                <c:pt idx="49">
                  <c:v>34.1</c:v>
                </c:pt>
                <c:pt idx="50">
                  <c:v>35.1</c:v>
                </c:pt>
                <c:pt idx="51">
                  <c:v>32.78</c:v>
                </c:pt>
                <c:pt idx="52">
                  <c:v>32.6</c:v>
                </c:pt>
                <c:pt idx="53">
                  <c:v>31.7</c:v>
                </c:pt>
                <c:pt idx="54">
                  <c:v>34</c:v>
                </c:pt>
                <c:pt idx="55">
                  <c:v>33</c:v>
                </c:pt>
                <c:pt idx="56">
                  <c:v>33</c:v>
                </c:pt>
                <c:pt idx="57">
                  <c:v>31.5</c:v>
                </c:pt>
                <c:pt idx="58">
                  <c:v>33.4</c:v>
                </c:pt>
                <c:pt idx="59">
                  <c:v>32.799999999999997</c:v>
                </c:pt>
                <c:pt idx="60">
                  <c:v>33.5</c:v>
                </c:pt>
                <c:pt idx="61">
                  <c:v>33.1</c:v>
                </c:pt>
                <c:pt idx="62">
                  <c:v>33.299999999999997</c:v>
                </c:pt>
                <c:pt idx="63">
                  <c:v>33.5</c:v>
                </c:pt>
                <c:pt idx="64">
                  <c:v>34.6</c:v>
                </c:pt>
                <c:pt idx="65">
                  <c:v>34.700000000000003</c:v>
                </c:pt>
                <c:pt idx="66">
                  <c:v>34.700000000000003</c:v>
                </c:pt>
                <c:pt idx="67">
                  <c:v>33.9</c:v>
                </c:pt>
                <c:pt idx="68">
                  <c:v>32.700000000000003</c:v>
                </c:pt>
                <c:pt idx="69">
                  <c:v>33.700000000000003</c:v>
                </c:pt>
                <c:pt idx="70">
                  <c:v>31.9</c:v>
                </c:pt>
                <c:pt idx="71">
                  <c:v>33.200000000000003</c:v>
                </c:pt>
                <c:pt idx="72">
                  <c:v>32.9</c:v>
                </c:pt>
                <c:pt idx="73">
                  <c:v>32.799999999999997</c:v>
                </c:pt>
                <c:pt idx="74">
                  <c:v>32.5</c:v>
                </c:pt>
                <c:pt idx="75">
                  <c:v>33.299999999999997</c:v>
                </c:pt>
                <c:pt idx="76">
                  <c:v>32.700000000000003</c:v>
                </c:pt>
                <c:pt idx="77">
                  <c:v>33</c:v>
                </c:pt>
                <c:pt idx="78">
                  <c:v>32</c:v>
                </c:pt>
                <c:pt idx="79">
                  <c:v>31.4</c:v>
                </c:pt>
                <c:pt idx="80">
                  <c:v>31.7</c:v>
                </c:pt>
                <c:pt idx="81">
                  <c:v>30.1</c:v>
                </c:pt>
                <c:pt idx="82">
                  <c:v>33.5</c:v>
                </c:pt>
                <c:pt idx="83">
                  <c:v>33.5</c:v>
                </c:pt>
                <c:pt idx="84">
                  <c:v>32.799999999999997</c:v>
                </c:pt>
                <c:pt idx="85">
                  <c:v>36</c:v>
                </c:pt>
                <c:pt idx="86">
                  <c:v>33.700000000000003</c:v>
                </c:pt>
                <c:pt idx="87">
                  <c:v>34.6</c:v>
                </c:pt>
                <c:pt idx="88">
                  <c:v>38.4</c:v>
                </c:pt>
                <c:pt idx="89">
                  <c:v>34.4</c:v>
                </c:pt>
                <c:pt idx="90">
                  <c:v>34.799999999999997</c:v>
                </c:pt>
                <c:pt idx="91">
                  <c:v>33.9</c:v>
                </c:pt>
                <c:pt idx="92">
                  <c:v>32.700000000000003</c:v>
                </c:pt>
                <c:pt idx="93">
                  <c:v>32.5</c:v>
                </c:pt>
                <c:pt idx="94">
                  <c:v>34.299999999999997</c:v>
                </c:pt>
                <c:pt idx="95">
                  <c:v>33.1</c:v>
                </c:pt>
                <c:pt idx="96">
                  <c:v>32.5</c:v>
                </c:pt>
                <c:pt idx="97">
                  <c:v>33.299999999999997</c:v>
                </c:pt>
                <c:pt idx="98">
                  <c:v>34.6</c:v>
                </c:pt>
                <c:pt idx="99">
                  <c:v>33.700000000000003</c:v>
                </c:pt>
                <c:pt idx="100">
                  <c:v>33</c:v>
                </c:pt>
                <c:pt idx="101">
                  <c:v>35.5</c:v>
                </c:pt>
                <c:pt idx="102">
                  <c:v>33.4</c:v>
                </c:pt>
              </c:numCache>
            </c:numRef>
          </c:val>
          <c:smooth val="0"/>
        </c:ser>
        <c:ser>
          <c:idx val="3"/>
          <c:order val="3"/>
          <c:tx>
            <c:strRef>
              <c:f>旧横型!$C$172</c:f>
              <c:strCache>
                <c:ptCount val="1"/>
                <c:pt idx="0">
                  <c:v>発電所牡鹿ゲート</c:v>
                </c:pt>
              </c:strCache>
            </c:strRef>
          </c:tx>
          <c:spPr>
            <a:ln w="12700">
              <a:solidFill>
                <a:srgbClr val="FF0000"/>
              </a:solidFill>
              <a:prstDash val="solid"/>
            </a:ln>
          </c:spPr>
          <c:marker>
            <c:symbol val="circle"/>
            <c:size val="5"/>
            <c:spPr>
              <a:noFill/>
              <a:ln>
                <a:solidFill>
                  <a:srgbClr val="FF0000"/>
                </a:solidFill>
                <a:prstDash val="solid"/>
              </a:ln>
            </c:spPr>
          </c:marker>
          <c:cat>
            <c:strRef>
              <c:f>旧横型!$D$154:$EI$154</c:f>
              <c:strCache>
                <c:ptCount val="109"/>
                <c:pt idx="0">
                  <c:v>S60</c:v>
                </c:pt>
                <c:pt idx="4">
                  <c:v>S61</c:v>
                </c:pt>
                <c:pt idx="8">
                  <c:v>S62</c:v>
                </c:pt>
                <c:pt idx="12">
                  <c:v>S63</c:v>
                </c:pt>
                <c:pt idx="16">
                  <c:v>H1</c:v>
                </c:pt>
                <c:pt idx="20">
                  <c:v>H2</c:v>
                </c:pt>
                <c:pt idx="24">
                  <c:v>H3</c:v>
                </c:pt>
                <c:pt idx="28">
                  <c:v>H4</c:v>
                </c:pt>
                <c:pt idx="32">
                  <c:v>H5</c:v>
                </c:pt>
                <c:pt idx="36">
                  <c:v>H6</c:v>
                </c:pt>
                <c:pt idx="40">
                  <c:v>H7</c:v>
                </c:pt>
                <c:pt idx="44">
                  <c:v>H8</c:v>
                </c:pt>
                <c:pt idx="48">
                  <c:v>H9</c:v>
                </c:pt>
                <c:pt idx="52">
                  <c:v>H10</c:v>
                </c:pt>
                <c:pt idx="56">
                  <c:v>H11</c:v>
                </c:pt>
                <c:pt idx="60">
                  <c:v>H12</c:v>
                </c:pt>
                <c:pt idx="64">
                  <c:v>H13</c:v>
                </c:pt>
                <c:pt idx="68">
                  <c:v>H14</c:v>
                </c:pt>
                <c:pt idx="72">
                  <c:v>H15</c:v>
                </c:pt>
                <c:pt idx="76">
                  <c:v>H16</c:v>
                </c:pt>
                <c:pt idx="80">
                  <c:v>H17</c:v>
                </c:pt>
                <c:pt idx="84">
                  <c:v>H18</c:v>
                </c:pt>
                <c:pt idx="88">
                  <c:v>H19</c:v>
                </c:pt>
                <c:pt idx="92">
                  <c:v>H20</c:v>
                </c:pt>
                <c:pt idx="96">
                  <c:v>H21</c:v>
                </c:pt>
                <c:pt idx="100">
                  <c:v>H22</c:v>
                </c:pt>
                <c:pt idx="104">
                  <c:v>H23</c:v>
                </c:pt>
                <c:pt idx="108">
                  <c:v>H26</c:v>
                </c:pt>
              </c:strCache>
            </c:strRef>
          </c:cat>
          <c:val>
            <c:numRef>
              <c:f>旧横型!$D$172:$EI$172</c:f>
              <c:numCache>
                <c:formatCode>0.0</c:formatCode>
                <c:ptCount val="112"/>
                <c:pt idx="0">
                  <c:v>27.84</c:v>
                </c:pt>
                <c:pt idx="1">
                  <c:v>28.709999999999997</c:v>
                </c:pt>
                <c:pt idx="2">
                  <c:v>42.63</c:v>
                </c:pt>
                <c:pt idx="3">
                  <c:v>26.97</c:v>
                </c:pt>
                <c:pt idx="4">
                  <c:v>28.709999999999997</c:v>
                </c:pt>
                <c:pt idx="5">
                  <c:v>28.709999999999997</c:v>
                </c:pt>
                <c:pt idx="6">
                  <c:v>27.84</c:v>
                </c:pt>
                <c:pt idx="7">
                  <c:v>28.709999999999997</c:v>
                </c:pt>
                <c:pt idx="8">
                  <c:v>28.709999999999997</c:v>
                </c:pt>
                <c:pt idx="9">
                  <c:v>28.709999999999997</c:v>
                </c:pt>
                <c:pt idx="10">
                  <c:v>28.709999999999997</c:v>
                </c:pt>
                <c:pt idx="11">
                  <c:v>29.58</c:v>
                </c:pt>
                <c:pt idx="12">
                  <c:v>27.84</c:v>
                </c:pt>
                <c:pt idx="13">
                  <c:v>26.97</c:v>
                </c:pt>
                <c:pt idx="14">
                  <c:v>26.099999999999998</c:v>
                </c:pt>
                <c:pt idx="15">
                  <c:v>26.099999999999998</c:v>
                </c:pt>
                <c:pt idx="16">
                  <c:v>25.229999999999997</c:v>
                </c:pt>
                <c:pt idx="17">
                  <c:v>25.229999999999997</c:v>
                </c:pt>
                <c:pt idx="18">
                  <c:v>26.099999999999998</c:v>
                </c:pt>
                <c:pt idx="19">
                  <c:v>26.099999999999998</c:v>
                </c:pt>
                <c:pt idx="20">
                  <c:v>26.099999999999998</c:v>
                </c:pt>
                <c:pt idx="21">
                  <c:v>25.229999999999997</c:v>
                </c:pt>
                <c:pt idx="22">
                  <c:v>26.099999999999998</c:v>
                </c:pt>
                <c:pt idx="23">
                  <c:v>26.099999999999998</c:v>
                </c:pt>
                <c:pt idx="24">
                  <c:v>24.4</c:v>
                </c:pt>
                <c:pt idx="25">
                  <c:v>26.8</c:v>
                </c:pt>
                <c:pt idx="26">
                  <c:v>27.2</c:v>
                </c:pt>
                <c:pt idx="27">
                  <c:v>26.9</c:v>
                </c:pt>
                <c:pt idx="28">
                  <c:v>27.1</c:v>
                </c:pt>
                <c:pt idx="29">
                  <c:v>28.4</c:v>
                </c:pt>
                <c:pt idx="30">
                  <c:v>29.7</c:v>
                </c:pt>
                <c:pt idx="31">
                  <c:v>29</c:v>
                </c:pt>
                <c:pt idx="32">
                  <c:v>28.7</c:v>
                </c:pt>
                <c:pt idx="33">
                  <c:v>26.2</c:v>
                </c:pt>
                <c:pt idx="34">
                  <c:v>29</c:v>
                </c:pt>
                <c:pt idx="35">
                  <c:v>29</c:v>
                </c:pt>
                <c:pt idx="36">
                  <c:v>26.6</c:v>
                </c:pt>
                <c:pt idx="37">
                  <c:v>27.2</c:v>
                </c:pt>
                <c:pt idx="38">
                  <c:v>29.5</c:v>
                </c:pt>
                <c:pt idx="39">
                  <c:v>29.9</c:v>
                </c:pt>
                <c:pt idx="40">
                  <c:v>28.37</c:v>
                </c:pt>
                <c:pt idx="41">
                  <c:v>28.13</c:v>
                </c:pt>
                <c:pt idx="42">
                  <c:v>31.49</c:v>
                </c:pt>
                <c:pt idx="43">
                  <c:v>28.88</c:v>
                </c:pt>
                <c:pt idx="44">
                  <c:v>31.35</c:v>
                </c:pt>
                <c:pt idx="45">
                  <c:v>31</c:v>
                </c:pt>
                <c:pt idx="46">
                  <c:v>30.7</c:v>
                </c:pt>
                <c:pt idx="47">
                  <c:v>31.9</c:v>
                </c:pt>
                <c:pt idx="48">
                  <c:v>31.6</c:v>
                </c:pt>
                <c:pt idx="49">
                  <c:v>32</c:v>
                </c:pt>
                <c:pt idx="50">
                  <c:v>30.3</c:v>
                </c:pt>
                <c:pt idx="51">
                  <c:v>28.18</c:v>
                </c:pt>
                <c:pt idx="52">
                  <c:v>31.1</c:v>
                </c:pt>
                <c:pt idx="53">
                  <c:v>25.5</c:v>
                </c:pt>
                <c:pt idx="54">
                  <c:v>28.4</c:v>
                </c:pt>
                <c:pt idx="55">
                  <c:v>29</c:v>
                </c:pt>
                <c:pt idx="56">
                  <c:v>28.1</c:v>
                </c:pt>
                <c:pt idx="57">
                  <c:v>28.4</c:v>
                </c:pt>
                <c:pt idx="58">
                  <c:v>31.5</c:v>
                </c:pt>
                <c:pt idx="59">
                  <c:v>30.4</c:v>
                </c:pt>
                <c:pt idx="60">
                  <c:v>30</c:v>
                </c:pt>
                <c:pt idx="61">
                  <c:v>30.1</c:v>
                </c:pt>
                <c:pt idx="62">
                  <c:v>29.2</c:v>
                </c:pt>
                <c:pt idx="63">
                  <c:v>29.4</c:v>
                </c:pt>
                <c:pt idx="64">
                  <c:v>32.700000000000003</c:v>
                </c:pt>
                <c:pt idx="65">
                  <c:v>33</c:v>
                </c:pt>
                <c:pt idx="66">
                  <c:v>32.9</c:v>
                </c:pt>
                <c:pt idx="67">
                  <c:v>32.200000000000003</c:v>
                </c:pt>
                <c:pt idx="68">
                  <c:v>30.8</c:v>
                </c:pt>
                <c:pt idx="69">
                  <c:v>32.700000000000003</c:v>
                </c:pt>
                <c:pt idx="70">
                  <c:v>31.3</c:v>
                </c:pt>
                <c:pt idx="71">
                  <c:v>29.6</c:v>
                </c:pt>
                <c:pt idx="72">
                  <c:v>30.8</c:v>
                </c:pt>
                <c:pt idx="73">
                  <c:v>31.3</c:v>
                </c:pt>
                <c:pt idx="74">
                  <c:v>30.1</c:v>
                </c:pt>
                <c:pt idx="75">
                  <c:v>32.4</c:v>
                </c:pt>
                <c:pt idx="76">
                  <c:v>30.9</c:v>
                </c:pt>
                <c:pt idx="77">
                  <c:v>31</c:v>
                </c:pt>
                <c:pt idx="78">
                  <c:v>30.1</c:v>
                </c:pt>
                <c:pt idx="79">
                  <c:v>30.9</c:v>
                </c:pt>
                <c:pt idx="80">
                  <c:v>31.2</c:v>
                </c:pt>
                <c:pt idx="81">
                  <c:v>31.6</c:v>
                </c:pt>
                <c:pt idx="82">
                  <c:v>36.200000000000003</c:v>
                </c:pt>
                <c:pt idx="83">
                  <c:v>32.4</c:v>
                </c:pt>
                <c:pt idx="84">
                  <c:v>31.2</c:v>
                </c:pt>
                <c:pt idx="85">
                  <c:v>34.200000000000003</c:v>
                </c:pt>
                <c:pt idx="86">
                  <c:v>32.299999999999997</c:v>
                </c:pt>
                <c:pt idx="87">
                  <c:v>33.200000000000003</c:v>
                </c:pt>
                <c:pt idx="88">
                  <c:v>36</c:v>
                </c:pt>
                <c:pt idx="89">
                  <c:v>32.4</c:v>
                </c:pt>
                <c:pt idx="90">
                  <c:v>32.9</c:v>
                </c:pt>
                <c:pt idx="91">
                  <c:v>31.7</c:v>
                </c:pt>
                <c:pt idx="92">
                  <c:v>30.8</c:v>
                </c:pt>
                <c:pt idx="93">
                  <c:v>30.2</c:v>
                </c:pt>
                <c:pt idx="94">
                  <c:v>31.9</c:v>
                </c:pt>
                <c:pt idx="95">
                  <c:v>31.8</c:v>
                </c:pt>
                <c:pt idx="96">
                  <c:v>30.5</c:v>
                </c:pt>
                <c:pt idx="97">
                  <c:v>31.4</c:v>
                </c:pt>
                <c:pt idx="98">
                  <c:v>32</c:v>
                </c:pt>
                <c:pt idx="99">
                  <c:v>31.7</c:v>
                </c:pt>
                <c:pt idx="100">
                  <c:v>30.7</c:v>
                </c:pt>
                <c:pt idx="101">
                  <c:v>33.299999999999997</c:v>
                </c:pt>
                <c:pt idx="102">
                  <c:v>31.7</c:v>
                </c:pt>
              </c:numCache>
            </c:numRef>
          </c:val>
          <c:smooth val="0"/>
        </c:ser>
        <c:ser>
          <c:idx val="4"/>
          <c:order val="4"/>
          <c:tx>
            <c:strRef>
              <c:f>旧横型!$C$173</c:f>
              <c:strCache>
                <c:ptCount val="1"/>
                <c:pt idx="0">
                  <c:v>寄磯小中学校入口</c:v>
                </c:pt>
              </c:strCache>
            </c:strRef>
          </c:tx>
          <c:spPr>
            <a:ln w="12700">
              <a:solidFill>
                <a:srgbClr val="800080"/>
              </a:solidFill>
              <a:prstDash val="solid"/>
            </a:ln>
          </c:spPr>
          <c:marker>
            <c:symbol val="square"/>
            <c:size val="5"/>
            <c:spPr>
              <a:noFill/>
              <a:ln>
                <a:solidFill>
                  <a:srgbClr val="800080"/>
                </a:solidFill>
                <a:prstDash val="solid"/>
              </a:ln>
            </c:spPr>
          </c:marker>
          <c:cat>
            <c:strRef>
              <c:f>旧横型!$D$154:$EI$154</c:f>
              <c:strCache>
                <c:ptCount val="109"/>
                <c:pt idx="0">
                  <c:v>S60</c:v>
                </c:pt>
                <c:pt idx="4">
                  <c:v>S61</c:v>
                </c:pt>
                <c:pt idx="8">
                  <c:v>S62</c:v>
                </c:pt>
                <c:pt idx="12">
                  <c:v>S63</c:v>
                </c:pt>
                <c:pt idx="16">
                  <c:v>H1</c:v>
                </c:pt>
                <c:pt idx="20">
                  <c:v>H2</c:v>
                </c:pt>
                <c:pt idx="24">
                  <c:v>H3</c:v>
                </c:pt>
                <c:pt idx="28">
                  <c:v>H4</c:v>
                </c:pt>
                <c:pt idx="32">
                  <c:v>H5</c:v>
                </c:pt>
                <c:pt idx="36">
                  <c:v>H6</c:v>
                </c:pt>
                <c:pt idx="40">
                  <c:v>H7</c:v>
                </c:pt>
                <c:pt idx="44">
                  <c:v>H8</c:v>
                </c:pt>
                <c:pt idx="48">
                  <c:v>H9</c:v>
                </c:pt>
                <c:pt idx="52">
                  <c:v>H10</c:v>
                </c:pt>
                <c:pt idx="56">
                  <c:v>H11</c:v>
                </c:pt>
                <c:pt idx="60">
                  <c:v>H12</c:v>
                </c:pt>
                <c:pt idx="64">
                  <c:v>H13</c:v>
                </c:pt>
                <c:pt idx="68">
                  <c:v>H14</c:v>
                </c:pt>
                <c:pt idx="72">
                  <c:v>H15</c:v>
                </c:pt>
                <c:pt idx="76">
                  <c:v>H16</c:v>
                </c:pt>
                <c:pt idx="80">
                  <c:v>H17</c:v>
                </c:pt>
                <c:pt idx="84">
                  <c:v>H18</c:v>
                </c:pt>
                <c:pt idx="88">
                  <c:v>H19</c:v>
                </c:pt>
                <c:pt idx="92">
                  <c:v>H20</c:v>
                </c:pt>
                <c:pt idx="96">
                  <c:v>H21</c:v>
                </c:pt>
                <c:pt idx="100">
                  <c:v>H22</c:v>
                </c:pt>
                <c:pt idx="104">
                  <c:v>H23</c:v>
                </c:pt>
                <c:pt idx="108">
                  <c:v>H26</c:v>
                </c:pt>
              </c:strCache>
            </c:strRef>
          </c:cat>
          <c:val>
            <c:numRef>
              <c:f>旧横型!$D$173:$EI$173</c:f>
              <c:numCache>
                <c:formatCode>0.0</c:formatCode>
                <c:ptCount val="112"/>
                <c:pt idx="0">
                  <c:v>37.409999999999997</c:v>
                </c:pt>
                <c:pt idx="1">
                  <c:v>36.54</c:v>
                </c:pt>
                <c:pt idx="2">
                  <c:v>43.5</c:v>
                </c:pt>
                <c:pt idx="3">
                  <c:v>37.409999999999997</c:v>
                </c:pt>
                <c:pt idx="4">
                  <c:v>36.54</c:v>
                </c:pt>
                <c:pt idx="5">
                  <c:v>36.54</c:v>
                </c:pt>
                <c:pt idx="6">
                  <c:v>37.409999999999997</c:v>
                </c:pt>
                <c:pt idx="7">
                  <c:v>37.409999999999997</c:v>
                </c:pt>
                <c:pt idx="8">
                  <c:v>38.28</c:v>
                </c:pt>
                <c:pt idx="9">
                  <c:v>36.54</c:v>
                </c:pt>
                <c:pt idx="10">
                  <c:v>36.54</c:v>
                </c:pt>
                <c:pt idx="11">
                  <c:v>37.409999999999997</c:v>
                </c:pt>
                <c:pt idx="12">
                  <c:v>37.409999999999997</c:v>
                </c:pt>
                <c:pt idx="13">
                  <c:v>36.54</c:v>
                </c:pt>
                <c:pt idx="14">
                  <c:v>35.669999999999995</c:v>
                </c:pt>
                <c:pt idx="15">
                  <c:v>37.409999999999997</c:v>
                </c:pt>
                <c:pt idx="16">
                  <c:v>36.54</c:v>
                </c:pt>
                <c:pt idx="17">
                  <c:v>34.799999999999997</c:v>
                </c:pt>
                <c:pt idx="18">
                  <c:v>34.799999999999997</c:v>
                </c:pt>
                <c:pt idx="19">
                  <c:v>38.28</c:v>
                </c:pt>
                <c:pt idx="20">
                  <c:v>34.799999999999997</c:v>
                </c:pt>
                <c:pt idx="21">
                  <c:v>33.93</c:v>
                </c:pt>
                <c:pt idx="22">
                  <c:v>35.669999999999995</c:v>
                </c:pt>
                <c:pt idx="23">
                  <c:v>34.799999999999997</c:v>
                </c:pt>
                <c:pt idx="24">
                  <c:v>34.799999999999997</c:v>
                </c:pt>
                <c:pt idx="25">
                  <c:v>35.1</c:v>
                </c:pt>
                <c:pt idx="26">
                  <c:v>36.700000000000003</c:v>
                </c:pt>
                <c:pt idx="27">
                  <c:v>36.799999999999997</c:v>
                </c:pt>
                <c:pt idx="28">
                  <c:v>37.1</c:v>
                </c:pt>
                <c:pt idx="29">
                  <c:v>36.6</c:v>
                </c:pt>
                <c:pt idx="30">
                  <c:v>38.5</c:v>
                </c:pt>
                <c:pt idx="31">
                  <c:v>37.6</c:v>
                </c:pt>
                <c:pt idx="32">
                  <c:v>39.299999999999997</c:v>
                </c:pt>
                <c:pt idx="33">
                  <c:v>34.6</c:v>
                </c:pt>
                <c:pt idx="34">
                  <c:v>38.799999999999997</c:v>
                </c:pt>
                <c:pt idx="35">
                  <c:v>40.299999999999997</c:v>
                </c:pt>
                <c:pt idx="36">
                  <c:v>38</c:v>
                </c:pt>
                <c:pt idx="37">
                  <c:v>37.700000000000003</c:v>
                </c:pt>
                <c:pt idx="38">
                  <c:v>39.1</c:v>
                </c:pt>
                <c:pt idx="39">
                  <c:v>41.3</c:v>
                </c:pt>
                <c:pt idx="40">
                  <c:v>38.159999999999997</c:v>
                </c:pt>
                <c:pt idx="41">
                  <c:v>38.979999999999997</c:v>
                </c:pt>
                <c:pt idx="42">
                  <c:v>40.61</c:v>
                </c:pt>
                <c:pt idx="43">
                  <c:v>42.5</c:v>
                </c:pt>
                <c:pt idx="44">
                  <c:v>40.9</c:v>
                </c:pt>
                <c:pt idx="45">
                  <c:v>41.9</c:v>
                </c:pt>
                <c:pt idx="46">
                  <c:v>37.6</c:v>
                </c:pt>
                <c:pt idx="47">
                  <c:v>37.5</c:v>
                </c:pt>
                <c:pt idx="48">
                  <c:v>39.4</c:v>
                </c:pt>
                <c:pt idx="49">
                  <c:v>38.299999999999997</c:v>
                </c:pt>
                <c:pt idx="50">
                  <c:v>40.4</c:v>
                </c:pt>
                <c:pt idx="51">
                  <c:v>38.619999999999997</c:v>
                </c:pt>
                <c:pt idx="52">
                  <c:v>39.299999999999997</c:v>
                </c:pt>
                <c:pt idx="53">
                  <c:v>36.6</c:v>
                </c:pt>
                <c:pt idx="54">
                  <c:v>37.9</c:v>
                </c:pt>
                <c:pt idx="55">
                  <c:v>37.6</c:v>
                </c:pt>
                <c:pt idx="56">
                  <c:v>38.200000000000003</c:v>
                </c:pt>
                <c:pt idx="57">
                  <c:v>41.8</c:v>
                </c:pt>
                <c:pt idx="58">
                  <c:v>39.299999999999997</c:v>
                </c:pt>
                <c:pt idx="59">
                  <c:v>39.1</c:v>
                </c:pt>
                <c:pt idx="60">
                  <c:v>39.200000000000003</c:v>
                </c:pt>
                <c:pt idx="61">
                  <c:v>39.700000000000003</c:v>
                </c:pt>
                <c:pt idx="62">
                  <c:v>37.6</c:v>
                </c:pt>
                <c:pt idx="63">
                  <c:v>39.1</c:v>
                </c:pt>
                <c:pt idx="64">
                  <c:v>42.6</c:v>
                </c:pt>
                <c:pt idx="65">
                  <c:v>42.6</c:v>
                </c:pt>
                <c:pt idx="66">
                  <c:v>42.8</c:v>
                </c:pt>
                <c:pt idx="67">
                  <c:v>42.7</c:v>
                </c:pt>
                <c:pt idx="68">
                  <c:v>41.7</c:v>
                </c:pt>
                <c:pt idx="69">
                  <c:v>41.8</c:v>
                </c:pt>
                <c:pt idx="70">
                  <c:v>39.9</c:v>
                </c:pt>
                <c:pt idx="71">
                  <c:v>41.8</c:v>
                </c:pt>
                <c:pt idx="72">
                  <c:v>40.700000000000003</c:v>
                </c:pt>
                <c:pt idx="73">
                  <c:v>41</c:v>
                </c:pt>
                <c:pt idx="74">
                  <c:v>41.6</c:v>
                </c:pt>
                <c:pt idx="75">
                  <c:v>41.6</c:v>
                </c:pt>
                <c:pt idx="76">
                  <c:v>42.1</c:v>
                </c:pt>
                <c:pt idx="77">
                  <c:v>40.799999999999997</c:v>
                </c:pt>
                <c:pt idx="78">
                  <c:v>40.6</c:v>
                </c:pt>
                <c:pt idx="79">
                  <c:v>40.299999999999997</c:v>
                </c:pt>
                <c:pt idx="80">
                  <c:v>40.799999999999997</c:v>
                </c:pt>
                <c:pt idx="81">
                  <c:v>40.5</c:v>
                </c:pt>
                <c:pt idx="82">
                  <c:v>42.4</c:v>
                </c:pt>
                <c:pt idx="83">
                  <c:v>41.2</c:v>
                </c:pt>
                <c:pt idx="84">
                  <c:v>41.2</c:v>
                </c:pt>
                <c:pt idx="85" formatCode="0.0&quot;注&quot;">
                  <c:v>44.8</c:v>
                </c:pt>
                <c:pt idx="86">
                  <c:v>42.7</c:v>
                </c:pt>
                <c:pt idx="87">
                  <c:v>42.2</c:v>
                </c:pt>
                <c:pt idx="88">
                  <c:v>43.8</c:v>
                </c:pt>
                <c:pt idx="89">
                  <c:v>41.2</c:v>
                </c:pt>
                <c:pt idx="90">
                  <c:v>41.8</c:v>
                </c:pt>
                <c:pt idx="91">
                  <c:v>42</c:v>
                </c:pt>
                <c:pt idx="92">
                  <c:v>40.200000000000003</c:v>
                </c:pt>
                <c:pt idx="93">
                  <c:v>40.1</c:v>
                </c:pt>
                <c:pt idx="94">
                  <c:v>41.8</c:v>
                </c:pt>
                <c:pt idx="95">
                  <c:v>42</c:v>
                </c:pt>
                <c:pt idx="96">
                  <c:v>40.6</c:v>
                </c:pt>
                <c:pt idx="97">
                  <c:v>41.7</c:v>
                </c:pt>
                <c:pt idx="98">
                  <c:v>41.8</c:v>
                </c:pt>
                <c:pt idx="99">
                  <c:v>41.4</c:v>
                </c:pt>
                <c:pt idx="100">
                  <c:v>40.799999999999997</c:v>
                </c:pt>
                <c:pt idx="101">
                  <c:v>42.8</c:v>
                </c:pt>
                <c:pt idx="102">
                  <c:v>41.8</c:v>
                </c:pt>
              </c:numCache>
            </c:numRef>
          </c:val>
          <c:smooth val="0"/>
        </c:ser>
        <c:ser>
          <c:idx val="5"/>
          <c:order val="5"/>
          <c:tx>
            <c:strRef>
              <c:f>旧横型!$C$174</c:f>
              <c:strCache>
                <c:ptCount val="1"/>
                <c:pt idx="0">
                  <c:v>東北電力PRセンター前</c:v>
                </c:pt>
              </c:strCache>
            </c:strRef>
          </c:tx>
          <c:spPr>
            <a:ln w="12700">
              <a:solidFill>
                <a:srgbClr val="800000"/>
              </a:solidFill>
              <a:prstDash val="solid"/>
            </a:ln>
          </c:spPr>
          <c:marker>
            <c:symbol val="circle"/>
            <c:size val="5"/>
            <c:spPr>
              <a:solidFill>
                <a:srgbClr val="800000"/>
              </a:solidFill>
              <a:ln>
                <a:solidFill>
                  <a:srgbClr val="800000"/>
                </a:solidFill>
                <a:prstDash val="solid"/>
              </a:ln>
            </c:spPr>
          </c:marker>
          <c:cat>
            <c:strRef>
              <c:f>旧横型!$D$154:$EI$154</c:f>
              <c:strCache>
                <c:ptCount val="109"/>
                <c:pt idx="0">
                  <c:v>S60</c:v>
                </c:pt>
                <c:pt idx="4">
                  <c:v>S61</c:v>
                </c:pt>
                <c:pt idx="8">
                  <c:v>S62</c:v>
                </c:pt>
                <c:pt idx="12">
                  <c:v>S63</c:v>
                </c:pt>
                <c:pt idx="16">
                  <c:v>H1</c:v>
                </c:pt>
                <c:pt idx="20">
                  <c:v>H2</c:v>
                </c:pt>
                <c:pt idx="24">
                  <c:v>H3</c:v>
                </c:pt>
                <c:pt idx="28">
                  <c:v>H4</c:v>
                </c:pt>
                <c:pt idx="32">
                  <c:v>H5</c:v>
                </c:pt>
                <c:pt idx="36">
                  <c:v>H6</c:v>
                </c:pt>
                <c:pt idx="40">
                  <c:v>H7</c:v>
                </c:pt>
                <c:pt idx="44">
                  <c:v>H8</c:v>
                </c:pt>
                <c:pt idx="48">
                  <c:v>H9</c:v>
                </c:pt>
                <c:pt idx="52">
                  <c:v>H10</c:v>
                </c:pt>
                <c:pt idx="56">
                  <c:v>H11</c:v>
                </c:pt>
                <c:pt idx="60">
                  <c:v>H12</c:v>
                </c:pt>
                <c:pt idx="64">
                  <c:v>H13</c:v>
                </c:pt>
                <c:pt idx="68">
                  <c:v>H14</c:v>
                </c:pt>
                <c:pt idx="72">
                  <c:v>H15</c:v>
                </c:pt>
                <c:pt idx="76">
                  <c:v>H16</c:v>
                </c:pt>
                <c:pt idx="80">
                  <c:v>H17</c:v>
                </c:pt>
                <c:pt idx="84">
                  <c:v>H18</c:v>
                </c:pt>
                <c:pt idx="88">
                  <c:v>H19</c:v>
                </c:pt>
                <c:pt idx="92">
                  <c:v>H20</c:v>
                </c:pt>
                <c:pt idx="96">
                  <c:v>H21</c:v>
                </c:pt>
                <c:pt idx="100">
                  <c:v>H22</c:v>
                </c:pt>
                <c:pt idx="104">
                  <c:v>H23</c:v>
                </c:pt>
                <c:pt idx="108">
                  <c:v>H26</c:v>
                </c:pt>
              </c:strCache>
            </c:strRef>
          </c:cat>
          <c:val>
            <c:numRef>
              <c:f>旧横型!$D$174:$EI$174</c:f>
              <c:numCache>
                <c:formatCode>0.0</c:formatCode>
                <c:ptCount val="112"/>
                <c:pt idx="0">
                  <c:v>26.97</c:v>
                </c:pt>
                <c:pt idx="1">
                  <c:v>28.709999999999997</c:v>
                </c:pt>
                <c:pt idx="2">
                  <c:v>35.669999999999995</c:v>
                </c:pt>
                <c:pt idx="3">
                  <c:v>26.97</c:v>
                </c:pt>
                <c:pt idx="4">
                  <c:v>26.97</c:v>
                </c:pt>
                <c:pt idx="5">
                  <c:v>26.97</c:v>
                </c:pt>
                <c:pt idx="6">
                  <c:v>27.84</c:v>
                </c:pt>
                <c:pt idx="7">
                  <c:v>26.97</c:v>
                </c:pt>
                <c:pt idx="8">
                  <c:v>27.84</c:v>
                </c:pt>
                <c:pt idx="9">
                  <c:v>26.97</c:v>
                </c:pt>
                <c:pt idx="10">
                  <c:v>26.97</c:v>
                </c:pt>
                <c:pt idx="11">
                  <c:v>28.709999999999997</c:v>
                </c:pt>
                <c:pt idx="12">
                  <c:v>26.97</c:v>
                </c:pt>
                <c:pt idx="13">
                  <c:v>26.97</c:v>
                </c:pt>
                <c:pt idx="14">
                  <c:v>26.97</c:v>
                </c:pt>
                <c:pt idx="15">
                  <c:v>26.97</c:v>
                </c:pt>
                <c:pt idx="16">
                  <c:v>27.84</c:v>
                </c:pt>
                <c:pt idx="17">
                  <c:v>26.099999999999998</c:v>
                </c:pt>
                <c:pt idx="18">
                  <c:v>26.099999999999998</c:v>
                </c:pt>
                <c:pt idx="19">
                  <c:v>26.97</c:v>
                </c:pt>
                <c:pt idx="20">
                  <c:v>26.099999999999998</c:v>
                </c:pt>
                <c:pt idx="21">
                  <c:v>25.229999999999997</c:v>
                </c:pt>
                <c:pt idx="22">
                  <c:v>26.099999999999998</c:v>
                </c:pt>
                <c:pt idx="23">
                  <c:v>26.099999999999998</c:v>
                </c:pt>
                <c:pt idx="24">
                  <c:v>25.8</c:v>
                </c:pt>
                <c:pt idx="25">
                  <c:v>24.7</c:v>
                </c:pt>
                <c:pt idx="26">
                  <c:v>27</c:v>
                </c:pt>
                <c:pt idx="27">
                  <c:v>26.7</c:v>
                </c:pt>
                <c:pt idx="28">
                  <c:v>25.1</c:v>
                </c:pt>
                <c:pt idx="29">
                  <c:v>27.1</c:v>
                </c:pt>
                <c:pt idx="30">
                  <c:v>25.4</c:v>
                </c:pt>
                <c:pt idx="31">
                  <c:v>26.4</c:v>
                </c:pt>
                <c:pt idx="32">
                  <c:v>29.7</c:v>
                </c:pt>
                <c:pt idx="33">
                  <c:v>25.9</c:v>
                </c:pt>
                <c:pt idx="34">
                  <c:v>27.7</c:v>
                </c:pt>
                <c:pt idx="35">
                  <c:v>29.5</c:v>
                </c:pt>
                <c:pt idx="36">
                  <c:v>28</c:v>
                </c:pt>
                <c:pt idx="37">
                  <c:v>28.9</c:v>
                </c:pt>
                <c:pt idx="38">
                  <c:v>29.6</c:v>
                </c:pt>
                <c:pt idx="39">
                  <c:v>31.7</c:v>
                </c:pt>
                <c:pt idx="40">
                  <c:v>27.99</c:v>
                </c:pt>
                <c:pt idx="41">
                  <c:v>30.39</c:v>
                </c:pt>
                <c:pt idx="42">
                  <c:v>28.59</c:v>
                </c:pt>
                <c:pt idx="43">
                  <c:v>30.13</c:v>
                </c:pt>
                <c:pt idx="44">
                  <c:v>30.76</c:v>
                </c:pt>
                <c:pt idx="45">
                  <c:v>31.03</c:v>
                </c:pt>
                <c:pt idx="46">
                  <c:v>33.6</c:v>
                </c:pt>
                <c:pt idx="47">
                  <c:v>32.1</c:v>
                </c:pt>
                <c:pt idx="48">
                  <c:v>31.4</c:v>
                </c:pt>
                <c:pt idx="49">
                  <c:v>30.7</c:v>
                </c:pt>
                <c:pt idx="50">
                  <c:v>29.5</c:v>
                </c:pt>
                <c:pt idx="51">
                  <c:v>27.96</c:v>
                </c:pt>
                <c:pt idx="52">
                  <c:v>29.7</c:v>
                </c:pt>
                <c:pt idx="53">
                  <c:v>27.1</c:v>
                </c:pt>
                <c:pt idx="54">
                  <c:v>29.3</c:v>
                </c:pt>
                <c:pt idx="55">
                  <c:v>27.6</c:v>
                </c:pt>
                <c:pt idx="56">
                  <c:v>27.4</c:v>
                </c:pt>
                <c:pt idx="57">
                  <c:v>29.4</c:v>
                </c:pt>
                <c:pt idx="58">
                  <c:v>29.3</c:v>
                </c:pt>
                <c:pt idx="59">
                  <c:v>28.6</c:v>
                </c:pt>
                <c:pt idx="60">
                  <c:v>29.7</c:v>
                </c:pt>
                <c:pt idx="61">
                  <c:v>29.3</c:v>
                </c:pt>
                <c:pt idx="62">
                  <c:v>29</c:v>
                </c:pt>
                <c:pt idx="63">
                  <c:v>29.3</c:v>
                </c:pt>
                <c:pt idx="64">
                  <c:v>31.5</c:v>
                </c:pt>
                <c:pt idx="65">
                  <c:v>31.3</c:v>
                </c:pt>
                <c:pt idx="66">
                  <c:v>29.7</c:v>
                </c:pt>
                <c:pt idx="67">
                  <c:v>30.3</c:v>
                </c:pt>
                <c:pt idx="68">
                  <c:v>29.4</c:v>
                </c:pt>
                <c:pt idx="69">
                  <c:v>31.4</c:v>
                </c:pt>
                <c:pt idx="70">
                  <c:v>29</c:v>
                </c:pt>
                <c:pt idx="71">
                  <c:v>29</c:v>
                </c:pt>
                <c:pt idx="72">
                  <c:v>29.6</c:v>
                </c:pt>
                <c:pt idx="73">
                  <c:v>29.7</c:v>
                </c:pt>
                <c:pt idx="74">
                  <c:v>28.9</c:v>
                </c:pt>
                <c:pt idx="75">
                  <c:v>30</c:v>
                </c:pt>
                <c:pt idx="76">
                  <c:v>29.1</c:v>
                </c:pt>
                <c:pt idx="77">
                  <c:v>30.1</c:v>
                </c:pt>
                <c:pt idx="78">
                  <c:v>28.2</c:v>
                </c:pt>
                <c:pt idx="79">
                  <c:v>28.5</c:v>
                </c:pt>
                <c:pt idx="80">
                  <c:v>28.7</c:v>
                </c:pt>
                <c:pt idx="81">
                  <c:v>28.5</c:v>
                </c:pt>
                <c:pt idx="82">
                  <c:v>30.2</c:v>
                </c:pt>
                <c:pt idx="83">
                  <c:v>29.4</c:v>
                </c:pt>
                <c:pt idx="84">
                  <c:v>29.5</c:v>
                </c:pt>
                <c:pt idx="85">
                  <c:v>30.7</c:v>
                </c:pt>
                <c:pt idx="86">
                  <c:v>31.7</c:v>
                </c:pt>
                <c:pt idx="87">
                  <c:v>30</c:v>
                </c:pt>
                <c:pt idx="88">
                  <c:v>27.6</c:v>
                </c:pt>
                <c:pt idx="89">
                  <c:v>29.4</c:v>
                </c:pt>
                <c:pt idx="90">
                  <c:v>30.3</c:v>
                </c:pt>
                <c:pt idx="91">
                  <c:v>28.5</c:v>
                </c:pt>
                <c:pt idx="92">
                  <c:v>29</c:v>
                </c:pt>
                <c:pt idx="93">
                  <c:v>29.1</c:v>
                </c:pt>
                <c:pt idx="94">
                  <c:v>30.4</c:v>
                </c:pt>
                <c:pt idx="95">
                  <c:v>30</c:v>
                </c:pt>
                <c:pt idx="96">
                  <c:v>29.6</c:v>
                </c:pt>
                <c:pt idx="97">
                  <c:v>29.3</c:v>
                </c:pt>
                <c:pt idx="98">
                  <c:v>31.6</c:v>
                </c:pt>
                <c:pt idx="99">
                  <c:v>30.2</c:v>
                </c:pt>
                <c:pt idx="100">
                  <c:v>30.4</c:v>
                </c:pt>
                <c:pt idx="101">
                  <c:v>32</c:v>
                </c:pt>
                <c:pt idx="102">
                  <c:v>31.3</c:v>
                </c:pt>
              </c:numCache>
            </c:numRef>
          </c:val>
          <c:smooth val="0"/>
        </c:ser>
        <c:dLbls>
          <c:showLegendKey val="0"/>
          <c:showVal val="0"/>
          <c:showCatName val="0"/>
          <c:showSerName val="0"/>
          <c:showPercent val="0"/>
          <c:showBubbleSize val="0"/>
        </c:dLbls>
        <c:marker val="1"/>
        <c:smooth val="0"/>
        <c:axId val="471159936"/>
        <c:axId val="471161856"/>
      </c:lineChart>
      <c:catAx>
        <c:axId val="471159936"/>
        <c:scaling>
          <c:orientation val="minMax"/>
        </c:scaling>
        <c:delete val="0"/>
        <c:axPos val="b"/>
        <c:majorGridlines>
          <c:spPr>
            <a:ln w="3175">
              <a:pattFill prst="pct50">
                <a:fgClr>
                  <a:srgbClr val="000000"/>
                </a:fgClr>
                <a:bgClr>
                  <a:srgbClr val="FFFFFF"/>
                </a:bgClr>
              </a:pattFill>
              <a:prstDash val="solid"/>
            </a:ln>
          </c:spPr>
        </c:majorGridlines>
        <c:numFmt formatCode="General" sourceLinked="1"/>
        <c:majorTickMark val="in"/>
        <c:minorTickMark val="none"/>
        <c:tickLblPos val="nextTo"/>
        <c:spPr>
          <a:ln w="3175">
            <a:solidFill>
              <a:srgbClr val="000000"/>
            </a:solidFill>
            <a:prstDash val="solid"/>
          </a:ln>
        </c:spPr>
        <c:txPr>
          <a:bodyPr rot="-5400000" vert="horz"/>
          <a:lstStyle/>
          <a:p>
            <a:pPr>
              <a:defRPr sz="1200" b="0" i="0" u="none" strike="noStrike" baseline="0">
                <a:solidFill>
                  <a:srgbClr val="000000"/>
                </a:solidFill>
                <a:latin typeface="明朝"/>
                <a:ea typeface="明朝"/>
                <a:cs typeface="明朝"/>
              </a:defRPr>
            </a:pPr>
            <a:endParaRPr lang="ja-JP"/>
          </a:p>
        </c:txPr>
        <c:crossAx val="471161856"/>
        <c:crosses val="autoZero"/>
        <c:auto val="0"/>
        <c:lblAlgn val="ctr"/>
        <c:lblOffset val="100"/>
        <c:tickLblSkip val="4"/>
        <c:tickMarkSkip val="4"/>
        <c:noMultiLvlLbl val="0"/>
      </c:catAx>
      <c:valAx>
        <c:axId val="471161856"/>
        <c:scaling>
          <c:orientation val="minMax"/>
          <c:min val="10"/>
        </c:scaling>
        <c:delete val="0"/>
        <c:axPos val="l"/>
        <c:majorGridlines>
          <c:spPr>
            <a:ln w="3175">
              <a:pattFill prst="pct50">
                <a:fgClr>
                  <a:srgbClr val="000000"/>
                </a:fgClr>
                <a:bgClr>
                  <a:srgbClr val="FFFFFF"/>
                </a:bgClr>
              </a:pattFill>
              <a:prstDash val="solid"/>
            </a:ln>
          </c:spPr>
        </c:majorGridlines>
        <c:title>
          <c:tx>
            <c:rich>
              <a:bodyPr rot="0" vert="horz"/>
              <a:lstStyle/>
              <a:p>
                <a:pPr algn="ctr">
                  <a:defRPr sz="1100" b="0" i="0" u="none" strike="noStrike" baseline="0">
                    <a:solidFill>
                      <a:srgbClr val="000000"/>
                    </a:solidFill>
                    <a:latin typeface="Meiryo UI"/>
                    <a:ea typeface="Meiryo UI"/>
                    <a:cs typeface="Meiryo UI"/>
                  </a:defRPr>
                </a:pPr>
                <a:r>
                  <a:rPr lang="en-US" altLang="en-US"/>
                  <a:t>nGy/h</a:t>
                </a:r>
              </a:p>
            </c:rich>
          </c:tx>
          <c:layout>
            <c:manualLayout>
              <c:xMode val="edge"/>
              <c:yMode val="edge"/>
              <c:x val="5.956813104988831E-3"/>
              <c:y val="5.8219178082191778E-2"/>
            </c:manualLayout>
          </c:layout>
          <c:overlay val="0"/>
          <c:spPr>
            <a:noFill/>
            <a:ln w="25400">
              <a:noFill/>
            </a:ln>
          </c:spPr>
        </c:title>
        <c:numFmt formatCode="0" sourceLinked="0"/>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iryo UI"/>
                <a:ea typeface="Meiryo UI"/>
                <a:cs typeface="Meiryo UI"/>
              </a:defRPr>
            </a:pPr>
            <a:endParaRPr lang="ja-JP"/>
          </a:p>
        </c:txPr>
        <c:crossAx val="471159936"/>
        <c:crosses val="autoZero"/>
        <c:crossBetween val="between"/>
      </c:valAx>
      <c:spPr>
        <a:noFill/>
        <a:ln w="12700">
          <a:solidFill>
            <a:srgbClr val="808080"/>
          </a:solidFill>
          <a:prstDash val="solid"/>
        </a:ln>
      </c:spPr>
    </c:plotArea>
    <c:legend>
      <c:legendPos val="r"/>
      <c:layout>
        <c:manualLayout>
          <c:xMode val="edge"/>
          <c:yMode val="edge"/>
          <c:x val="0.28816083395383468"/>
          <c:y val="0.61301477726243114"/>
          <c:w val="0.56589724497393901"/>
          <c:h val="0.20547981159889261"/>
        </c:manualLayout>
      </c:layout>
      <c:overlay val="0"/>
      <c:spPr>
        <a:noFill/>
        <a:ln w="25400">
          <a:noFill/>
        </a:ln>
      </c:spPr>
      <c:txPr>
        <a:bodyPr/>
        <a:lstStyle/>
        <a:p>
          <a:pPr>
            <a:defRPr sz="1285" b="0" i="0" u="none" strike="noStrike" baseline="0">
              <a:solidFill>
                <a:srgbClr val="000000"/>
              </a:solidFill>
              <a:latin typeface="明朝"/>
              <a:ea typeface="明朝"/>
              <a:cs typeface="明朝"/>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oddHeader>&amp;A</c:oddHeader>
      <c:oddFooter>- &amp;P -</c:oddFooter>
    </c:headerFooter>
    <c:pageMargins b="1" l="0.75" r="0.75" t="1" header="0.5" footer="0.5"/>
    <c:pageSetup paperSize="9" orientation="landscape" horizontalDpi="720" verticalDpi="720"/>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明朝"/>
                <a:ea typeface="明朝"/>
                <a:cs typeface="明朝"/>
              </a:defRPr>
            </a:pPr>
            <a:r>
              <a:rPr lang="ja-JP" altLang="en-US" sz="1600" b="0" i="0" u="none" strike="noStrike" baseline="0">
                <a:solidFill>
                  <a:srgbClr val="000000"/>
                </a:solidFill>
                <a:latin typeface="Meiryo UI"/>
                <a:ea typeface="Meiryo UI"/>
              </a:rPr>
              <a:t>移動測定車空間γ線線量率の経年変化</a:t>
            </a:r>
          </a:p>
          <a:p>
            <a:pPr>
              <a:defRPr sz="1100" b="0" i="0" u="none" strike="noStrike" baseline="0">
                <a:solidFill>
                  <a:srgbClr val="000000"/>
                </a:solidFill>
                <a:latin typeface="明朝"/>
                <a:ea typeface="明朝"/>
                <a:cs typeface="明朝"/>
              </a:defRPr>
            </a:pPr>
            <a:r>
              <a:rPr lang="ja-JP" altLang="en-US" sz="1600" b="0" i="0" u="none" strike="noStrike" baseline="0">
                <a:solidFill>
                  <a:srgbClr val="000000"/>
                </a:solidFill>
                <a:latin typeface="Meiryo UI"/>
                <a:ea typeface="Meiryo UI"/>
              </a:rPr>
              <a:t>(原子力ｾﾝﾀｰ測定④)</a:t>
            </a:r>
          </a:p>
        </c:rich>
      </c:tx>
      <c:layout>
        <c:manualLayout>
          <c:xMode val="edge"/>
          <c:yMode val="edge"/>
          <c:x val="0.28348237720284969"/>
          <c:y val="1.5479876160990712E-2"/>
        </c:manualLayout>
      </c:layout>
      <c:overlay val="0"/>
      <c:spPr>
        <a:noFill/>
        <a:ln w="25400">
          <a:noFill/>
        </a:ln>
      </c:spPr>
    </c:title>
    <c:autoTitleDeleted val="0"/>
    <c:plotArea>
      <c:layout>
        <c:manualLayout>
          <c:layoutTarget val="inner"/>
          <c:xMode val="edge"/>
          <c:yMode val="edge"/>
          <c:x val="2.4553589269430447E-2"/>
          <c:y val="5.5727554179566562E-2"/>
          <c:w val="0.97247094470138162"/>
          <c:h val="0.81424148606811142"/>
        </c:manualLayout>
      </c:layout>
      <c:lineChart>
        <c:grouping val="standard"/>
        <c:varyColors val="0"/>
        <c:ser>
          <c:idx val="0"/>
          <c:order val="0"/>
          <c:tx>
            <c:strRef>
              <c:f>旧横型!$C$175</c:f>
              <c:strCache>
                <c:ptCount val="1"/>
                <c:pt idx="0">
                  <c:v>小屋取駐車場</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strRef>
              <c:f>旧横型!$D$154:$EI$154</c:f>
              <c:strCache>
                <c:ptCount val="109"/>
                <c:pt idx="0">
                  <c:v>S60</c:v>
                </c:pt>
                <c:pt idx="4">
                  <c:v>S61</c:v>
                </c:pt>
                <c:pt idx="8">
                  <c:v>S62</c:v>
                </c:pt>
                <c:pt idx="12">
                  <c:v>S63</c:v>
                </c:pt>
                <c:pt idx="16">
                  <c:v>H1</c:v>
                </c:pt>
                <c:pt idx="20">
                  <c:v>H2</c:v>
                </c:pt>
                <c:pt idx="24">
                  <c:v>H3</c:v>
                </c:pt>
                <c:pt idx="28">
                  <c:v>H4</c:v>
                </c:pt>
                <c:pt idx="32">
                  <c:v>H5</c:v>
                </c:pt>
                <c:pt idx="36">
                  <c:v>H6</c:v>
                </c:pt>
                <c:pt idx="40">
                  <c:v>H7</c:v>
                </c:pt>
                <c:pt idx="44">
                  <c:v>H8</c:v>
                </c:pt>
                <c:pt idx="48">
                  <c:v>H9</c:v>
                </c:pt>
                <c:pt idx="52">
                  <c:v>H10</c:v>
                </c:pt>
                <c:pt idx="56">
                  <c:v>H11</c:v>
                </c:pt>
                <c:pt idx="60">
                  <c:v>H12</c:v>
                </c:pt>
                <c:pt idx="64">
                  <c:v>H13</c:v>
                </c:pt>
                <c:pt idx="68">
                  <c:v>H14</c:v>
                </c:pt>
                <c:pt idx="72">
                  <c:v>H15</c:v>
                </c:pt>
                <c:pt idx="76">
                  <c:v>H16</c:v>
                </c:pt>
                <c:pt idx="80">
                  <c:v>H17</c:v>
                </c:pt>
                <c:pt idx="84">
                  <c:v>H18</c:v>
                </c:pt>
                <c:pt idx="88">
                  <c:v>H19</c:v>
                </c:pt>
                <c:pt idx="92">
                  <c:v>H20</c:v>
                </c:pt>
                <c:pt idx="96">
                  <c:v>H21</c:v>
                </c:pt>
                <c:pt idx="100">
                  <c:v>H22</c:v>
                </c:pt>
                <c:pt idx="104">
                  <c:v>H23</c:v>
                </c:pt>
                <c:pt idx="108">
                  <c:v>H26</c:v>
                </c:pt>
              </c:strCache>
            </c:strRef>
          </c:cat>
          <c:val>
            <c:numRef>
              <c:f>旧横型!$D$175:$EI$175</c:f>
              <c:numCache>
                <c:formatCode>0.0</c:formatCode>
                <c:ptCount val="112"/>
                <c:pt idx="0">
                  <c:v>27.84</c:v>
                </c:pt>
                <c:pt idx="1">
                  <c:v>26.97</c:v>
                </c:pt>
                <c:pt idx="2">
                  <c:v>35.669999999999995</c:v>
                </c:pt>
                <c:pt idx="3">
                  <c:v>29.58</c:v>
                </c:pt>
                <c:pt idx="4">
                  <c:v>26.099999999999998</c:v>
                </c:pt>
                <c:pt idx="5">
                  <c:v>27.84</c:v>
                </c:pt>
                <c:pt idx="6">
                  <c:v>27.84</c:v>
                </c:pt>
                <c:pt idx="7">
                  <c:v>26.099999999999998</c:v>
                </c:pt>
                <c:pt idx="8">
                  <c:v>26.97</c:v>
                </c:pt>
                <c:pt idx="9">
                  <c:v>26.97</c:v>
                </c:pt>
                <c:pt idx="10">
                  <c:v>26.099999999999998</c:v>
                </c:pt>
                <c:pt idx="11">
                  <c:v>28.709999999999997</c:v>
                </c:pt>
                <c:pt idx="12">
                  <c:v>26.97</c:v>
                </c:pt>
                <c:pt idx="13">
                  <c:v>26.099999999999998</c:v>
                </c:pt>
                <c:pt idx="14">
                  <c:v>26.97</c:v>
                </c:pt>
                <c:pt idx="15">
                  <c:v>27.84</c:v>
                </c:pt>
                <c:pt idx="16">
                  <c:v>26.97</c:v>
                </c:pt>
                <c:pt idx="17">
                  <c:v>26.099999999999998</c:v>
                </c:pt>
                <c:pt idx="18">
                  <c:v>27.84</c:v>
                </c:pt>
                <c:pt idx="19">
                  <c:v>25.229999999999997</c:v>
                </c:pt>
                <c:pt idx="20">
                  <c:v>26.099999999999998</c:v>
                </c:pt>
                <c:pt idx="21">
                  <c:v>25.229999999999997</c:v>
                </c:pt>
                <c:pt idx="22">
                  <c:v>25.229999999999997</c:v>
                </c:pt>
                <c:pt idx="23">
                  <c:v>26.97</c:v>
                </c:pt>
                <c:pt idx="24">
                  <c:v>24.6</c:v>
                </c:pt>
                <c:pt idx="25">
                  <c:v>26.9</c:v>
                </c:pt>
                <c:pt idx="26">
                  <c:v>27.9</c:v>
                </c:pt>
                <c:pt idx="27">
                  <c:v>26.9</c:v>
                </c:pt>
                <c:pt idx="28">
                  <c:v>27.3</c:v>
                </c:pt>
                <c:pt idx="29">
                  <c:v>26.7</c:v>
                </c:pt>
                <c:pt idx="30">
                  <c:v>26.9</c:v>
                </c:pt>
                <c:pt idx="31">
                  <c:v>28.5</c:v>
                </c:pt>
                <c:pt idx="32">
                  <c:v>32.200000000000003</c:v>
                </c:pt>
                <c:pt idx="33">
                  <c:v>27.7</c:v>
                </c:pt>
                <c:pt idx="34">
                  <c:v>30.4</c:v>
                </c:pt>
                <c:pt idx="35">
                  <c:v>31.6</c:v>
                </c:pt>
                <c:pt idx="36">
                  <c:v>29.5</c:v>
                </c:pt>
                <c:pt idx="37">
                  <c:v>29.9</c:v>
                </c:pt>
                <c:pt idx="38">
                  <c:v>30.6</c:v>
                </c:pt>
                <c:pt idx="39">
                  <c:v>32</c:v>
                </c:pt>
                <c:pt idx="40">
                  <c:v>29.29</c:v>
                </c:pt>
                <c:pt idx="41">
                  <c:v>30.66</c:v>
                </c:pt>
                <c:pt idx="42">
                  <c:v>30.53</c:v>
                </c:pt>
                <c:pt idx="43">
                  <c:v>32</c:v>
                </c:pt>
                <c:pt idx="44">
                  <c:v>31.39</c:v>
                </c:pt>
                <c:pt idx="45">
                  <c:v>28.51</c:v>
                </c:pt>
                <c:pt idx="46">
                  <c:v>28.7</c:v>
                </c:pt>
                <c:pt idx="47">
                  <c:v>31.4</c:v>
                </c:pt>
                <c:pt idx="48">
                  <c:v>31.5</c:v>
                </c:pt>
                <c:pt idx="49">
                  <c:v>30.7</c:v>
                </c:pt>
                <c:pt idx="50">
                  <c:v>32.4</c:v>
                </c:pt>
                <c:pt idx="51">
                  <c:v>29.17</c:v>
                </c:pt>
                <c:pt idx="52">
                  <c:v>31.4</c:v>
                </c:pt>
                <c:pt idx="53">
                  <c:v>27.7</c:v>
                </c:pt>
                <c:pt idx="54">
                  <c:v>29.2</c:v>
                </c:pt>
                <c:pt idx="55">
                  <c:v>30.4</c:v>
                </c:pt>
                <c:pt idx="56">
                  <c:v>29.5</c:v>
                </c:pt>
                <c:pt idx="57">
                  <c:v>28.8</c:v>
                </c:pt>
                <c:pt idx="58">
                  <c:v>30.4</c:v>
                </c:pt>
                <c:pt idx="59">
                  <c:v>29.7</c:v>
                </c:pt>
                <c:pt idx="60">
                  <c:v>30.8</c:v>
                </c:pt>
                <c:pt idx="61">
                  <c:v>29.2</c:v>
                </c:pt>
                <c:pt idx="62">
                  <c:v>30.1</c:v>
                </c:pt>
                <c:pt idx="63">
                  <c:v>31.1</c:v>
                </c:pt>
                <c:pt idx="64">
                  <c:v>31.3</c:v>
                </c:pt>
                <c:pt idx="65">
                  <c:v>29.8</c:v>
                </c:pt>
                <c:pt idx="66">
                  <c:v>30.1</c:v>
                </c:pt>
                <c:pt idx="67">
                  <c:v>30.1</c:v>
                </c:pt>
                <c:pt idx="68">
                  <c:v>29.2</c:v>
                </c:pt>
                <c:pt idx="69">
                  <c:v>28.9</c:v>
                </c:pt>
                <c:pt idx="70">
                  <c:v>28.5</c:v>
                </c:pt>
                <c:pt idx="71">
                  <c:v>29.1</c:v>
                </c:pt>
                <c:pt idx="72">
                  <c:v>28.9</c:v>
                </c:pt>
                <c:pt idx="73">
                  <c:v>29.7</c:v>
                </c:pt>
                <c:pt idx="74">
                  <c:v>29.1</c:v>
                </c:pt>
                <c:pt idx="75">
                  <c:v>29.1</c:v>
                </c:pt>
                <c:pt idx="76">
                  <c:v>30.4</c:v>
                </c:pt>
                <c:pt idx="77">
                  <c:v>29.3</c:v>
                </c:pt>
                <c:pt idx="78">
                  <c:v>27.7</c:v>
                </c:pt>
                <c:pt idx="79">
                  <c:v>27.5</c:v>
                </c:pt>
                <c:pt idx="80">
                  <c:v>29.1</c:v>
                </c:pt>
                <c:pt idx="81">
                  <c:v>29.3</c:v>
                </c:pt>
                <c:pt idx="82">
                  <c:v>29.2</c:v>
                </c:pt>
                <c:pt idx="83">
                  <c:v>29.4</c:v>
                </c:pt>
                <c:pt idx="84">
                  <c:v>30.7</c:v>
                </c:pt>
                <c:pt idx="85">
                  <c:v>32.799999999999997</c:v>
                </c:pt>
                <c:pt idx="86">
                  <c:v>32.4</c:v>
                </c:pt>
                <c:pt idx="87">
                  <c:v>31.9</c:v>
                </c:pt>
                <c:pt idx="88">
                  <c:v>32</c:v>
                </c:pt>
                <c:pt idx="89">
                  <c:v>30.8</c:v>
                </c:pt>
                <c:pt idx="90">
                  <c:v>31.9</c:v>
                </c:pt>
                <c:pt idx="91">
                  <c:v>30.9</c:v>
                </c:pt>
                <c:pt idx="92">
                  <c:v>30</c:v>
                </c:pt>
                <c:pt idx="93">
                  <c:v>28.8</c:v>
                </c:pt>
                <c:pt idx="94">
                  <c:v>29.8</c:v>
                </c:pt>
                <c:pt idx="95">
                  <c:v>30.3</c:v>
                </c:pt>
                <c:pt idx="96">
                  <c:v>29.2</c:v>
                </c:pt>
                <c:pt idx="97">
                  <c:v>30.8</c:v>
                </c:pt>
                <c:pt idx="98">
                  <c:v>31.4</c:v>
                </c:pt>
                <c:pt idx="99">
                  <c:v>30.9</c:v>
                </c:pt>
                <c:pt idx="100">
                  <c:v>28.7</c:v>
                </c:pt>
                <c:pt idx="101">
                  <c:v>30.7</c:v>
                </c:pt>
                <c:pt idx="102">
                  <c:v>30.8</c:v>
                </c:pt>
              </c:numCache>
            </c:numRef>
          </c:val>
          <c:smooth val="0"/>
        </c:ser>
        <c:ser>
          <c:idx val="1"/>
          <c:order val="1"/>
          <c:tx>
            <c:strRef>
              <c:f>旧横型!$C$176</c:f>
              <c:strCache>
                <c:ptCount val="1"/>
                <c:pt idx="0">
                  <c:v>塚浜なつはまﾍﾟﾝｼｮﾝ前</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旧横型!$D$154:$EI$154</c:f>
              <c:strCache>
                <c:ptCount val="109"/>
                <c:pt idx="0">
                  <c:v>S60</c:v>
                </c:pt>
                <c:pt idx="4">
                  <c:v>S61</c:v>
                </c:pt>
                <c:pt idx="8">
                  <c:v>S62</c:v>
                </c:pt>
                <c:pt idx="12">
                  <c:v>S63</c:v>
                </c:pt>
                <c:pt idx="16">
                  <c:v>H1</c:v>
                </c:pt>
                <c:pt idx="20">
                  <c:v>H2</c:v>
                </c:pt>
                <c:pt idx="24">
                  <c:v>H3</c:v>
                </c:pt>
                <c:pt idx="28">
                  <c:v>H4</c:v>
                </c:pt>
                <c:pt idx="32">
                  <c:v>H5</c:v>
                </c:pt>
                <c:pt idx="36">
                  <c:v>H6</c:v>
                </c:pt>
                <c:pt idx="40">
                  <c:v>H7</c:v>
                </c:pt>
                <c:pt idx="44">
                  <c:v>H8</c:v>
                </c:pt>
                <c:pt idx="48">
                  <c:v>H9</c:v>
                </c:pt>
                <c:pt idx="52">
                  <c:v>H10</c:v>
                </c:pt>
                <c:pt idx="56">
                  <c:v>H11</c:v>
                </c:pt>
                <c:pt idx="60">
                  <c:v>H12</c:v>
                </c:pt>
                <c:pt idx="64">
                  <c:v>H13</c:v>
                </c:pt>
                <c:pt idx="68">
                  <c:v>H14</c:v>
                </c:pt>
                <c:pt idx="72">
                  <c:v>H15</c:v>
                </c:pt>
                <c:pt idx="76">
                  <c:v>H16</c:v>
                </c:pt>
                <c:pt idx="80">
                  <c:v>H17</c:v>
                </c:pt>
                <c:pt idx="84">
                  <c:v>H18</c:v>
                </c:pt>
                <c:pt idx="88">
                  <c:v>H19</c:v>
                </c:pt>
                <c:pt idx="92">
                  <c:v>H20</c:v>
                </c:pt>
                <c:pt idx="96">
                  <c:v>H21</c:v>
                </c:pt>
                <c:pt idx="100">
                  <c:v>H22</c:v>
                </c:pt>
                <c:pt idx="104">
                  <c:v>H23</c:v>
                </c:pt>
                <c:pt idx="108">
                  <c:v>H26</c:v>
                </c:pt>
              </c:strCache>
            </c:strRef>
          </c:cat>
          <c:val>
            <c:numRef>
              <c:f>旧横型!$D$176:$EI$176</c:f>
              <c:numCache>
                <c:formatCode>0.0</c:formatCode>
                <c:ptCount val="112"/>
                <c:pt idx="0">
                  <c:v>26.099999999999998</c:v>
                </c:pt>
                <c:pt idx="1">
                  <c:v>26.099999999999998</c:v>
                </c:pt>
                <c:pt idx="2">
                  <c:v>33.059999999999995</c:v>
                </c:pt>
                <c:pt idx="3">
                  <c:v>26.099999999999998</c:v>
                </c:pt>
                <c:pt idx="4">
                  <c:v>26.099999999999998</c:v>
                </c:pt>
                <c:pt idx="5">
                  <c:v>25.229999999999997</c:v>
                </c:pt>
                <c:pt idx="6">
                  <c:v>26.099999999999998</c:v>
                </c:pt>
                <c:pt idx="7">
                  <c:v>25.229999999999997</c:v>
                </c:pt>
                <c:pt idx="8">
                  <c:v>26.97</c:v>
                </c:pt>
                <c:pt idx="9">
                  <c:v>26.099999999999998</c:v>
                </c:pt>
                <c:pt idx="10">
                  <c:v>24.359999999999996</c:v>
                </c:pt>
                <c:pt idx="11">
                  <c:v>26.97</c:v>
                </c:pt>
                <c:pt idx="12">
                  <c:v>25.229999999999997</c:v>
                </c:pt>
                <c:pt idx="13">
                  <c:v>24.359999999999996</c:v>
                </c:pt>
                <c:pt idx="14">
                  <c:v>25.229999999999997</c:v>
                </c:pt>
                <c:pt idx="15">
                  <c:v>25.229999999999997</c:v>
                </c:pt>
                <c:pt idx="16">
                  <c:v>25.229999999999997</c:v>
                </c:pt>
                <c:pt idx="17">
                  <c:v>24.359999999999996</c:v>
                </c:pt>
                <c:pt idx="18">
                  <c:v>25.229999999999997</c:v>
                </c:pt>
                <c:pt idx="19">
                  <c:v>25.229999999999997</c:v>
                </c:pt>
                <c:pt idx="20">
                  <c:v>24.359999999999996</c:v>
                </c:pt>
                <c:pt idx="21">
                  <c:v>23.49</c:v>
                </c:pt>
                <c:pt idx="22">
                  <c:v>24.359999999999996</c:v>
                </c:pt>
                <c:pt idx="23">
                  <c:v>25.229999999999997</c:v>
                </c:pt>
                <c:pt idx="24">
                  <c:v>25.8</c:v>
                </c:pt>
                <c:pt idx="25">
                  <c:v>25.5</c:v>
                </c:pt>
                <c:pt idx="26">
                  <c:v>26.2</c:v>
                </c:pt>
                <c:pt idx="27">
                  <c:v>24.8</c:v>
                </c:pt>
                <c:pt idx="28">
                  <c:v>24.2</c:v>
                </c:pt>
                <c:pt idx="29">
                  <c:v>25.5</c:v>
                </c:pt>
                <c:pt idx="30">
                  <c:v>27.5</c:v>
                </c:pt>
                <c:pt idx="31">
                  <c:v>25.8</c:v>
                </c:pt>
                <c:pt idx="32">
                  <c:v>28</c:v>
                </c:pt>
                <c:pt idx="33">
                  <c:v>26.4</c:v>
                </c:pt>
                <c:pt idx="34">
                  <c:v>26.5</c:v>
                </c:pt>
                <c:pt idx="35">
                  <c:v>28.2</c:v>
                </c:pt>
                <c:pt idx="36">
                  <c:v>26</c:v>
                </c:pt>
                <c:pt idx="37">
                  <c:v>26.8</c:v>
                </c:pt>
                <c:pt idx="38">
                  <c:v>28.3</c:v>
                </c:pt>
                <c:pt idx="39">
                  <c:v>28.2</c:v>
                </c:pt>
                <c:pt idx="40">
                  <c:v>27.65</c:v>
                </c:pt>
                <c:pt idx="41">
                  <c:v>28.07</c:v>
                </c:pt>
                <c:pt idx="42">
                  <c:v>27.41</c:v>
                </c:pt>
                <c:pt idx="43">
                  <c:v>26.43</c:v>
                </c:pt>
                <c:pt idx="44">
                  <c:v>29.75</c:v>
                </c:pt>
                <c:pt idx="45">
                  <c:v>28.03</c:v>
                </c:pt>
                <c:pt idx="46">
                  <c:v>30.9</c:v>
                </c:pt>
                <c:pt idx="47">
                  <c:v>28.9</c:v>
                </c:pt>
                <c:pt idx="48">
                  <c:v>27.6</c:v>
                </c:pt>
                <c:pt idx="49">
                  <c:v>29.5</c:v>
                </c:pt>
                <c:pt idx="50">
                  <c:v>29.6</c:v>
                </c:pt>
                <c:pt idx="51">
                  <c:v>28.38</c:v>
                </c:pt>
                <c:pt idx="52">
                  <c:v>29.9</c:v>
                </c:pt>
                <c:pt idx="53">
                  <c:v>25.7</c:v>
                </c:pt>
                <c:pt idx="54">
                  <c:v>28.5</c:v>
                </c:pt>
                <c:pt idx="55">
                  <c:v>29.9</c:v>
                </c:pt>
                <c:pt idx="56">
                  <c:v>27</c:v>
                </c:pt>
                <c:pt idx="57">
                  <c:v>26.9</c:v>
                </c:pt>
                <c:pt idx="58">
                  <c:v>28.8</c:v>
                </c:pt>
                <c:pt idx="59">
                  <c:v>28</c:v>
                </c:pt>
                <c:pt idx="60">
                  <c:v>28.2</c:v>
                </c:pt>
                <c:pt idx="61">
                  <c:v>27.4</c:v>
                </c:pt>
                <c:pt idx="62">
                  <c:v>27.4</c:v>
                </c:pt>
                <c:pt idx="63">
                  <c:v>26.9</c:v>
                </c:pt>
                <c:pt idx="64">
                  <c:v>29.6</c:v>
                </c:pt>
                <c:pt idx="65">
                  <c:v>29.4</c:v>
                </c:pt>
                <c:pt idx="66">
                  <c:v>28.7</c:v>
                </c:pt>
                <c:pt idx="67">
                  <c:v>29.2</c:v>
                </c:pt>
                <c:pt idx="68">
                  <c:v>28.6</c:v>
                </c:pt>
                <c:pt idx="69">
                  <c:v>29.1</c:v>
                </c:pt>
                <c:pt idx="70">
                  <c:v>27.6</c:v>
                </c:pt>
                <c:pt idx="71">
                  <c:v>28.4</c:v>
                </c:pt>
                <c:pt idx="72">
                  <c:v>27.8</c:v>
                </c:pt>
                <c:pt idx="73">
                  <c:v>28.5</c:v>
                </c:pt>
                <c:pt idx="74">
                  <c:v>27.6</c:v>
                </c:pt>
                <c:pt idx="75">
                  <c:v>28.6</c:v>
                </c:pt>
                <c:pt idx="76">
                  <c:v>28</c:v>
                </c:pt>
                <c:pt idx="77">
                  <c:v>28.1</c:v>
                </c:pt>
                <c:pt idx="78">
                  <c:v>27.1</c:v>
                </c:pt>
                <c:pt idx="79">
                  <c:v>27.5</c:v>
                </c:pt>
                <c:pt idx="80">
                  <c:v>28.1</c:v>
                </c:pt>
                <c:pt idx="81">
                  <c:v>28.7</c:v>
                </c:pt>
                <c:pt idx="82">
                  <c:v>29.4</c:v>
                </c:pt>
                <c:pt idx="83">
                  <c:v>28.7</c:v>
                </c:pt>
                <c:pt idx="84">
                  <c:v>28.9</c:v>
                </c:pt>
                <c:pt idx="85">
                  <c:v>32.4</c:v>
                </c:pt>
                <c:pt idx="86">
                  <c:v>31.5</c:v>
                </c:pt>
                <c:pt idx="87">
                  <c:v>30.3</c:v>
                </c:pt>
                <c:pt idx="88">
                  <c:v>28.6</c:v>
                </c:pt>
                <c:pt idx="89">
                  <c:v>29.5</c:v>
                </c:pt>
                <c:pt idx="90">
                  <c:v>30.3</c:v>
                </c:pt>
                <c:pt idx="91">
                  <c:v>29</c:v>
                </c:pt>
                <c:pt idx="92">
                  <c:v>28</c:v>
                </c:pt>
                <c:pt idx="93">
                  <c:v>28.2</c:v>
                </c:pt>
                <c:pt idx="94">
                  <c:v>30</c:v>
                </c:pt>
                <c:pt idx="95">
                  <c:v>29.1</c:v>
                </c:pt>
                <c:pt idx="96">
                  <c:v>27.8</c:v>
                </c:pt>
                <c:pt idx="97">
                  <c:v>27.8</c:v>
                </c:pt>
                <c:pt idx="98">
                  <c:v>29.5</c:v>
                </c:pt>
                <c:pt idx="99">
                  <c:v>29.2</c:v>
                </c:pt>
                <c:pt idx="100">
                  <c:v>28.9</c:v>
                </c:pt>
                <c:pt idx="101">
                  <c:v>31.3</c:v>
                </c:pt>
                <c:pt idx="102">
                  <c:v>28.8</c:v>
                </c:pt>
              </c:numCache>
            </c:numRef>
          </c:val>
          <c:smooth val="0"/>
        </c:ser>
        <c:ser>
          <c:idx val="2"/>
          <c:order val="2"/>
          <c:tx>
            <c:strRef>
              <c:f>旧横型!$C$177</c:f>
              <c:strCache>
                <c:ptCount val="1"/>
                <c:pt idx="0">
                  <c:v>飯子浜バス停前</c:v>
                </c:pt>
              </c:strCache>
            </c:strRef>
          </c:tx>
          <c:spPr>
            <a:ln w="12700">
              <a:solidFill>
                <a:srgbClr val="008000"/>
              </a:solidFill>
              <a:prstDash val="solid"/>
            </a:ln>
          </c:spPr>
          <c:marker>
            <c:symbol val="triangle"/>
            <c:size val="5"/>
            <c:spPr>
              <a:noFill/>
              <a:ln>
                <a:solidFill>
                  <a:srgbClr val="008000"/>
                </a:solidFill>
                <a:prstDash val="solid"/>
              </a:ln>
            </c:spPr>
          </c:marker>
          <c:cat>
            <c:strRef>
              <c:f>旧横型!$D$154:$EI$154</c:f>
              <c:strCache>
                <c:ptCount val="109"/>
                <c:pt idx="0">
                  <c:v>S60</c:v>
                </c:pt>
                <c:pt idx="4">
                  <c:v>S61</c:v>
                </c:pt>
                <c:pt idx="8">
                  <c:v>S62</c:v>
                </c:pt>
                <c:pt idx="12">
                  <c:v>S63</c:v>
                </c:pt>
                <c:pt idx="16">
                  <c:v>H1</c:v>
                </c:pt>
                <c:pt idx="20">
                  <c:v>H2</c:v>
                </c:pt>
                <c:pt idx="24">
                  <c:v>H3</c:v>
                </c:pt>
                <c:pt idx="28">
                  <c:v>H4</c:v>
                </c:pt>
                <c:pt idx="32">
                  <c:v>H5</c:v>
                </c:pt>
                <c:pt idx="36">
                  <c:v>H6</c:v>
                </c:pt>
                <c:pt idx="40">
                  <c:v>H7</c:v>
                </c:pt>
                <c:pt idx="44">
                  <c:v>H8</c:v>
                </c:pt>
                <c:pt idx="48">
                  <c:v>H9</c:v>
                </c:pt>
                <c:pt idx="52">
                  <c:v>H10</c:v>
                </c:pt>
                <c:pt idx="56">
                  <c:v>H11</c:v>
                </c:pt>
                <c:pt idx="60">
                  <c:v>H12</c:v>
                </c:pt>
                <c:pt idx="64">
                  <c:v>H13</c:v>
                </c:pt>
                <c:pt idx="68">
                  <c:v>H14</c:v>
                </c:pt>
                <c:pt idx="72">
                  <c:v>H15</c:v>
                </c:pt>
                <c:pt idx="76">
                  <c:v>H16</c:v>
                </c:pt>
                <c:pt idx="80">
                  <c:v>H17</c:v>
                </c:pt>
                <c:pt idx="84">
                  <c:v>H18</c:v>
                </c:pt>
                <c:pt idx="88">
                  <c:v>H19</c:v>
                </c:pt>
                <c:pt idx="92">
                  <c:v>H20</c:v>
                </c:pt>
                <c:pt idx="96">
                  <c:v>H21</c:v>
                </c:pt>
                <c:pt idx="100">
                  <c:v>H22</c:v>
                </c:pt>
                <c:pt idx="104">
                  <c:v>H23</c:v>
                </c:pt>
                <c:pt idx="108">
                  <c:v>H26</c:v>
                </c:pt>
              </c:strCache>
            </c:strRef>
          </c:cat>
          <c:val>
            <c:numRef>
              <c:f>旧横型!$D$177:$EI$177</c:f>
              <c:numCache>
                <c:formatCode>0.0</c:formatCode>
                <c:ptCount val="112"/>
                <c:pt idx="0">
                  <c:v>22.619999999999997</c:v>
                </c:pt>
                <c:pt idx="1">
                  <c:v>21.75</c:v>
                </c:pt>
                <c:pt idx="2">
                  <c:v>29.58</c:v>
                </c:pt>
                <c:pt idx="3">
                  <c:v>23.49</c:v>
                </c:pt>
                <c:pt idx="4">
                  <c:v>21.75</c:v>
                </c:pt>
                <c:pt idx="5">
                  <c:v>20.88</c:v>
                </c:pt>
                <c:pt idx="6">
                  <c:v>22.619999999999997</c:v>
                </c:pt>
                <c:pt idx="7">
                  <c:v>22.619999999999997</c:v>
                </c:pt>
                <c:pt idx="8">
                  <c:v>23.49</c:v>
                </c:pt>
                <c:pt idx="9">
                  <c:v>21.75</c:v>
                </c:pt>
                <c:pt idx="10">
                  <c:v>22.619999999999997</c:v>
                </c:pt>
                <c:pt idx="11">
                  <c:v>22.619999999999997</c:v>
                </c:pt>
                <c:pt idx="12">
                  <c:v>22.619999999999997</c:v>
                </c:pt>
                <c:pt idx="13">
                  <c:v>21.75</c:v>
                </c:pt>
                <c:pt idx="14">
                  <c:v>21.75</c:v>
                </c:pt>
                <c:pt idx="15">
                  <c:v>22.619999999999997</c:v>
                </c:pt>
                <c:pt idx="16">
                  <c:v>21.75</c:v>
                </c:pt>
                <c:pt idx="17">
                  <c:v>20.88</c:v>
                </c:pt>
                <c:pt idx="18">
                  <c:v>21.75</c:v>
                </c:pt>
                <c:pt idx="19">
                  <c:v>22.619999999999997</c:v>
                </c:pt>
                <c:pt idx="20">
                  <c:v>20.88</c:v>
                </c:pt>
                <c:pt idx="21">
                  <c:v>20.009999999999998</c:v>
                </c:pt>
                <c:pt idx="22">
                  <c:v>21.75</c:v>
                </c:pt>
                <c:pt idx="23">
                  <c:v>22.619999999999997</c:v>
                </c:pt>
                <c:pt idx="24">
                  <c:v>20.7</c:v>
                </c:pt>
                <c:pt idx="25">
                  <c:v>22.1</c:v>
                </c:pt>
                <c:pt idx="26">
                  <c:v>24.4</c:v>
                </c:pt>
                <c:pt idx="27">
                  <c:v>23.1</c:v>
                </c:pt>
                <c:pt idx="28">
                  <c:v>21.9</c:v>
                </c:pt>
                <c:pt idx="29">
                  <c:v>24</c:v>
                </c:pt>
                <c:pt idx="30">
                  <c:v>25.2</c:v>
                </c:pt>
                <c:pt idx="31">
                  <c:v>23.8</c:v>
                </c:pt>
                <c:pt idx="32">
                  <c:v>26.6</c:v>
                </c:pt>
                <c:pt idx="33">
                  <c:v>23.2</c:v>
                </c:pt>
                <c:pt idx="34">
                  <c:v>25.7</c:v>
                </c:pt>
                <c:pt idx="35">
                  <c:v>26.4</c:v>
                </c:pt>
                <c:pt idx="36">
                  <c:v>24.3</c:v>
                </c:pt>
                <c:pt idx="37">
                  <c:v>28.9</c:v>
                </c:pt>
                <c:pt idx="38">
                  <c:v>26.7</c:v>
                </c:pt>
                <c:pt idx="39">
                  <c:v>26.7</c:v>
                </c:pt>
                <c:pt idx="40">
                  <c:v>26.06</c:v>
                </c:pt>
                <c:pt idx="41">
                  <c:v>26.52</c:v>
                </c:pt>
                <c:pt idx="42">
                  <c:v>26.28</c:v>
                </c:pt>
                <c:pt idx="43">
                  <c:v>28.67</c:v>
                </c:pt>
                <c:pt idx="44">
                  <c:v>24.36</c:v>
                </c:pt>
                <c:pt idx="45">
                  <c:v>27.43</c:v>
                </c:pt>
                <c:pt idx="46">
                  <c:v>22.5</c:v>
                </c:pt>
                <c:pt idx="47">
                  <c:v>25.5</c:v>
                </c:pt>
                <c:pt idx="48">
                  <c:v>27</c:v>
                </c:pt>
                <c:pt idx="49">
                  <c:v>28.1</c:v>
                </c:pt>
                <c:pt idx="50">
                  <c:v>28.1</c:v>
                </c:pt>
                <c:pt idx="51">
                  <c:v>25.88</c:v>
                </c:pt>
                <c:pt idx="52">
                  <c:v>27.2</c:v>
                </c:pt>
                <c:pt idx="53">
                  <c:v>24.6</c:v>
                </c:pt>
                <c:pt idx="54">
                  <c:v>25.1</c:v>
                </c:pt>
                <c:pt idx="55">
                  <c:v>26.7</c:v>
                </c:pt>
                <c:pt idx="56">
                  <c:v>24.9</c:v>
                </c:pt>
                <c:pt idx="57">
                  <c:v>25.1</c:v>
                </c:pt>
                <c:pt idx="58">
                  <c:v>25.8</c:v>
                </c:pt>
                <c:pt idx="59">
                  <c:v>25.1</c:v>
                </c:pt>
                <c:pt idx="60">
                  <c:v>27.4</c:v>
                </c:pt>
                <c:pt idx="61">
                  <c:v>27</c:v>
                </c:pt>
                <c:pt idx="62">
                  <c:v>26.9</c:v>
                </c:pt>
                <c:pt idx="63">
                  <c:v>26.7</c:v>
                </c:pt>
                <c:pt idx="64">
                  <c:v>27.9</c:v>
                </c:pt>
                <c:pt idx="65">
                  <c:v>27.1</c:v>
                </c:pt>
                <c:pt idx="66">
                  <c:v>26.8</c:v>
                </c:pt>
                <c:pt idx="67">
                  <c:v>27.4</c:v>
                </c:pt>
                <c:pt idx="68">
                  <c:v>26.5</c:v>
                </c:pt>
                <c:pt idx="69">
                  <c:v>27.5</c:v>
                </c:pt>
                <c:pt idx="70">
                  <c:v>25.5</c:v>
                </c:pt>
                <c:pt idx="71">
                  <c:v>27.2</c:v>
                </c:pt>
                <c:pt idx="72">
                  <c:v>26.9</c:v>
                </c:pt>
                <c:pt idx="73">
                  <c:v>27</c:v>
                </c:pt>
                <c:pt idx="74">
                  <c:v>26.7</c:v>
                </c:pt>
                <c:pt idx="75">
                  <c:v>26.6</c:v>
                </c:pt>
                <c:pt idx="76">
                  <c:v>26.2</c:v>
                </c:pt>
                <c:pt idx="77">
                  <c:v>26.4</c:v>
                </c:pt>
                <c:pt idx="78">
                  <c:v>25.5</c:v>
                </c:pt>
                <c:pt idx="79">
                  <c:v>25.5</c:v>
                </c:pt>
                <c:pt idx="80">
                  <c:v>25</c:v>
                </c:pt>
                <c:pt idx="81">
                  <c:v>25.5</c:v>
                </c:pt>
                <c:pt idx="82">
                  <c:v>27.4</c:v>
                </c:pt>
                <c:pt idx="83">
                  <c:v>26.7</c:v>
                </c:pt>
                <c:pt idx="84">
                  <c:v>25.3</c:v>
                </c:pt>
                <c:pt idx="85" formatCode="0.0&quot;注&quot;">
                  <c:v>31.5</c:v>
                </c:pt>
                <c:pt idx="86">
                  <c:v>27.8</c:v>
                </c:pt>
                <c:pt idx="87">
                  <c:v>26.2</c:v>
                </c:pt>
                <c:pt idx="88">
                  <c:v>25.9</c:v>
                </c:pt>
                <c:pt idx="89">
                  <c:v>25.5</c:v>
                </c:pt>
                <c:pt idx="90">
                  <c:v>26.5</c:v>
                </c:pt>
                <c:pt idx="91">
                  <c:v>25.8</c:v>
                </c:pt>
                <c:pt idx="92">
                  <c:v>25.2</c:v>
                </c:pt>
                <c:pt idx="93">
                  <c:v>25.5</c:v>
                </c:pt>
                <c:pt idx="94">
                  <c:v>26.9</c:v>
                </c:pt>
                <c:pt idx="95">
                  <c:v>26.5</c:v>
                </c:pt>
                <c:pt idx="96">
                  <c:v>25.6</c:v>
                </c:pt>
                <c:pt idx="97">
                  <c:v>25.9</c:v>
                </c:pt>
                <c:pt idx="98">
                  <c:v>26.7</c:v>
                </c:pt>
                <c:pt idx="99">
                  <c:v>26.1</c:v>
                </c:pt>
                <c:pt idx="100">
                  <c:v>25.5</c:v>
                </c:pt>
                <c:pt idx="101">
                  <c:v>27.1</c:v>
                </c:pt>
                <c:pt idx="102">
                  <c:v>26.1</c:v>
                </c:pt>
              </c:numCache>
            </c:numRef>
          </c:val>
          <c:smooth val="0"/>
        </c:ser>
        <c:ser>
          <c:idx val="3"/>
          <c:order val="3"/>
          <c:tx>
            <c:strRef>
              <c:f>旧横型!$C$178</c:f>
              <c:strCache>
                <c:ptCount val="1"/>
                <c:pt idx="0">
                  <c:v>野々浜六小、四中前</c:v>
                </c:pt>
              </c:strCache>
            </c:strRef>
          </c:tx>
          <c:spPr>
            <a:ln w="12700">
              <a:solidFill>
                <a:srgbClr val="FF0000"/>
              </a:solidFill>
              <a:prstDash val="solid"/>
            </a:ln>
          </c:spPr>
          <c:marker>
            <c:symbol val="circle"/>
            <c:size val="5"/>
            <c:spPr>
              <a:noFill/>
              <a:ln>
                <a:solidFill>
                  <a:srgbClr val="FF0000"/>
                </a:solidFill>
                <a:prstDash val="solid"/>
              </a:ln>
            </c:spPr>
          </c:marker>
          <c:cat>
            <c:strRef>
              <c:f>旧横型!$D$154:$EI$154</c:f>
              <c:strCache>
                <c:ptCount val="109"/>
                <c:pt idx="0">
                  <c:v>S60</c:v>
                </c:pt>
                <c:pt idx="4">
                  <c:v>S61</c:v>
                </c:pt>
                <c:pt idx="8">
                  <c:v>S62</c:v>
                </c:pt>
                <c:pt idx="12">
                  <c:v>S63</c:v>
                </c:pt>
                <c:pt idx="16">
                  <c:v>H1</c:v>
                </c:pt>
                <c:pt idx="20">
                  <c:v>H2</c:v>
                </c:pt>
                <c:pt idx="24">
                  <c:v>H3</c:v>
                </c:pt>
                <c:pt idx="28">
                  <c:v>H4</c:v>
                </c:pt>
                <c:pt idx="32">
                  <c:v>H5</c:v>
                </c:pt>
                <c:pt idx="36">
                  <c:v>H6</c:v>
                </c:pt>
                <c:pt idx="40">
                  <c:v>H7</c:v>
                </c:pt>
                <c:pt idx="44">
                  <c:v>H8</c:v>
                </c:pt>
                <c:pt idx="48">
                  <c:v>H9</c:v>
                </c:pt>
                <c:pt idx="52">
                  <c:v>H10</c:v>
                </c:pt>
                <c:pt idx="56">
                  <c:v>H11</c:v>
                </c:pt>
                <c:pt idx="60">
                  <c:v>H12</c:v>
                </c:pt>
                <c:pt idx="64">
                  <c:v>H13</c:v>
                </c:pt>
                <c:pt idx="68">
                  <c:v>H14</c:v>
                </c:pt>
                <c:pt idx="72">
                  <c:v>H15</c:v>
                </c:pt>
                <c:pt idx="76">
                  <c:v>H16</c:v>
                </c:pt>
                <c:pt idx="80">
                  <c:v>H17</c:v>
                </c:pt>
                <c:pt idx="84">
                  <c:v>H18</c:v>
                </c:pt>
                <c:pt idx="88">
                  <c:v>H19</c:v>
                </c:pt>
                <c:pt idx="92">
                  <c:v>H20</c:v>
                </c:pt>
                <c:pt idx="96">
                  <c:v>H21</c:v>
                </c:pt>
                <c:pt idx="100">
                  <c:v>H22</c:v>
                </c:pt>
                <c:pt idx="104">
                  <c:v>H23</c:v>
                </c:pt>
                <c:pt idx="108">
                  <c:v>H26</c:v>
                </c:pt>
              </c:strCache>
            </c:strRef>
          </c:cat>
          <c:val>
            <c:numRef>
              <c:f>旧横型!$D$178:$EI$178</c:f>
              <c:numCache>
                <c:formatCode>0.0</c:formatCode>
                <c:ptCount val="112"/>
                <c:pt idx="0">
                  <c:v>32.19</c:v>
                </c:pt>
                <c:pt idx="1">
                  <c:v>33.059999999999995</c:v>
                </c:pt>
                <c:pt idx="2">
                  <c:v>38.28</c:v>
                </c:pt>
                <c:pt idx="3">
                  <c:v>32.19</c:v>
                </c:pt>
                <c:pt idx="4">
                  <c:v>31.319999999999997</c:v>
                </c:pt>
                <c:pt idx="5">
                  <c:v>31.319999999999997</c:v>
                </c:pt>
                <c:pt idx="6">
                  <c:v>32.19</c:v>
                </c:pt>
                <c:pt idx="7">
                  <c:v>30.449999999999996</c:v>
                </c:pt>
                <c:pt idx="8">
                  <c:v>32.19</c:v>
                </c:pt>
                <c:pt idx="9">
                  <c:v>32.19</c:v>
                </c:pt>
                <c:pt idx="10">
                  <c:v>31.319999999999997</c:v>
                </c:pt>
                <c:pt idx="11">
                  <c:v>31.319999999999997</c:v>
                </c:pt>
                <c:pt idx="12">
                  <c:v>31.319999999999997</c:v>
                </c:pt>
                <c:pt idx="13">
                  <c:v>30.449999999999996</c:v>
                </c:pt>
                <c:pt idx="14">
                  <c:v>31.319999999999997</c:v>
                </c:pt>
                <c:pt idx="15">
                  <c:v>31.319999999999997</c:v>
                </c:pt>
                <c:pt idx="16">
                  <c:v>30.449999999999996</c:v>
                </c:pt>
                <c:pt idx="17">
                  <c:v>31.319999999999997</c:v>
                </c:pt>
                <c:pt idx="18">
                  <c:v>30.449999999999996</c:v>
                </c:pt>
                <c:pt idx="19">
                  <c:v>32.19</c:v>
                </c:pt>
                <c:pt idx="20">
                  <c:v>26.97</c:v>
                </c:pt>
                <c:pt idx="21">
                  <c:v>28.709999999999997</c:v>
                </c:pt>
                <c:pt idx="22">
                  <c:v>29.58</c:v>
                </c:pt>
                <c:pt idx="23">
                  <c:v>30.449999999999996</c:v>
                </c:pt>
                <c:pt idx="24">
                  <c:v>29.1</c:v>
                </c:pt>
                <c:pt idx="25">
                  <c:v>30.7</c:v>
                </c:pt>
                <c:pt idx="26">
                  <c:v>31.3</c:v>
                </c:pt>
                <c:pt idx="27">
                  <c:v>30</c:v>
                </c:pt>
                <c:pt idx="28">
                  <c:v>29.8</c:v>
                </c:pt>
                <c:pt idx="29">
                  <c:v>31.7</c:v>
                </c:pt>
                <c:pt idx="30">
                  <c:v>33.799999999999997</c:v>
                </c:pt>
                <c:pt idx="31">
                  <c:v>31.6</c:v>
                </c:pt>
                <c:pt idx="32">
                  <c:v>36.4</c:v>
                </c:pt>
                <c:pt idx="33">
                  <c:v>31.6</c:v>
                </c:pt>
                <c:pt idx="34">
                  <c:v>33.4</c:v>
                </c:pt>
                <c:pt idx="35">
                  <c:v>35.200000000000003</c:v>
                </c:pt>
                <c:pt idx="36">
                  <c:v>33.299999999999997</c:v>
                </c:pt>
                <c:pt idx="37">
                  <c:v>34.4</c:v>
                </c:pt>
                <c:pt idx="38">
                  <c:v>35.200000000000003</c:v>
                </c:pt>
                <c:pt idx="39">
                  <c:v>35.700000000000003</c:v>
                </c:pt>
                <c:pt idx="40">
                  <c:v>33.47</c:v>
                </c:pt>
                <c:pt idx="41">
                  <c:v>35.18</c:v>
                </c:pt>
                <c:pt idx="42">
                  <c:v>34.97</c:v>
                </c:pt>
                <c:pt idx="43">
                  <c:v>35.549999999999997</c:v>
                </c:pt>
                <c:pt idx="44">
                  <c:v>36.5</c:v>
                </c:pt>
                <c:pt idx="45">
                  <c:v>35.69</c:v>
                </c:pt>
                <c:pt idx="46">
                  <c:v>35.4</c:v>
                </c:pt>
                <c:pt idx="47">
                  <c:v>34.700000000000003</c:v>
                </c:pt>
                <c:pt idx="48">
                  <c:v>35.6</c:v>
                </c:pt>
                <c:pt idx="49">
                  <c:v>37.4</c:v>
                </c:pt>
                <c:pt idx="50">
                  <c:v>37.4</c:v>
                </c:pt>
                <c:pt idx="51">
                  <c:v>32.409999999999997</c:v>
                </c:pt>
                <c:pt idx="52">
                  <c:v>34.799999999999997</c:v>
                </c:pt>
                <c:pt idx="53">
                  <c:v>32.299999999999997</c:v>
                </c:pt>
                <c:pt idx="54">
                  <c:v>34.9</c:v>
                </c:pt>
                <c:pt idx="55">
                  <c:v>31.8</c:v>
                </c:pt>
                <c:pt idx="56">
                  <c:v>35.9</c:v>
                </c:pt>
                <c:pt idx="57">
                  <c:v>34.1</c:v>
                </c:pt>
                <c:pt idx="58">
                  <c:v>35</c:v>
                </c:pt>
                <c:pt idx="59">
                  <c:v>35</c:v>
                </c:pt>
                <c:pt idx="60">
                  <c:v>35.6</c:v>
                </c:pt>
                <c:pt idx="61">
                  <c:v>34.9</c:v>
                </c:pt>
                <c:pt idx="62">
                  <c:v>34</c:v>
                </c:pt>
                <c:pt idx="63">
                  <c:v>33.9</c:v>
                </c:pt>
                <c:pt idx="64">
                  <c:v>37.4</c:v>
                </c:pt>
                <c:pt idx="65">
                  <c:v>37.5</c:v>
                </c:pt>
                <c:pt idx="66">
                  <c:v>36.4</c:v>
                </c:pt>
                <c:pt idx="67">
                  <c:v>35.700000000000003</c:v>
                </c:pt>
                <c:pt idx="68">
                  <c:v>35.5</c:v>
                </c:pt>
                <c:pt idx="69">
                  <c:v>36.200000000000003</c:v>
                </c:pt>
                <c:pt idx="70">
                  <c:v>34.799999999999997</c:v>
                </c:pt>
                <c:pt idx="71">
                  <c:v>35.6</c:v>
                </c:pt>
                <c:pt idx="72">
                  <c:v>34.799999999999997</c:v>
                </c:pt>
                <c:pt idx="73">
                  <c:v>34.299999999999997</c:v>
                </c:pt>
                <c:pt idx="74">
                  <c:v>33.4</c:v>
                </c:pt>
                <c:pt idx="75">
                  <c:v>34.1</c:v>
                </c:pt>
                <c:pt idx="76">
                  <c:v>34.6</c:v>
                </c:pt>
                <c:pt idx="77">
                  <c:v>34.700000000000003</c:v>
                </c:pt>
                <c:pt idx="78">
                  <c:v>33</c:v>
                </c:pt>
                <c:pt idx="79">
                  <c:v>33</c:v>
                </c:pt>
                <c:pt idx="80">
                  <c:v>33.9</c:v>
                </c:pt>
                <c:pt idx="81">
                  <c:v>33.700000000000003</c:v>
                </c:pt>
                <c:pt idx="82">
                  <c:v>35.299999999999997</c:v>
                </c:pt>
                <c:pt idx="83">
                  <c:v>34.4</c:v>
                </c:pt>
                <c:pt idx="84">
                  <c:v>35.700000000000003</c:v>
                </c:pt>
                <c:pt idx="85" formatCode="0.0&quot;注&quot;">
                  <c:v>43.1</c:v>
                </c:pt>
                <c:pt idx="86">
                  <c:v>36.299999999999997</c:v>
                </c:pt>
                <c:pt idx="87">
                  <c:v>35.5</c:v>
                </c:pt>
                <c:pt idx="88">
                  <c:v>34.1</c:v>
                </c:pt>
                <c:pt idx="89">
                  <c:v>34.9</c:v>
                </c:pt>
                <c:pt idx="90">
                  <c:v>35.6</c:v>
                </c:pt>
                <c:pt idx="91">
                  <c:v>34.799999999999997</c:v>
                </c:pt>
                <c:pt idx="92">
                  <c:v>34.1</c:v>
                </c:pt>
                <c:pt idx="93">
                  <c:v>34.1</c:v>
                </c:pt>
                <c:pt idx="94">
                  <c:v>34.799999999999997</c:v>
                </c:pt>
                <c:pt idx="95">
                  <c:v>35</c:v>
                </c:pt>
                <c:pt idx="96">
                  <c:v>34.299999999999997</c:v>
                </c:pt>
                <c:pt idx="97">
                  <c:v>34.799999999999997</c:v>
                </c:pt>
                <c:pt idx="98">
                  <c:v>36.1</c:v>
                </c:pt>
                <c:pt idx="99">
                  <c:v>35.1</c:v>
                </c:pt>
                <c:pt idx="100">
                  <c:v>34</c:v>
                </c:pt>
                <c:pt idx="101">
                  <c:v>36.9</c:v>
                </c:pt>
                <c:pt idx="102">
                  <c:v>34.9</c:v>
                </c:pt>
              </c:numCache>
            </c:numRef>
          </c:val>
          <c:smooth val="0"/>
        </c:ser>
        <c:ser>
          <c:idx val="4"/>
          <c:order val="4"/>
          <c:tx>
            <c:strRef>
              <c:f>旧横型!$C$179</c:f>
              <c:strCache>
                <c:ptCount val="1"/>
                <c:pt idx="0">
                  <c:v>横浦入口</c:v>
                </c:pt>
              </c:strCache>
            </c:strRef>
          </c:tx>
          <c:spPr>
            <a:ln w="12700">
              <a:solidFill>
                <a:srgbClr val="800080"/>
              </a:solidFill>
              <a:prstDash val="solid"/>
            </a:ln>
          </c:spPr>
          <c:marker>
            <c:symbol val="square"/>
            <c:size val="5"/>
            <c:spPr>
              <a:noFill/>
              <a:ln>
                <a:solidFill>
                  <a:srgbClr val="800080"/>
                </a:solidFill>
                <a:prstDash val="solid"/>
              </a:ln>
            </c:spPr>
          </c:marker>
          <c:cat>
            <c:strRef>
              <c:f>旧横型!$D$154:$EI$154</c:f>
              <c:strCache>
                <c:ptCount val="109"/>
                <c:pt idx="0">
                  <c:v>S60</c:v>
                </c:pt>
                <c:pt idx="4">
                  <c:v>S61</c:v>
                </c:pt>
                <c:pt idx="8">
                  <c:v>S62</c:v>
                </c:pt>
                <c:pt idx="12">
                  <c:v>S63</c:v>
                </c:pt>
                <c:pt idx="16">
                  <c:v>H1</c:v>
                </c:pt>
                <c:pt idx="20">
                  <c:v>H2</c:v>
                </c:pt>
                <c:pt idx="24">
                  <c:v>H3</c:v>
                </c:pt>
                <c:pt idx="28">
                  <c:v>H4</c:v>
                </c:pt>
                <c:pt idx="32">
                  <c:v>H5</c:v>
                </c:pt>
                <c:pt idx="36">
                  <c:v>H6</c:v>
                </c:pt>
                <c:pt idx="40">
                  <c:v>H7</c:v>
                </c:pt>
                <c:pt idx="44">
                  <c:v>H8</c:v>
                </c:pt>
                <c:pt idx="48">
                  <c:v>H9</c:v>
                </c:pt>
                <c:pt idx="52">
                  <c:v>H10</c:v>
                </c:pt>
                <c:pt idx="56">
                  <c:v>H11</c:v>
                </c:pt>
                <c:pt idx="60">
                  <c:v>H12</c:v>
                </c:pt>
                <c:pt idx="64">
                  <c:v>H13</c:v>
                </c:pt>
                <c:pt idx="68">
                  <c:v>H14</c:v>
                </c:pt>
                <c:pt idx="72">
                  <c:v>H15</c:v>
                </c:pt>
                <c:pt idx="76">
                  <c:v>H16</c:v>
                </c:pt>
                <c:pt idx="80">
                  <c:v>H17</c:v>
                </c:pt>
                <c:pt idx="84">
                  <c:v>H18</c:v>
                </c:pt>
                <c:pt idx="88">
                  <c:v>H19</c:v>
                </c:pt>
                <c:pt idx="92">
                  <c:v>H20</c:v>
                </c:pt>
                <c:pt idx="96">
                  <c:v>H21</c:v>
                </c:pt>
                <c:pt idx="100">
                  <c:v>H22</c:v>
                </c:pt>
                <c:pt idx="104">
                  <c:v>H23</c:v>
                </c:pt>
                <c:pt idx="108">
                  <c:v>H26</c:v>
                </c:pt>
              </c:strCache>
            </c:strRef>
          </c:cat>
          <c:val>
            <c:numRef>
              <c:f>旧横型!$D$179:$EI$179</c:f>
              <c:numCache>
                <c:formatCode>0.0</c:formatCode>
                <c:ptCount val="112"/>
                <c:pt idx="0">
                  <c:v>27.84</c:v>
                </c:pt>
                <c:pt idx="1">
                  <c:v>28.709999999999997</c:v>
                </c:pt>
                <c:pt idx="2">
                  <c:v>33.059999999999995</c:v>
                </c:pt>
                <c:pt idx="3">
                  <c:v>28.709999999999997</c:v>
                </c:pt>
                <c:pt idx="4">
                  <c:v>27.84</c:v>
                </c:pt>
                <c:pt idx="5">
                  <c:v>27.84</c:v>
                </c:pt>
                <c:pt idx="6">
                  <c:v>28.709999999999997</c:v>
                </c:pt>
                <c:pt idx="7">
                  <c:v>27.84</c:v>
                </c:pt>
                <c:pt idx="8">
                  <c:v>28.709999999999997</c:v>
                </c:pt>
                <c:pt idx="9">
                  <c:v>27.84</c:v>
                </c:pt>
                <c:pt idx="10">
                  <c:v>27.84</c:v>
                </c:pt>
                <c:pt idx="11">
                  <c:v>27.84</c:v>
                </c:pt>
                <c:pt idx="12">
                  <c:v>27.84</c:v>
                </c:pt>
                <c:pt idx="13">
                  <c:v>27.84</c:v>
                </c:pt>
                <c:pt idx="14">
                  <c:v>27.84</c:v>
                </c:pt>
                <c:pt idx="15">
                  <c:v>28.709999999999997</c:v>
                </c:pt>
                <c:pt idx="16">
                  <c:v>26.97</c:v>
                </c:pt>
                <c:pt idx="17">
                  <c:v>27.84</c:v>
                </c:pt>
                <c:pt idx="18">
                  <c:v>26.97</c:v>
                </c:pt>
                <c:pt idx="19">
                  <c:v>29.58</c:v>
                </c:pt>
                <c:pt idx="20">
                  <c:v>26.099999999999998</c:v>
                </c:pt>
                <c:pt idx="21">
                  <c:v>26.099999999999998</c:v>
                </c:pt>
                <c:pt idx="22">
                  <c:v>26.97</c:v>
                </c:pt>
                <c:pt idx="23">
                  <c:v>26.099999999999998</c:v>
                </c:pt>
                <c:pt idx="24">
                  <c:v>26.4</c:v>
                </c:pt>
                <c:pt idx="25">
                  <c:v>26.9</c:v>
                </c:pt>
                <c:pt idx="26">
                  <c:v>27.4</c:v>
                </c:pt>
                <c:pt idx="27">
                  <c:v>26.4</c:v>
                </c:pt>
                <c:pt idx="28">
                  <c:v>27.8</c:v>
                </c:pt>
                <c:pt idx="29">
                  <c:v>27.7</c:v>
                </c:pt>
                <c:pt idx="30">
                  <c:v>29.8</c:v>
                </c:pt>
                <c:pt idx="31">
                  <c:v>28.8</c:v>
                </c:pt>
                <c:pt idx="32">
                  <c:v>29.9</c:v>
                </c:pt>
                <c:pt idx="33">
                  <c:v>26.5</c:v>
                </c:pt>
                <c:pt idx="34">
                  <c:v>28.1</c:v>
                </c:pt>
                <c:pt idx="35">
                  <c:v>29.9</c:v>
                </c:pt>
                <c:pt idx="36">
                  <c:v>28.3</c:v>
                </c:pt>
                <c:pt idx="37">
                  <c:v>29.1</c:v>
                </c:pt>
                <c:pt idx="38">
                  <c:v>29.1</c:v>
                </c:pt>
                <c:pt idx="39">
                  <c:v>30.1</c:v>
                </c:pt>
                <c:pt idx="40">
                  <c:v>29.17</c:v>
                </c:pt>
                <c:pt idx="41">
                  <c:v>29.3</c:v>
                </c:pt>
                <c:pt idx="42">
                  <c:v>27.97</c:v>
                </c:pt>
                <c:pt idx="43">
                  <c:v>30.24</c:v>
                </c:pt>
                <c:pt idx="44">
                  <c:v>29.9</c:v>
                </c:pt>
                <c:pt idx="45">
                  <c:v>30.09</c:v>
                </c:pt>
                <c:pt idx="46">
                  <c:v>27</c:v>
                </c:pt>
                <c:pt idx="47">
                  <c:v>27.6</c:v>
                </c:pt>
                <c:pt idx="48">
                  <c:v>31.3</c:v>
                </c:pt>
                <c:pt idx="49">
                  <c:v>31.3</c:v>
                </c:pt>
                <c:pt idx="50">
                  <c:v>31.3</c:v>
                </c:pt>
                <c:pt idx="51">
                  <c:v>30.37</c:v>
                </c:pt>
                <c:pt idx="52">
                  <c:v>29.2</c:v>
                </c:pt>
                <c:pt idx="53">
                  <c:v>26.8</c:v>
                </c:pt>
                <c:pt idx="54">
                  <c:v>29.5</c:v>
                </c:pt>
                <c:pt idx="55">
                  <c:v>31</c:v>
                </c:pt>
                <c:pt idx="56">
                  <c:v>28.5</c:v>
                </c:pt>
                <c:pt idx="57">
                  <c:v>28.8</c:v>
                </c:pt>
                <c:pt idx="58">
                  <c:v>30</c:v>
                </c:pt>
                <c:pt idx="59">
                  <c:v>29.6</c:v>
                </c:pt>
                <c:pt idx="60">
                  <c:v>29.7</c:v>
                </c:pt>
                <c:pt idx="61">
                  <c:v>29.8</c:v>
                </c:pt>
                <c:pt idx="62">
                  <c:v>29.3</c:v>
                </c:pt>
                <c:pt idx="63">
                  <c:v>30.2</c:v>
                </c:pt>
                <c:pt idx="64">
                  <c:v>30.9</c:v>
                </c:pt>
                <c:pt idx="65">
                  <c:v>31.5</c:v>
                </c:pt>
                <c:pt idx="66">
                  <c:v>31</c:v>
                </c:pt>
                <c:pt idx="67">
                  <c:v>29</c:v>
                </c:pt>
                <c:pt idx="68">
                  <c:v>28.7</c:v>
                </c:pt>
                <c:pt idx="69">
                  <c:v>29.3</c:v>
                </c:pt>
                <c:pt idx="70">
                  <c:v>27.8</c:v>
                </c:pt>
                <c:pt idx="71">
                  <c:v>28.3</c:v>
                </c:pt>
                <c:pt idx="72">
                  <c:v>27.9</c:v>
                </c:pt>
                <c:pt idx="73">
                  <c:v>28.5</c:v>
                </c:pt>
                <c:pt idx="74">
                  <c:v>28</c:v>
                </c:pt>
                <c:pt idx="75">
                  <c:v>29.1</c:v>
                </c:pt>
                <c:pt idx="76">
                  <c:v>28.7</c:v>
                </c:pt>
                <c:pt idx="77">
                  <c:v>28.7</c:v>
                </c:pt>
                <c:pt idx="78">
                  <c:v>27.6</c:v>
                </c:pt>
                <c:pt idx="79">
                  <c:v>27.9</c:v>
                </c:pt>
                <c:pt idx="80">
                  <c:v>28.2</c:v>
                </c:pt>
                <c:pt idx="81">
                  <c:v>27.1</c:v>
                </c:pt>
                <c:pt idx="82">
                  <c:v>29.9</c:v>
                </c:pt>
                <c:pt idx="83">
                  <c:v>28.6</c:v>
                </c:pt>
                <c:pt idx="84">
                  <c:v>27.5</c:v>
                </c:pt>
                <c:pt idx="85" formatCode="0.0&quot;注&quot;">
                  <c:v>37.299999999999997</c:v>
                </c:pt>
                <c:pt idx="86">
                  <c:v>32.5</c:v>
                </c:pt>
                <c:pt idx="87">
                  <c:v>31.7</c:v>
                </c:pt>
                <c:pt idx="88">
                  <c:v>28.9</c:v>
                </c:pt>
                <c:pt idx="89">
                  <c:v>28.8</c:v>
                </c:pt>
                <c:pt idx="90">
                  <c:v>30.9</c:v>
                </c:pt>
                <c:pt idx="91">
                  <c:v>29.1</c:v>
                </c:pt>
                <c:pt idx="92">
                  <c:v>28.1</c:v>
                </c:pt>
                <c:pt idx="93">
                  <c:v>28.1</c:v>
                </c:pt>
                <c:pt idx="94">
                  <c:v>29.7</c:v>
                </c:pt>
                <c:pt idx="95">
                  <c:v>28.9</c:v>
                </c:pt>
                <c:pt idx="96">
                  <c:v>28.2</c:v>
                </c:pt>
                <c:pt idx="97">
                  <c:v>28.6</c:v>
                </c:pt>
                <c:pt idx="98">
                  <c:v>29.4</c:v>
                </c:pt>
                <c:pt idx="99">
                  <c:v>28.7</c:v>
                </c:pt>
                <c:pt idx="100">
                  <c:v>28.4</c:v>
                </c:pt>
                <c:pt idx="101">
                  <c:v>30.7</c:v>
                </c:pt>
                <c:pt idx="102">
                  <c:v>28.6</c:v>
                </c:pt>
              </c:numCache>
            </c:numRef>
          </c:val>
          <c:smooth val="0"/>
        </c:ser>
        <c:ser>
          <c:idx val="5"/>
          <c:order val="5"/>
          <c:tx>
            <c:strRef>
              <c:f>旧横型!$C$180</c:f>
              <c:strCache>
                <c:ptCount val="1"/>
                <c:pt idx="0">
                  <c:v>高白</c:v>
                </c:pt>
              </c:strCache>
            </c:strRef>
          </c:tx>
          <c:spPr>
            <a:ln w="12700">
              <a:solidFill>
                <a:srgbClr val="800000"/>
              </a:solidFill>
              <a:prstDash val="solid"/>
            </a:ln>
          </c:spPr>
          <c:marker>
            <c:symbol val="circle"/>
            <c:size val="5"/>
            <c:spPr>
              <a:solidFill>
                <a:srgbClr val="800000"/>
              </a:solidFill>
              <a:ln>
                <a:solidFill>
                  <a:srgbClr val="800000"/>
                </a:solidFill>
                <a:prstDash val="solid"/>
              </a:ln>
            </c:spPr>
          </c:marker>
          <c:cat>
            <c:strRef>
              <c:f>旧横型!$D$154:$EI$154</c:f>
              <c:strCache>
                <c:ptCount val="109"/>
                <c:pt idx="0">
                  <c:v>S60</c:v>
                </c:pt>
                <c:pt idx="4">
                  <c:v>S61</c:v>
                </c:pt>
                <c:pt idx="8">
                  <c:v>S62</c:v>
                </c:pt>
                <c:pt idx="12">
                  <c:v>S63</c:v>
                </c:pt>
                <c:pt idx="16">
                  <c:v>H1</c:v>
                </c:pt>
                <c:pt idx="20">
                  <c:v>H2</c:v>
                </c:pt>
                <c:pt idx="24">
                  <c:v>H3</c:v>
                </c:pt>
                <c:pt idx="28">
                  <c:v>H4</c:v>
                </c:pt>
                <c:pt idx="32">
                  <c:v>H5</c:v>
                </c:pt>
                <c:pt idx="36">
                  <c:v>H6</c:v>
                </c:pt>
                <c:pt idx="40">
                  <c:v>H7</c:v>
                </c:pt>
                <c:pt idx="44">
                  <c:v>H8</c:v>
                </c:pt>
                <c:pt idx="48">
                  <c:v>H9</c:v>
                </c:pt>
                <c:pt idx="52">
                  <c:v>H10</c:v>
                </c:pt>
                <c:pt idx="56">
                  <c:v>H11</c:v>
                </c:pt>
                <c:pt idx="60">
                  <c:v>H12</c:v>
                </c:pt>
                <c:pt idx="64">
                  <c:v>H13</c:v>
                </c:pt>
                <c:pt idx="68">
                  <c:v>H14</c:v>
                </c:pt>
                <c:pt idx="72">
                  <c:v>H15</c:v>
                </c:pt>
                <c:pt idx="76">
                  <c:v>H16</c:v>
                </c:pt>
                <c:pt idx="80">
                  <c:v>H17</c:v>
                </c:pt>
                <c:pt idx="84">
                  <c:v>H18</c:v>
                </c:pt>
                <c:pt idx="88">
                  <c:v>H19</c:v>
                </c:pt>
                <c:pt idx="92">
                  <c:v>H20</c:v>
                </c:pt>
                <c:pt idx="96">
                  <c:v>H21</c:v>
                </c:pt>
                <c:pt idx="100">
                  <c:v>H22</c:v>
                </c:pt>
                <c:pt idx="104">
                  <c:v>H23</c:v>
                </c:pt>
                <c:pt idx="108">
                  <c:v>H26</c:v>
                </c:pt>
              </c:strCache>
            </c:strRef>
          </c:cat>
          <c:val>
            <c:numRef>
              <c:f>旧横型!$D$180:$EI$180</c:f>
              <c:numCache>
                <c:formatCode>0.0</c:formatCode>
                <c:ptCount val="112"/>
                <c:pt idx="0">
                  <c:v>25.229999999999997</c:v>
                </c:pt>
                <c:pt idx="1">
                  <c:v>26.099999999999998</c:v>
                </c:pt>
                <c:pt idx="2">
                  <c:v>29.58</c:v>
                </c:pt>
                <c:pt idx="3">
                  <c:v>26.97</c:v>
                </c:pt>
                <c:pt idx="4">
                  <c:v>26.099999999999998</c:v>
                </c:pt>
                <c:pt idx="5">
                  <c:v>25.229999999999997</c:v>
                </c:pt>
                <c:pt idx="6">
                  <c:v>26.099999999999998</c:v>
                </c:pt>
                <c:pt idx="7">
                  <c:v>26.099999999999998</c:v>
                </c:pt>
                <c:pt idx="8">
                  <c:v>26.099999999999998</c:v>
                </c:pt>
                <c:pt idx="9">
                  <c:v>25.229999999999997</c:v>
                </c:pt>
                <c:pt idx="10">
                  <c:v>26.099999999999998</c:v>
                </c:pt>
                <c:pt idx="11">
                  <c:v>25.229999999999997</c:v>
                </c:pt>
                <c:pt idx="12">
                  <c:v>26.099999999999998</c:v>
                </c:pt>
                <c:pt idx="13">
                  <c:v>25.229999999999997</c:v>
                </c:pt>
                <c:pt idx="14">
                  <c:v>26.099999999999998</c:v>
                </c:pt>
                <c:pt idx="15">
                  <c:v>26.099999999999998</c:v>
                </c:pt>
                <c:pt idx="16">
                  <c:v>26.099999999999998</c:v>
                </c:pt>
                <c:pt idx="17">
                  <c:v>25.229999999999997</c:v>
                </c:pt>
                <c:pt idx="18">
                  <c:v>25.229999999999997</c:v>
                </c:pt>
                <c:pt idx="19">
                  <c:v>24.359999999999996</c:v>
                </c:pt>
                <c:pt idx="20">
                  <c:v>23.49</c:v>
                </c:pt>
                <c:pt idx="21">
                  <c:v>23.49</c:v>
                </c:pt>
                <c:pt idx="22">
                  <c:v>24.359999999999996</c:v>
                </c:pt>
                <c:pt idx="23">
                  <c:v>25.229999999999997</c:v>
                </c:pt>
                <c:pt idx="24">
                  <c:v>23.6</c:v>
                </c:pt>
                <c:pt idx="25">
                  <c:v>25.1</c:v>
                </c:pt>
                <c:pt idx="26">
                  <c:v>25</c:v>
                </c:pt>
                <c:pt idx="27">
                  <c:v>24.8</c:v>
                </c:pt>
                <c:pt idx="28">
                  <c:v>24.7</c:v>
                </c:pt>
                <c:pt idx="29">
                  <c:v>24</c:v>
                </c:pt>
                <c:pt idx="30">
                  <c:v>26.4</c:v>
                </c:pt>
                <c:pt idx="31">
                  <c:v>25.8</c:v>
                </c:pt>
                <c:pt idx="32">
                  <c:v>28.1</c:v>
                </c:pt>
                <c:pt idx="33">
                  <c:v>23.8</c:v>
                </c:pt>
                <c:pt idx="34">
                  <c:v>26.1</c:v>
                </c:pt>
                <c:pt idx="35">
                  <c:v>27.1</c:v>
                </c:pt>
                <c:pt idx="36">
                  <c:v>26</c:v>
                </c:pt>
                <c:pt idx="37">
                  <c:v>26.2</c:v>
                </c:pt>
                <c:pt idx="38">
                  <c:v>27.3</c:v>
                </c:pt>
                <c:pt idx="39">
                  <c:v>27.7</c:v>
                </c:pt>
                <c:pt idx="40">
                  <c:v>26.77</c:v>
                </c:pt>
                <c:pt idx="41">
                  <c:v>27.33</c:v>
                </c:pt>
                <c:pt idx="42">
                  <c:v>27.62</c:v>
                </c:pt>
                <c:pt idx="43">
                  <c:v>26.04</c:v>
                </c:pt>
                <c:pt idx="44">
                  <c:v>28.76</c:v>
                </c:pt>
                <c:pt idx="45">
                  <c:v>30.54</c:v>
                </c:pt>
                <c:pt idx="46">
                  <c:v>27.6</c:v>
                </c:pt>
                <c:pt idx="47">
                  <c:v>26.1</c:v>
                </c:pt>
                <c:pt idx="48">
                  <c:v>27.7</c:v>
                </c:pt>
                <c:pt idx="49">
                  <c:v>29.2</c:v>
                </c:pt>
                <c:pt idx="50">
                  <c:v>28.8</c:v>
                </c:pt>
                <c:pt idx="51">
                  <c:v>27.22</c:v>
                </c:pt>
                <c:pt idx="52">
                  <c:v>28.1</c:v>
                </c:pt>
                <c:pt idx="53">
                  <c:v>24.5</c:v>
                </c:pt>
                <c:pt idx="54">
                  <c:v>26.8</c:v>
                </c:pt>
                <c:pt idx="55">
                  <c:v>28.3</c:v>
                </c:pt>
                <c:pt idx="56">
                  <c:v>25.4</c:v>
                </c:pt>
                <c:pt idx="57">
                  <c:v>25.9</c:v>
                </c:pt>
                <c:pt idx="58">
                  <c:v>26.5</c:v>
                </c:pt>
                <c:pt idx="59">
                  <c:v>26.3</c:v>
                </c:pt>
                <c:pt idx="60">
                  <c:v>27.5</c:v>
                </c:pt>
                <c:pt idx="61">
                  <c:v>26.6</c:v>
                </c:pt>
                <c:pt idx="62">
                  <c:v>26.1</c:v>
                </c:pt>
                <c:pt idx="63">
                  <c:v>26.4</c:v>
                </c:pt>
                <c:pt idx="64">
                  <c:v>28.4</c:v>
                </c:pt>
                <c:pt idx="65">
                  <c:v>29.1</c:v>
                </c:pt>
                <c:pt idx="66">
                  <c:v>28.4</c:v>
                </c:pt>
                <c:pt idx="67">
                  <c:v>27.9</c:v>
                </c:pt>
                <c:pt idx="68">
                  <c:v>27.2</c:v>
                </c:pt>
                <c:pt idx="69">
                  <c:v>28</c:v>
                </c:pt>
                <c:pt idx="70">
                  <c:v>26.3</c:v>
                </c:pt>
                <c:pt idx="71">
                  <c:v>27.4</c:v>
                </c:pt>
                <c:pt idx="72">
                  <c:v>27</c:v>
                </c:pt>
                <c:pt idx="73">
                  <c:v>27.7</c:v>
                </c:pt>
                <c:pt idx="74">
                  <c:v>26.4</c:v>
                </c:pt>
                <c:pt idx="75">
                  <c:v>28</c:v>
                </c:pt>
                <c:pt idx="76">
                  <c:v>26.7</c:v>
                </c:pt>
                <c:pt idx="77">
                  <c:v>27</c:v>
                </c:pt>
                <c:pt idx="78">
                  <c:v>26</c:v>
                </c:pt>
                <c:pt idx="79">
                  <c:v>26.1</c:v>
                </c:pt>
                <c:pt idx="80">
                  <c:v>26.4</c:v>
                </c:pt>
                <c:pt idx="81">
                  <c:v>26.5</c:v>
                </c:pt>
                <c:pt idx="82">
                  <c:v>28.3</c:v>
                </c:pt>
                <c:pt idx="83">
                  <c:v>27.2</c:v>
                </c:pt>
                <c:pt idx="84">
                  <c:v>26.9</c:v>
                </c:pt>
                <c:pt idx="85" formatCode="0.0&quot;注&quot;">
                  <c:v>33.200000000000003</c:v>
                </c:pt>
                <c:pt idx="86">
                  <c:v>29.7</c:v>
                </c:pt>
                <c:pt idx="87">
                  <c:v>29.4</c:v>
                </c:pt>
                <c:pt idx="88">
                  <c:v>26.9</c:v>
                </c:pt>
                <c:pt idx="89">
                  <c:v>27.7</c:v>
                </c:pt>
                <c:pt idx="90">
                  <c:v>28.6</c:v>
                </c:pt>
                <c:pt idx="91">
                  <c:v>26.9</c:v>
                </c:pt>
                <c:pt idx="92">
                  <c:v>26.3</c:v>
                </c:pt>
                <c:pt idx="93">
                  <c:v>26.5</c:v>
                </c:pt>
                <c:pt idx="94">
                  <c:v>28</c:v>
                </c:pt>
                <c:pt idx="95">
                  <c:v>27.2</c:v>
                </c:pt>
                <c:pt idx="96">
                  <c:v>26.5</c:v>
                </c:pt>
                <c:pt idx="97">
                  <c:v>26.7</c:v>
                </c:pt>
                <c:pt idx="98">
                  <c:v>27.6</c:v>
                </c:pt>
                <c:pt idx="99">
                  <c:v>27.2</c:v>
                </c:pt>
                <c:pt idx="100">
                  <c:v>26.1</c:v>
                </c:pt>
                <c:pt idx="101">
                  <c:v>28.7</c:v>
                </c:pt>
                <c:pt idx="102">
                  <c:v>27.2</c:v>
                </c:pt>
              </c:numCache>
            </c:numRef>
          </c:val>
          <c:smooth val="0"/>
        </c:ser>
        <c:dLbls>
          <c:showLegendKey val="0"/>
          <c:showVal val="0"/>
          <c:showCatName val="0"/>
          <c:showSerName val="0"/>
          <c:showPercent val="0"/>
          <c:showBubbleSize val="0"/>
        </c:dLbls>
        <c:marker val="1"/>
        <c:smooth val="0"/>
        <c:axId val="471215488"/>
        <c:axId val="471234048"/>
      </c:lineChart>
      <c:catAx>
        <c:axId val="471215488"/>
        <c:scaling>
          <c:orientation val="minMax"/>
        </c:scaling>
        <c:delete val="0"/>
        <c:axPos val="b"/>
        <c:majorGridlines>
          <c:spPr>
            <a:ln w="3175">
              <a:pattFill prst="pct50">
                <a:fgClr>
                  <a:srgbClr val="000000"/>
                </a:fgClr>
                <a:bgClr>
                  <a:srgbClr val="FFFFFF"/>
                </a:bgClr>
              </a:pattFill>
              <a:prstDash val="solid"/>
            </a:ln>
          </c:spPr>
        </c:majorGridlines>
        <c:numFmt formatCode="General" sourceLinked="1"/>
        <c:majorTickMark val="in"/>
        <c:minorTickMark val="none"/>
        <c:tickLblPos val="nextTo"/>
        <c:spPr>
          <a:ln w="3175">
            <a:solidFill>
              <a:srgbClr val="000000"/>
            </a:solidFill>
            <a:prstDash val="solid"/>
          </a:ln>
        </c:spPr>
        <c:txPr>
          <a:bodyPr rot="-5400000" vert="horz"/>
          <a:lstStyle/>
          <a:p>
            <a:pPr>
              <a:defRPr sz="1200" b="0" i="0" u="none" strike="noStrike" baseline="0">
                <a:solidFill>
                  <a:srgbClr val="000000"/>
                </a:solidFill>
                <a:latin typeface="明朝"/>
                <a:ea typeface="明朝"/>
                <a:cs typeface="明朝"/>
              </a:defRPr>
            </a:pPr>
            <a:endParaRPr lang="ja-JP"/>
          </a:p>
        </c:txPr>
        <c:crossAx val="471234048"/>
        <c:crosses val="autoZero"/>
        <c:auto val="0"/>
        <c:lblAlgn val="ctr"/>
        <c:lblOffset val="100"/>
        <c:tickLblSkip val="4"/>
        <c:tickMarkSkip val="4"/>
        <c:noMultiLvlLbl val="0"/>
      </c:catAx>
      <c:valAx>
        <c:axId val="471234048"/>
        <c:scaling>
          <c:orientation val="minMax"/>
          <c:min val="10"/>
        </c:scaling>
        <c:delete val="0"/>
        <c:axPos val="l"/>
        <c:majorGridlines>
          <c:spPr>
            <a:ln w="3175">
              <a:pattFill prst="pct50">
                <a:fgClr>
                  <a:srgbClr val="000000"/>
                </a:fgClr>
                <a:bgClr>
                  <a:srgbClr val="FFFFFF"/>
                </a:bgClr>
              </a:pattFill>
              <a:prstDash val="solid"/>
            </a:ln>
          </c:spPr>
        </c:majorGridlines>
        <c:title>
          <c:tx>
            <c:rich>
              <a:bodyPr rot="0" vert="horz"/>
              <a:lstStyle/>
              <a:p>
                <a:pPr algn="ctr">
                  <a:defRPr sz="1000" b="0" i="0" u="none" strike="noStrike" baseline="0">
                    <a:solidFill>
                      <a:srgbClr val="000000"/>
                    </a:solidFill>
                    <a:latin typeface="Meiryo UI"/>
                    <a:ea typeface="Meiryo UI"/>
                    <a:cs typeface="Meiryo UI"/>
                  </a:defRPr>
                </a:pPr>
                <a:r>
                  <a:rPr lang="en-US" altLang="en-US"/>
                  <a:t>nGy/h</a:t>
                </a:r>
              </a:p>
            </c:rich>
          </c:tx>
          <c:layout>
            <c:manualLayout>
              <c:xMode val="edge"/>
              <c:yMode val="edge"/>
              <c:x val="5.654769716285464E-2"/>
              <c:y val="7.1207430340557279E-2"/>
            </c:manualLayout>
          </c:layout>
          <c:overlay val="0"/>
          <c:spPr>
            <a:noFill/>
            <a:ln w="25400">
              <a:noFill/>
            </a:ln>
          </c:spPr>
        </c:title>
        <c:numFmt formatCode="0" sourceLinked="0"/>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iryo UI"/>
                <a:ea typeface="Meiryo UI"/>
                <a:cs typeface="Meiryo UI"/>
              </a:defRPr>
            </a:pPr>
            <a:endParaRPr lang="ja-JP"/>
          </a:p>
        </c:txPr>
        <c:crossAx val="471215488"/>
        <c:crosses val="autoZero"/>
        <c:crossBetween val="between"/>
      </c:valAx>
      <c:spPr>
        <a:noFill/>
        <a:ln w="12700">
          <a:solidFill>
            <a:srgbClr val="808080"/>
          </a:solidFill>
          <a:prstDash val="solid"/>
        </a:ln>
      </c:spPr>
    </c:plotArea>
    <c:legend>
      <c:legendPos val="r"/>
      <c:layout>
        <c:manualLayout>
          <c:xMode val="edge"/>
          <c:yMode val="edge"/>
          <c:x val="0.34077404386951632"/>
          <c:y val="0.6099071207430341"/>
          <c:w val="0.52678610486189226"/>
          <c:h val="0.18885448916408665"/>
        </c:manualLayout>
      </c:layout>
      <c:overlay val="0"/>
      <c:spPr>
        <a:noFill/>
        <a:ln w="25400">
          <a:noFill/>
        </a:ln>
      </c:spPr>
      <c:txPr>
        <a:bodyPr/>
        <a:lstStyle/>
        <a:p>
          <a:pPr>
            <a:defRPr sz="1285" b="0" i="0" u="none" strike="noStrike" baseline="0">
              <a:solidFill>
                <a:srgbClr val="000000"/>
              </a:solidFill>
              <a:latin typeface="明朝"/>
              <a:ea typeface="明朝"/>
              <a:cs typeface="明朝"/>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oddHeader>&amp;A</c:oddHeader>
      <c:oddFooter>- &amp;P -</c:oddFooter>
    </c:headerFooter>
    <c:pageMargins b="1" l="0.75" r="0.75" t="1" header="0.5" footer="0.5"/>
    <c:pageSetup paperSize="9" orientation="landscape" horizontalDpi="720" verticalDpi="720"/>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明朝"/>
                <a:ea typeface="明朝"/>
                <a:cs typeface="明朝"/>
              </a:defRPr>
            </a:pPr>
            <a:r>
              <a:rPr lang="ja-JP" altLang="en-US" sz="1600" b="0" i="0" u="none" strike="noStrike" baseline="0">
                <a:solidFill>
                  <a:srgbClr val="000000"/>
                </a:solidFill>
                <a:latin typeface="Meiryo UI"/>
                <a:ea typeface="Meiryo UI"/>
              </a:rPr>
              <a:t>移動測定車測空間γ線線量率の経年変化</a:t>
            </a:r>
          </a:p>
          <a:p>
            <a:pPr>
              <a:defRPr sz="1100" b="0" i="0" u="none" strike="noStrike" baseline="0">
                <a:solidFill>
                  <a:srgbClr val="000000"/>
                </a:solidFill>
                <a:latin typeface="明朝"/>
                <a:ea typeface="明朝"/>
                <a:cs typeface="明朝"/>
              </a:defRPr>
            </a:pPr>
            <a:r>
              <a:rPr lang="ja-JP" altLang="en-US" sz="1600" b="0" i="0" u="none" strike="noStrike" baseline="0">
                <a:solidFill>
                  <a:srgbClr val="000000"/>
                </a:solidFill>
                <a:latin typeface="Meiryo UI"/>
                <a:ea typeface="Meiryo UI"/>
              </a:rPr>
              <a:t>(電力測定②)</a:t>
            </a:r>
          </a:p>
        </c:rich>
      </c:tx>
      <c:layout>
        <c:manualLayout>
          <c:xMode val="edge"/>
          <c:yMode val="edge"/>
          <c:x val="0.26925953627524307"/>
          <c:y val="1.7123287671232876E-2"/>
        </c:manualLayout>
      </c:layout>
      <c:overlay val="0"/>
      <c:spPr>
        <a:noFill/>
        <a:ln w="25400">
          <a:noFill/>
        </a:ln>
      </c:spPr>
    </c:title>
    <c:autoTitleDeleted val="0"/>
    <c:plotArea>
      <c:layout>
        <c:manualLayout>
          <c:layoutTarget val="inner"/>
          <c:xMode val="edge"/>
          <c:yMode val="edge"/>
          <c:x val="3.0665669409124907E-2"/>
          <c:y val="6.1643938697189871E-2"/>
          <c:w val="0.96634255796559465"/>
          <c:h val="0.79452187654155837"/>
        </c:manualLayout>
      </c:layout>
      <c:lineChart>
        <c:grouping val="standard"/>
        <c:varyColors val="0"/>
        <c:ser>
          <c:idx val="0"/>
          <c:order val="0"/>
          <c:tx>
            <c:strRef>
              <c:f>旧横型!$C$191</c:f>
              <c:strCache>
                <c:ptCount val="1"/>
                <c:pt idx="0">
                  <c:v>飯子浜入口</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strRef>
              <c:f>旧横型!$D$183:$EI$183</c:f>
              <c:strCache>
                <c:ptCount val="109"/>
                <c:pt idx="0">
                  <c:v>S60</c:v>
                </c:pt>
                <c:pt idx="4">
                  <c:v>S61</c:v>
                </c:pt>
                <c:pt idx="8">
                  <c:v>S62</c:v>
                </c:pt>
                <c:pt idx="12">
                  <c:v>S63</c:v>
                </c:pt>
                <c:pt idx="16">
                  <c:v>H1</c:v>
                </c:pt>
                <c:pt idx="20">
                  <c:v>H2</c:v>
                </c:pt>
                <c:pt idx="24">
                  <c:v>H3</c:v>
                </c:pt>
                <c:pt idx="28">
                  <c:v>H4</c:v>
                </c:pt>
                <c:pt idx="32">
                  <c:v>H5</c:v>
                </c:pt>
                <c:pt idx="36">
                  <c:v>H6</c:v>
                </c:pt>
                <c:pt idx="40">
                  <c:v>H7</c:v>
                </c:pt>
                <c:pt idx="44">
                  <c:v>H8</c:v>
                </c:pt>
                <c:pt idx="48">
                  <c:v>H9</c:v>
                </c:pt>
                <c:pt idx="52">
                  <c:v>H10</c:v>
                </c:pt>
                <c:pt idx="56">
                  <c:v>H11</c:v>
                </c:pt>
                <c:pt idx="60">
                  <c:v>H12</c:v>
                </c:pt>
                <c:pt idx="64">
                  <c:v>H13</c:v>
                </c:pt>
                <c:pt idx="68">
                  <c:v>H14</c:v>
                </c:pt>
                <c:pt idx="72">
                  <c:v>H15</c:v>
                </c:pt>
                <c:pt idx="76">
                  <c:v>H16</c:v>
                </c:pt>
                <c:pt idx="80">
                  <c:v>H17</c:v>
                </c:pt>
                <c:pt idx="84">
                  <c:v>H18</c:v>
                </c:pt>
                <c:pt idx="88">
                  <c:v>H19</c:v>
                </c:pt>
                <c:pt idx="92">
                  <c:v>H20</c:v>
                </c:pt>
                <c:pt idx="96">
                  <c:v>H21</c:v>
                </c:pt>
                <c:pt idx="100">
                  <c:v>H22</c:v>
                </c:pt>
                <c:pt idx="104">
                  <c:v>H23</c:v>
                </c:pt>
                <c:pt idx="108">
                  <c:v>H24</c:v>
                </c:pt>
              </c:strCache>
            </c:strRef>
          </c:cat>
          <c:val>
            <c:numRef>
              <c:f>旧横型!$D$191:$EI$191</c:f>
              <c:numCache>
                <c:formatCode>0.0</c:formatCode>
                <c:ptCount val="112"/>
                <c:pt idx="0">
                  <c:v>33.93</c:v>
                </c:pt>
                <c:pt idx="1">
                  <c:v>34.799999999999997</c:v>
                </c:pt>
                <c:pt idx="2">
                  <c:v>45.239999999999995</c:v>
                </c:pt>
                <c:pt idx="3">
                  <c:v>36.54</c:v>
                </c:pt>
                <c:pt idx="4">
                  <c:v>34.799999999999997</c:v>
                </c:pt>
                <c:pt idx="5">
                  <c:v>35.669999999999995</c:v>
                </c:pt>
                <c:pt idx="6">
                  <c:v>35.669999999999995</c:v>
                </c:pt>
                <c:pt idx="7">
                  <c:v>34.799999999999997</c:v>
                </c:pt>
                <c:pt idx="8">
                  <c:v>35.669999999999995</c:v>
                </c:pt>
                <c:pt idx="9">
                  <c:v>37.409999999999997</c:v>
                </c:pt>
                <c:pt idx="10">
                  <c:v>38.28</c:v>
                </c:pt>
                <c:pt idx="11">
                  <c:v>33.93</c:v>
                </c:pt>
                <c:pt idx="12">
                  <c:v>32.19</c:v>
                </c:pt>
                <c:pt idx="13">
                  <c:v>32.19</c:v>
                </c:pt>
                <c:pt idx="14">
                  <c:v>33.93</c:v>
                </c:pt>
                <c:pt idx="15">
                  <c:v>33.059999999999995</c:v>
                </c:pt>
                <c:pt idx="16">
                  <c:v>32.19</c:v>
                </c:pt>
                <c:pt idx="17">
                  <c:v>34.799999999999997</c:v>
                </c:pt>
                <c:pt idx="18">
                  <c:v>33.059999999999995</c:v>
                </c:pt>
                <c:pt idx="19">
                  <c:v>31.319999999999997</c:v>
                </c:pt>
                <c:pt idx="20">
                  <c:v>32.19</c:v>
                </c:pt>
                <c:pt idx="21">
                  <c:v>33.059999999999995</c:v>
                </c:pt>
                <c:pt idx="22">
                  <c:v>33.93</c:v>
                </c:pt>
                <c:pt idx="23">
                  <c:v>33.93</c:v>
                </c:pt>
                <c:pt idx="24">
                  <c:v>32.799999999999997</c:v>
                </c:pt>
                <c:pt idx="25">
                  <c:v>32.200000000000003</c:v>
                </c:pt>
                <c:pt idx="26">
                  <c:v>33.200000000000003</c:v>
                </c:pt>
                <c:pt idx="27">
                  <c:v>37.4</c:v>
                </c:pt>
                <c:pt idx="28">
                  <c:v>39.6</c:v>
                </c:pt>
                <c:pt idx="29">
                  <c:v>39.6</c:v>
                </c:pt>
                <c:pt idx="30">
                  <c:v>43.1</c:v>
                </c:pt>
                <c:pt idx="31">
                  <c:v>40</c:v>
                </c:pt>
                <c:pt idx="32">
                  <c:v>43.5</c:v>
                </c:pt>
                <c:pt idx="33">
                  <c:v>39.299999999999997</c:v>
                </c:pt>
                <c:pt idx="34">
                  <c:v>42</c:v>
                </c:pt>
                <c:pt idx="35">
                  <c:v>38.799999999999997</c:v>
                </c:pt>
                <c:pt idx="36">
                  <c:v>43.2</c:v>
                </c:pt>
                <c:pt idx="37">
                  <c:v>38.6</c:v>
                </c:pt>
                <c:pt idx="38">
                  <c:v>39.200000000000003</c:v>
                </c:pt>
                <c:pt idx="39">
                  <c:v>39.5</c:v>
                </c:pt>
                <c:pt idx="40">
                  <c:v>41.7</c:v>
                </c:pt>
                <c:pt idx="41">
                  <c:v>40.9</c:v>
                </c:pt>
                <c:pt idx="42">
                  <c:v>41.7</c:v>
                </c:pt>
                <c:pt idx="43">
                  <c:v>41.2</c:v>
                </c:pt>
                <c:pt idx="44">
                  <c:v>42.6</c:v>
                </c:pt>
                <c:pt idx="45">
                  <c:v>38.6</c:v>
                </c:pt>
                <c:pt idx="46">
                  <c:v>40.799999999999997</c:v>
                </c:pt>
                <c:pt idx="47">
                  <c:v>37.6</c:v>
                </c:pt>
                <c:pt idx="48">
                  <c:v>40.6</c:v>
                </c:pt>
                <c:pt idx="49">
                  <c:v>36.6</c:v>
                </c:pt>
                <c:pt idx="50">
                  <c:v>36.799999999999997</c:v>
                </c:pt>
                <c:pt idx="51">
                  <c:v>41</c:v>
                </c:pt>
                <c:pt idx="52">
                  <c:v>40.700000000000003</c:v>
                </c:pt>
                <c:pt idx="53">
                  <c:v>40.700000000000003</c:v>
                </c:pt>
                <c:pt idx="54">
                  <c:v>43.9</c:v>
                </c:pt>
                <c:pt idx="55">
                  <c:v>42.2</c:v>
                </c:pt>
                <c:pt idx="56">
                  <c:v>41.3</c:v>
                </c:pt>
                <c:pt idx="57">
                  <c:v>39.4</c:v>
                </c:pt>
                <c:pt idx="58">
                  <c:v>36.1</c:v>
                </c:pt>
                <c:pt idx="59">
                  <c:v>41.6</c:v>
                </c:pt>
                <c:pt idx="60">
                  <c:v>40.200000000000003</c:v>
                </c:pt>
                <c:pt idx="61">
                  <c:v>41.2</c:v>
                </c:pt>
                <c:pt idx="62">
                  <c:v>42.8</c:v>
                </c:pt>
                <c:pt idx="63">
                  <c:v>39.299999999999997</c:v>
                </c:pt>
                <c:pt idx="64">
                  <c:v>42</c:v>
                </c:pt>
                <c:pt idx="65">
                  <c:v>44.1</c:v>
                </c:pt>
                <c:pt idx="66">
                  <c:v>43.5</c:v>
                </c:pt>
                <c:pt idx="67">
                  <c:v>43.7</c:v>
                </c:pt>
                <c:pt idx="68">
                  <c:v>39.5</c:v>
                </c:pt>
                <c:pt idx="69">
                  <c:v>43.7</c:v>
                </c:pt>
                <c:pt idx="70">
                  <c:v>42.4</c:v>
                </c:pt>
                <c:pt idx="71">
                  <c:v>40.700000000000003</c:v>
                </c:pt>
                <c:pt idx="72">
                  <c:v>39.799999999999997</c:v>
                </c:pt>
                <c:pt idx="73">
                  <c:v>36.1</c:v>
                </c:pt>
                <c:pt idx="74">
                  <c:v>36.6</c:v>
                </c:pt>
                <c:pt idx="75">
                  <c:v>37.1</c:v>
                </c:pt>
                <c:pt idx="76">
                  <c:v>36.6</c:v>
                </c:pt>
                <c:pt idx="77">
                  <c:v>37</c:v>
                </c:pt>
                <c:pt idx="78">
                  <c:v>40.200000000000003</c:v>
                </c:pt>
                <c:pt idx="79">
                  <c:v>37</c:v>
                </c:pt>
                <c:pt idx="80">
                  <c:v>34.1</c:v>
                </c:pt>
                <c:pt idx="81">
                  <c:v>33.799999999999997</c:v>
                </c:pt>
                <c:pt idx="82">
                  <c:v>35.9</c:v>
                </c:pt>
                <c:pt idx="83">
                  <c:v>35</c:v>
                </c:pt>
                <c:pt idx="84">
                  <c:v>38.700000000000003</c:v>
                </c:pt>
                <c:pt idx="85">
                  <c:v>39.4</c:v>
                </c:pt>
                <c:pt idx="86">
                  <c:v>37.1</c:v>
                </c:pt>
                <c:pt idx="87">
                  <c:v>38.1</c:v>
                </c:pt>
                <c:pt idx="88">
                  <c:v>39.1</c:v>
                </c:pt>
                <c:pt idx="89">
                  <c:v>38.9</c:v>
                </c:pt>
                <c:pt idx="90">
                  <c:v>38.5</c:v>
                </c:pt>
                <c:pt idx="91">
                  <c:v>39.5</c:v>
                </c:pt>
                <c:pt idx="92">
                  <c:v>39.9</c:v>
                </c:pt>
                <c:pt idx="93">
                  <c:v>44.9</c:v>
                </c:pt>
                <c:pt idx="94">
                  <c:v>40.5</c:v>
                </c:pt>
                <c:pt idx="95">
                  <c:v>40.700000000000003</c:v>
                </c:pt>
                <c:pt idx="96">
                  <c:v>41</c:v>
                </c:pt>
                <c:pt idx="97">
                  <c:v>40.200000000000003</c:v>
                </c:pt>
                <c:pt idx="98">
                  <c:v>40</c:v>
                </c:pt>
                <c:pt idx="99">
                  <c:v>39.6</c:v>
                </c:pt>
                <c:pt idx="100">
                  <c:v>40.299999999999997</c:v>
                </c:pt>
                <c:pt idx="101">
                  <c:v>38.9</c:v>
                </c:pt>
                <c:pt idx="102">
                  <c:v>41.7</c:v>
                </c:pt>
                <c:pt idx="103">
                  <c:v>39.1</c:v>
                </c:pt>
                <c:pt idx="104">
                  <c:v>79.099999999999994</c:v>
                </c:pt>
                <c:pt idx="105">
                  <c:v>70.7</c:v>
                </c:pt>
                <c:pt idx="106">
                  <c:v>60</c:v>
                </c:pt>
                <c:pt idx="107">
                  <c:v>70.900000000000006</c:v>
                </c:pt>
              </c:numCache>
            </c:numRef>
          </c:val>
          <c:smooth val="0"/>
        </c:ser>
        <c:ser>
          <c:idx val="1"/>
          <c:order val="1"/>
          <c:tx>
            <c:strRef>
              <c:f>旧横型!$C$192</c:f>
              <c:strCache>
                <c:ptCount val="1"/>
                <c:pt idx="0">
                  <c:v>小積防波堤付近</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旧横型!$D$183:$EI$183</c:f>
              <c:strCache>
                <c:ptCount val="109"/>
                <c:pt idx="0">
                  <c:v>S60</c:v>
                </c:pt>
                <c:pt idx="4">
                  <c:v>S61</c:v>
                </c:pt>
                <c:pt idx="8">
                  <c:v>S62</c:v>
                </c:pt>
                <c:pt idx="12">
                  <c:v>S63</c:v>
                </c:pt>
                <c:pt idx="16">
                  <c:v>H1</c:v>
                </c:pt>
                <c:pt idx="20">
                  <c:v>H2</c:v>
                </c:pt>
                <c:pt idx="24">
                  <c:v>H3</c:v>
                </c:pt>
                <c:pt idx="28">
                  <c:v>H4</c:v>
                </c:pt>
                <c:pt idx="32">
                  <c:v>H5</c:v>
                </c:pt>
                <c:pt idx="36">
                  <c:v>H6</c:v>
                </c:pt>
                <c:pt idx="40">
                  <c:v>H7</c:v>
                </c:pt>
                <c:pt idx="44">
                  <c:v>H8</c:v>
                </c:pt>
                <c:pt idx="48">
                  <c:v>H9</c:v>
                </c:pt>
                <c:pt idx="52">
                  <c:v>H10</c:v>
                </c:pt>
                <c:pt idx="56">
                  <c:v>H11</c:v>
                </c:pt>
                <c:pt idx="60">
                  <c:v>H12</c:v>
                </c:pt>
                <c:pt idx="64">
                  <c:v>H13</c:v>
                </c:pt>
                <c:pt idx="68">
                  <c:v>H14</c:v>
                </c:pt>
                <c:pt idx="72">
                  <c:v>H15</c:v>
                </c:pt>
                <c:pt idx="76">
                  <c:v>H16</c:v>
                </c:pt>
                <c:pt idx="80">
                  <c:v>H17</c:v>
                </c:pt>
                <c:pt idx="84">
                  <c:v>H18</c:v>
                </c:pt>
                <c:pt idx="88">
                  <c:v>H19</c:v>
                </c:pt>
                <c:pt idx="92">
                  <c:v>H20</c:v>
                </c:pt>
                <c:pt idx="96">
                  <c:v>H21</c:v>
                </c:pt>
                <c:pt idx="100">
                  <c:v>H22</c:v>
                </c:pt>
                <c:pt idx="104">
                  <c:v>H23</c:v>
                </c:pt>
                <c:pt idx="108">
                  <c:v>H24</c:v>
                </c:pt>
              </c:strCache>
            </c:strRef>
          </c:cat>
          <c:val>
            <c:numRef>
              <c:f>旧横型!$D$192:$EI$192</c:f>
              <c:numCache>
                <c:formatCode>0.0</c:formatCode>
                <c:ptCount val="112"/>
                <c:pt idx="0">
                  <c:v>29.58</c:v>
                </c:pt>
                <c:pt idx="1">
                  <c:v>37.409999999999997</c:v>
                </c:pt>
                <c:pt idx="2">
                  <c:v>39.15</c:v>
                </c:pt>
                <c:pt idx="3">
                  <c:v>40.89</c:v>
                </c:pt>
                <c:pt idx="4">
                  <c:v>41.76</c:v>
                </c:pt>
                <c:pt idx="5">
                  <c:v>40.019999999999996</c:v>
                </c:pt>
                <c:pt idx="6">
                  <c:v>36.54</c:v>
                </c:pt>
                <c:pt idx="7">
                  <c:v>36.54</c:v>
                </c:pt>
                <c:pt idx="8">
                  <c:v>38.28</c:v>
                </c:pt>
                <c:pt idx="9">
                  <c:v>33.93</c:v>
                </c:pt>
                <c:pt idx="10">
                  <c:v>36.54</c:v>
                </c:pt>
                <c:pt idx="11">
                  <c:v>38.28</c:v>
                </c:pt>
                <c:pt idx="12">
                  <c:v>35.669999999999995</c:v>
                </c:pt>
                <c:pt idx="13">
                  <c:v>38.28</c:v>
                </c:pt>
                <c:pt idx="14">
                  <c:v>35.669999999999995</c:v>
                </c:pt>
                <c:pt idx="15">
                  <c:v>36.54</c:v>
                </c:pt>
                <c:pt idx="16">
                  <c:v>35.669999999999995</c:v>
                </c:pt>
                <c:pt idx="17">
                  <c:v>37.409999999999997</c:v>
                </c:pt>
                <c:pt idx="18">
                  <c:v>34.799999999999997</c:v>
                </c:pt>
                <c:pt idx="19">
                  <c:v>37.409999999999997</c:v>
                </c:pt>
                <c:pt idx="20">
                  <c:v>37.409999999999997</c:v>
                </c:pt>
                <c:pt idx="21">
                  <c:v>34.799999999999997</c:v>
                </c:pt>
                <c:pt idx="22">
                  <c:v>33.93</c:v>
                </c:pt>
                <c:pt idx="23">
                  <c:v>39.15</c:v>
                </c:pt>
                <c:pt idx="24">
                  <c:v>37.1</c:v>
                </c:pt>
                <c:pt idx="25">
                  <c:v>32.4</c:v>
                </c:pt>
                <c:pt idx="26">
                  <c:v>32.799999999999997</c:v>
                </c:pt>
                <c:pt idx="27">
                  <c:v>36.799999999999997</c:v>
                </c:pt>
                <c:pt idx="28">
                  <c:v>36.4</c:v>
                </c:pt>
                <c:pt idx="29">
                  <c:v>41.2</c:v>
                </c:pt>
                <c:pt idx="30">
                  <c:v>39.700000000000003</c:v>
                </c:pt>
                <c:pt idx="31">
                  <c:v>40.299999999999997</c:v>
                </c:pt>
                <c:pt idx="32">
                  <c:v>38.299999999999997</c:v>
                </c:pt>
                <c:pt idx="33">
                  <c:v>39.1</c:v>
                </c:pt>
                <c:pt idx="34">
                  <c:v>37.799999999999997</c:v>
                </c:pt>
                <c:pt idx="35">
                  <c:v>35</c:v>
                </c:pt>
                <c:pt idx="36">
                  <c:v>41.3</c:v>
                </c:pt>
                <c:pt idx="37">
                  <c:v>35.4</c:v>
                </c:pt>
                <c:pt idx="38">
                  <c:v>35.200000000000003</c:v>
                </c:pt>
                <c:pt idx="39">
                  <c:v>35.1</c:v>
                </c:pt>
                <c:pt idx="40">
                  <c:v>38.4</c:v>
                </c:pt>
                <c:pt idx="41">
                  <c:v>38.200000000000003</c:v>
                </c:pt>
                <c:pt idx="42">
                  <c:v>38.700000000000003</c:v>
                </c:pt>
                <c:pt idx="43">
                  <c:v>37</c:v>
                </c:pt>
                <c:pt idx="44">
                  <c:v>45.6</c:v>
                </c:pt>
                <c:pt idx="45">
                  <c:v>37.200000000000003</c:v>
                </c:pt>
                <c:pt idx="46">
                  <c:v>35.299999999999997</c:v>
                </c:pt>
                <c:pt idx="47">
                  <c:v>36.5</c:v>
                </c:pt>
                <c:pt idx="48">
                  <c:v>43.3</c:v>
                </c:pt>
                <c:pt idx="49">
                  <c:v>40.1</c:v>
                </c:pt>
                <c:pt idx="50">
                  <c:v>37.299999999999997</c:v>
                </c:pt>
                <c:pt idx="51">
                  <c:v>42.6</c:v>
                </c:pt>
                <c:pt idx="52">
                  <c:v>42.6</c:v>
                </c:pt>
                <c:pt idx="53">
                  <c:v>43.6</c:v>
                </c:pt>
                <c:pt idx="54">
                  <c:v>44.6</c:v>
                </c:pt>
                <c:pt idx="55">
                  <c:v>44.4</c:v>
                </c:pt>
                <c:pt idx="56">
                  <c:v>42.5</c:v>
                </c:pt>
                <c:pt idx="57">
                  <c:v>40.299999999999997</c:v>
                </c:pt>
                <c:pt idx="58">
                  <c:v>37.6</c:v>
                </c:pt>
                <c:pt idx="59">
                  <c:v>44.7</c:v>
                </c:pt>
                <c:pt idx="60">
                  <c:v>42.2</c:v>
                </c:pt>
                <c:pt idx="61">
                  <c:v>44.2</c:v>
                </c:pt>
                <c:pt idx="62">
                  <c:v>44</c:v>
                </c:pt>
                <c:pt idx="63">
                  <c:v>45.6</c:v>
                </c:pt>
                <c:pt idx="64">
                  <c:v>43.7</c:v>
                </c:pt>
                <c:pt idx="65">
                  <c:v>44.8</c:v>
                </c:pt>
                <c:pt idx="66">
                  <c:v>45.3</c:v>
                </c:pt>
                <c:pt idx="67">
                  <c:v>41</c:v>
                </c:pt>
                <c:pt idx="68">
                  <c:v>44.3</c:v>
                </c:pt>
                <c:pt idx="69">
                  <c:v>45.5</c:v>
                </c:pt>
                <c:pt idx="70">
                  <c:v>43.4</c:v>
                </c:pt>
                <c:pt idx="71">
                  <c:v>44.2</c:v>
                </c:pt>
                <c:pt idx="72">
                  <c:v>41.7</c:v>
                </c:pt>
                <c:pt idx="73">
                  <c:v>37.700000000000003</c:v>
                </c:pt>
                <c:pt idx="74">
                  <c:v>40.5</c:v>
                </c:pt>
                <c:pt idx="75">
                  <c:v>41.5</c:v>
                </c:pt>
                <c:pt idx="76">
                  <c:v>39.799999999999997</c:v>
                </c:pt>
                <c:pt idx="77">
                  <c:v>38.200000000000003</c:v>
                </c:pt>
                <c:pt idx="78">
                  <c:v>41.2</c:v>
                </c:pt>
                <c:pt idx="79">
                  <c:v>39.299999999999997</c:v>
                </c:pt>
                <c:pt idx="80">
                  <c:v>38.299999999999997</c:v>
                </c:pt>
                <c:pt idx="81">
                  <c:v>36.1</c:v>
                </c:pt>
                <c:pt idx="82">
                  <c:v>39.299999999999997</c:v>
                </c:pt>
                <c:pt idx="83">
                  <c:v>39.799999999999997</c:v>
                </c:pt>
                <c:pt idx="84">
                  <c:v>41</c:v>
                </c:pt>
                <c:pt idx="85">
                  <c:v>42.3</c:v>
                </c:pt>
                <c:pt idx="86">
                  <c:v>41.9</c:v>
                </c:pt>
                <c:pt idx="87">
                  <c:v>43.2</c:v>
                </c:pt>
                <c:pt idx="88">
                  <c:v>41.6</c:v>
                </c:pt>
                <c:pt idx="89">
                  <c:v>41.6</c:v>
                </c:pt>
                <c:pt idx="90">
                  <c:v>42.8</c:v>
                </c:pt>
                <c:pt idx="91">
                  <c:v>42.5</c:v>
                </c:pt>
                <c:pt idx="92">
                  <c:v>41.8</c:v>
                </c:pt>
                <c:pt idx="93">
                  <c:v>43.6</c:v>
                </c:pt>
                <c:pt idx="94">
                  <c:v>42.2</c:v>
                </c:pt>
                <c:pt idx="95">
                  <c:v>44</c:v>
                </c:pt>
                <c:pt idx="96">
                  <c:v>43.7</c:v>
                </c:pt>
                <c:pt idx="97">
                  <c:v>42.3</c:v>
                </c:pt>
                <c:pt idx="98">
                  <c:v>43.6</c:v>
                </c:pt>
                <c:pt idx="99">
                  <c:v>43.3</c:v>
                </c:pt>
                <c:pt idx="100">
                  <c:v>43.2</c:v>
                </c:pt>
                <c:pt idx="101">
                  <c:v>42.9</c:v>
                </c:pt>
                <c:pt idx="102">
                  <c:v>42.6</c:v>
                </c:pt>
                <c:pt idx="103">
                  <c:v>39.6</c:v>
                </c:pt>
                <c:pt idx="104">
                  <c:v>110.7</c:v>
                </c:pt>
                <c:pt idx="105">
                  <c:v>81.7</c:v>
                </c:pt>
                <c:pt idx="106">
                  <c:v>65.5</c:v>
                </c:pt>
                <c:pt idx="107">
                  <c:v>65.8</c:v>
                </c:pt>
              </c:numCache>
            </c:numRef>
          </c:val>
          <c:smooth val="0"/>
        </c:ser>
        <c:ser>
          <c:idx val="2"/>
          <c:order val="2"/>
          <c:tx>
            <c:strRef>
              <c:f>旧横型!$C$193</c:f>
              <c:strCache>
                <c:ptCount val="1"/>
                <c:pt idx="0">
                  <c:v>荻浜</c:v>
                </c:pt>
              </c:strCache>
            </c:strRef>
          </c:tx>
          <c:spPr>
            <a:ln w="12700">
              <a:solidFill>
                <a:srgbClr val="008000"/>
              </a:solidFill>
              <a:prstDash val="solid"/>
            </a:ln>
          </c:spPr>
          <c:marker>
            <c:symbol val="triangle"/>
            <c:size val="5"/>
            <c:spPr>
              <a:noFill/>
              <a:ln>
                <a:solidFill>
                  <a:srgbClr val="008000"/>
                </a:solidFill>
                <a:prstDash val="solid"/>
              </a:ln>
            </c:spPr>
          </c:marker>
          <c:cat>
            <c:strRef>
              <c:f>旧横型!$D$183:$EI$183</c:f>
              <c:strCache>
                <c:ptCount val="109"/>
                <c:pt idx="0">
                  <c:v>S60</c:v>
                </c:pt>
                <c:pt idx="4">
                  <c:v>S61</c:v>
                </c:pt>
                <c:pt idx="8">
                  <c:v>S62</c:v>
                </c:pt>
                <c:pt idx="12">
                  <c:v>S63</c:v>
                </c:pt>
                <c:pt idx="16">
                  <c:v>H1</c:v>
                </c:pt>
                <c:pt idx="20">
                  <c:v>H2</c:v>
                </c:pt>
                <c:pt idx="24">
                  <c:v>H3</c:v>
                </c:pt>
                <c:pt idx="28">
                  <c:v>H4</c:v>
                </c:pt>
                <c:pt idx="32">
                  <c:v>H5</c:v>
                </c:pt>
                <c:pt idx="36">
                  <c:v>H6</c:v>
                </c:pt>
                <c:pt idx="40">
                  <c:v>H7</c:v>
                </c:pt>
                <c:pt idx="44">
                  <c:v>H8</c:v>
                </c:pt>
                <c:pt idx="48">
                  <c:v>H9</c:v>
                </c:pt>
                <c:pt idx="52">
                  <c:v>H10</c:v>
                </c:pt>
                <c:pt idx="56">
                  <c:v>H11</c:v>
                </c:pt>
                <c:pt idx="60">
                  <c:v>H12</c:v>
                </c:pt>
                <c:pt idx="64">
                  <c:v>H13</c:v>
                </c:pt>
                <c:pt idx="68">
                  <c:v>H14</c:v>
                </c:pt>
                <c:pt idx="72">
                  <c:v>H15</c:v>
                </c:pt>
                <c:pt idx="76">
                  <c:v>H16</c:v>
                </c:pt>
                <c:pt idx="80">
                  <c:v>H17</c:v>
                </c:pt>
                <c:pt idx="84">
                  <c:v>H18</c:v>
                </c:pt>
                <c:pt idx="88">
                  <c:v>H19</c:v>
                </c:pt>
                <c:pt idx="92">
                  <c:v>H20</c:v>
                </c:pt>
                <c:pt idx="96">
                  <c:v>H21</c:v>
                </c:pt>
                <c:pt idx="100">
                  <c:v>H22</c:v>
                </c:pt>
                <c:pt idx="104">
                  <c:v>H23</c:v>
                </c:pt>
                <c:pt idx="108">
                  <c:v>H24</c:v>
                </c:pt>
              </c:strCache>
            </c:strRef>
          </c:cat>
          <c:val>
            <c:numRef>
              <c:f>旧横型!$D$193:$EI$193</c:f>
              <c:numCache>
                <c:formatCode>0.0</c:formatCode>
                <c:ptCount val="112"/>
                <c:pt idx="0">
                  <c:v>35.669999999999995</c:v>
                </c:pt>
                <c:pt idx="1">
                  <c:v>34.799999999999997</c:v>
                </c:pt>
                <c:pt idx="2">
                  <c:v>37.409999999999997</c:v>
                </c:pt>
                <c:pt idx="3">
                  <c:v>38.28</c:v>
                </c:pt>
                <c:pt idx="4">
                  <c:v>38.28</c:v>
                </c:pt>
                <c:pt idx="5">
                  <c:v>36.54</c:v>
                </c:pt>
                <c:pt idx="6">
                  <c:v>36.54</c:v>
                </c:pt>
                <c:pt idx="7">
                  <c:v>35.669999999999995</c:v>
                </c:pt>
                <c:pt idx="8">
                  <c:v>39.15</c:v>
                </c:pt>
                <c:pt idx="9">
                  <c:v>39.15</c:v>
                </c:pt>
                <c:pt idx="10">
                  <c:v>39.15</c:v>
                </c:pt>
                <c:pt idx="11">
                  <c:v>37.409999999999997</c:v>
                </c:pt>
                <c:pt idx="12">
                  <c:v>35.669999999999995</c:v>
                </c:pt>
                <c:pt idx="13">
                  <c:v>35.669999999999995</c:v>
                </c:pt>
                <c:pt idx="14">
                  <c:v>36.54</c:v>
                </c:pt>
                <c:pt idx="15">
                  <c:v>36.54</c:v>
                </c:pt>
                <c:pt idx="16">
                  <c:v>35.669999999999995</c:v>
                </c:pt>
                <c:pt idx="17">
                  <c:v>32.19</c:v>
                </c:pt>
                <c:pt idx="18">
                  <c:v>30.449999999999996</c:v>
                </c:pt>
                <c:pt idx="19">
                  <c:v>31.319999999999997</c:v>
                </c:pt>
                <c:pt idx="20">
                  <c:v>31.319999999999997</c:v>
                </c:pt>
                <c:pt idx="21">
                  <c:v>35.669999999999995</c:v>
                </c:pt>
                <c:pt idx="22">
                  <c:v>37.409999999999997</c:v>
                </c:pt>
                <c:pt idx="23">
                  <c:v>36.54</c:v>
                </c:pt>
                <c:pt idx="24">
                  <c:v>34.799999999999997</c:v>
                </c:pt>
                <c:pt idx="25">
                  <c:v>33.799999999999997</c:v>
                </c:pt>
                <c:pt idx="26">
                  <c:v>35.200000000000003</c:v>
                </c:pt>
                <c:pt idx="27">
                  <c:v>36.9</c:v>
                </c:pt>
                <c:pt idx="28">
                  <c:v>38.1</c:v>
                </c:pt>
                <c:pt idx="29">
                  <c:v>38.1</c:v>
                </c:pt>
                <c:pt idx="30">
                  <c:v>38.5</c:v>
                </c:pt>
                <c:pt idx="31">
                  <c:v>39.5</c:v>
                </c:pt>
                <c:pt idx="32">
                  <c:v>32.700000000000003</c:v>
                </c:pt>
                <c:pt idx="33">
                  <c:v>35.700000000000003</c:v>
                </c:pt>
                <c:pt idx="34">
                  <c:v>39</c:v>
                </c:pt>
                <c:pt idx="35">
                  <c:v>36.1</c:v>
                </c:pt>
                <c:pt idx="36">
                  <c:v>39.5</c:v>
                </c:pt>
                <c:pt idx="37">
                  <c:v>34.700000000000003</c:v>
                </c:pt>
                <c:pt idx="38">
                  <c:v>35.6</c:v>
                </c:pt>
                <c:pt idx="39">
                  <c:v>36.5</c:v>
                </c:pt>
                <c:pt idx="40">
                  <c:v>37.6</c:v>
                </c:pt>
                <c:pt idx="41">
                  <c:v>37</c:v>
                </c:pt>
                <c:pt idx="42">
                  <c:v>40.1</c:v>
                </c:pt>
                <c:pt idx="43">
                  <c:v>38.200000000000003</c:v>
                </c:pt>
                <c:pt idx="44">
                  <c:v>39</c:v>
                </c:pt>
                <c:pt idx="45">
                  <c:v>38.9</c:v>
                </c:pt>
                <c:pt idx="46">
                  <c:v>37</c:v>
                </c:pt>
                <c:pt idx="47">
                  <c:v>36.6</c:v>
                </c:pt>
                <c:pt idx="48">
                  <c:v>38.6</c:v>
                </c:pt>
                <c:pt idx="49">
                  <c:v>35.6</c:v>
                </c:pt>
                <c:pt idx="50">
                  <c:v>34.1</c:v>
                </c:pt>
                <c:pt idx="51">
                  <c:v>38.799999999999997</c:v>
                </c:pt>
                <c:pt idx="52">
                  <c:v>35.200000000000003</c:v>
                </c:pt>
                <c:pt idx="53">
                  <c:v>39.200000000000003</c:v>
                </c:pt>
                <c:pt idx="54">
                  <c:v>38.5</c:v>
                </c:pt>
                <c:pt idx="55">
                  <c:v>39.299999999999997</c:v>
                </c:pt>
                <c:pt idx="56">
                  <c:v>35.4</c:v>
                </c:pt>
                <c:pt idx="57">
                  <c:v>34.200000000000003</c:v>
                </c:pt>
                <c:pt idx="58">
                  <c:v>33.1</c:v>
                </c:pt>
                <c:pt idx="59">
                  <c:v>38</c:v>
                </c:pt>
                <c:pt idx="60">
                  <c:v>37.299999999999997</c:v>
                </c:pt>
                <c:pt idx="61">
                  <c:v>37</c:v>
                </c:pt>
                <c:pt idx="62">
                  <c:v>37.1</c:v>
                </c:pt>
                <c:pt idx="63">
                  <c:v>39.5</c:v>
                </c:pt>
                <c:pt idx="64">
                  <c:v>36.4</c:v>
                </c:pt>
                <c:pt idx="65">
                  <c:v>39.1</c:v>
                </c:pt>
                <c:pt idx="66">
                  <c:v>38.200000000000003</c:v>
                </c:pt>
                <c:pt idx="67">
                  <c:v>38.299999999999997</c:v>
                </c:pt>
                <c:pt idx="68">
                  <c:v>36.299999999999997</c:v>
                </c:pt>
                <c:pt idx="69">
                  <c:v>35.9</c:v>
                </c:pt>
                <c:pt idx="70">
                  <c:v>37.5</c:v>
                </c:pt>
                <c:pt idx="71">
                  <c:v>38.6</c:v>
                </c:pt>
                <c:pt idx="72">
                  <c:v>37.200000000000003</c:v>
                </c:pt>
                <c:pt idx="73">
                  <c:v>37.299999999999997</c:v>
                </c:pt>
                <c:pt idx="74">
                  <c:v>38.5</c:v>
                </c:pt>
                <c:pt idx="75">
                  <c:v>38.200000000000003</c:v>
                </c:pt>
                <c:pt idx="76">
                  <c:v>38.200000000000003</c:v>
                </c:pt>
                <c:pt idx="77">
                  <c:v>35.9</c:v>
                </c:pt>
                <c:pt idx="78">
                  <c:v>38.700000000000003</c:v>
                </c:pt>
                <c:pt idx="79">
                  <c:v>34.299999999999997</c:v>
                </c:pt>
                <c:pt idx="80">
                  <c:v>35.200000000000003</c:v>
                </c:pt>
                <c:pt idx="81">
                  <c:v>32.9</c:v>
                </c:pt>
                <c:pt idx="82">
                  <c:v>32.1</c:v>
                </c:pt>
                <c:pt idx="83">
                  <c:v>35.5</c:v>
                </c:pt>
                <c:pt idx="84">
                  <c:v>36.1</c:v>
                </c:pt>
                <c:pt idx="85">
                  <c:v>38.9</c:v>
                </c:pt>
                <c:pt idx="86">
                  <c:v>37.1</c:v>
                </c:pt>
                <c:pt idx="87">
                  <c:v>35.4</c:v>
                </c:pt>
                <c:pt idx="88">
                  <c:v>36.799999999999997</c:v>
                </c:pt>
                <c:pt idx="89">
                  <c:v>37.299999999999997</c:v>
                </c:pt>
                <c:pt idx="90">
                  <c:v>38.200000000000003</c:v>
                </c:pt>
                <c:pt idx="91">
                  <c:v>36</c:v>
                </c:pt>
                <c:pt idx="92">
                  <c:v>38.200000000000003</c:v>
                </c:pt>
                <c:pt idx="93">
                  <c:v>38.6</c:v>
                </c:pt>
                <c:pt idx="94">
                  <c:v>37.700000000000003</c:v>
                </c:pt>
                <c:pt idx="95">
                  <c:v>40</c:v>
                </c:pt>
                <c:pt idx="96">
                  <c:v>38.9</c:v>
                </c:pt>
                <c:pt idx="97">
                  <c:v>38.4</c:v>
                </c:pt>
                <c:pt idx="98">
                  <c:v>39.4</c:v>
                </c:pt>
                <c:pt idx="99">
                  <c:v>37.5</c:v>
                </c:pt>
                <c:pt idx="100">
                  <c:v>39.200000000000003</c:v>
                </c:pt>
                <c:pt idx="101">
                  <c:v>37.6</c:v>
                </c:pt>
                <c:pt idx="102">
                  <c:v>39.9</c:v>
                </c:pt>
                <c:pt idx="103">
                  <c:v>34.5</c:v>
                </c:pt>
                <c:pt idx="104">
                  <c:v>67.8</c:v>
                </c:pt>
                <c:pt idx="105">
                  <c:v>55.3</c:v>
                </c:pt>
                <c:pt idx="106">
                  <c:v>50.9</c:v>
                </c:pt>
                <c:pt idx="107">
                  <c:v>50.2</c:v>
                </c:pt>
              </c:numCache>
            </c:numRef>
          </c:val>
          <c:smooth val="0"/>
        </c:ser>
        <c:ser>
          <c:idx val="3"/>
          <c:order val="3"/>
          <c:tx>
            <c:strRef>
              <c:f>旧横型!$C$194</c:f>
              <c:strCache>
                <c:ptCount val="1"/>
                <c:pt idx="0">
                  <c:v>発電所女川ゲート</c:v>
                </c:pt>
              </c:strCache>
            </c:strRef>
          </c:tx>
          <c:spPr>
            <a:ln w="12700">
              <a:solidFill>
                <a:srgbClr val="FF0000"/>
              </a:solidFill>
              <a:prstDash val="solid"/>
            </a:ln>
          </c:spPr>
          <c:marker>
            <c:symbol val="circle"/>
            <c:size val="5"/>
            <c:spPr>
              <a:noFill/>
              <a:ln>
                <a:solidFill>
                  <a:srgbClr val="FF0000"/>
                </a:solidFill>
                <a:prstDash val="solid"/>
              </a:ln>
            </c:spPr>
          </c:marker>
          <c:cat>
            <c:strRef>
              <c:f>旧横型!$D$183:$EI$183</c:f>
              <c:strCache>
                <c:ptCount val="109"/>
                <c:pt idx="0">
                  <c:v>S60</c:v>
                </c:pt>
                <c:pt idx="4">
                  <c:v>S61</c:v>
                </c:pt>
                <c:pt idx="8">
                  <c:v>S62</c:v>
                </c:pt>
                <c:pt idx="12">
                  <c:v>S63</c:v>
                </c:pt>
                <c:pt idx="16">
                  <c:v>H1</c:v>
                </c:pt>
                <c:pt idx="20">
                  <c:v>H2</c:v>
                </c:pt>
                <c:pt idx="24">
                  <c:v>H3</c:v>
                </c:pt>
                <c:pt idx="28">
                  <c:v>H4</c:v>
                </c:pt>
                <c:pt idx="32">
                  <c:v>H5</c:v>
                </c:pt>
                <c:pt idx="36">
                  <c:v>H6</c:v>
                </c:pt>
                <c:pt idx="40">
                  <c:v>H7</c:v>
                </c:pt>
                <c:pt idx="44">
                  <c:v>H8</c:v>
                </c:pt>
                <c:pt idx="48">
                  <c:v>H9</c:v>
                </c:pt>
                <c:pt idx="52">
                  <c:v>H10</c:v>
                </c:pt>
                <c:pt idx="56">
                  <c:v>H11</c:v>
                </c:pt>
                <c:pt idx="60">
                  <c:v>H12</c:v>
                </c:pt>
                <c:pt idx="64">
                  <c:v>H13</c:v>
                </c:pt>
                <c:pt idx="68">
                  <c:v>H14</c:v>
                </c:pt>
                <c:pt idx="72">
                  <c:v>H15</c:v>
                </c:pt>
                <c:pt idx="76">
                  <c:v>H16</c:v>
                </c:pt>
                <c:pt idx="80">
                  <c:v>H17</c:v>
                </c:pt>
                <c:pt idx="84">
                  <c:v>H18</c:v>
                </c:pt>
                <c:pt idx="88">
                  <c:v>H19</c:v>
                </c:pt>
                <c:pt idx="92">
                  <c:v>H20</c:v>
                </c:pt>
                <c:pt idx="96">
                  <c:v>H21</c:v>
                </c:pt>
                <c:pt idx="100">
                  <c:v>H22</c:v>
                </c:pt>
                <c:pt idx="104">
                  <c:v>H23</c:v>
                </c:pt>
                <c:pt idx="108">
                  <c:v>H24</c:v>
                </c:pt>
              </c:strCache>
            </c:strRef>
          </c:cat>
          <c:val>
            <c:numRef>
              <c:f>旧横型!$D$194:$EI$194</c:f>
              <c:numCache>
                <c:formatCode>0.0</c:formatCode>
                <c:ptCount val="112"/>
                <c:pt idx="0">
                  <c:v>37.409999999999997</c:v>
                </c:pt>
                <c:pt idx="1">
                  <c:v>34.799999999999997</c:v>
                </c:pt>
                <c:pt idx="2">
                  <c:v>39.15</c:v>
                </c:pt>
                <c:pt idx="3">
                  <c:v>39.15</c:v>
                </c:pt>
                <c:pt idx="4">
                  <c:v>37.409999999999997</c:v>
                </c:pt>
                <c:pt idx="5">
                  <c:v>38.28</c:v>
                </c:pt>
                <c:pt idx="6">
                  <c:v>35.669999999999995</c:v>
                </c:pt>
                <c:pt idx="7">
                  <c:v>36.54</c:v>
                </c:pt>
                <c:pt idx="8">
                  <c:v>40.019999999999996</c:v>
                </c:pt>
                <c:pt idx="9">
                  <c:v>40.019999999999996</c:v>
                </c:pt>
                <c:pt idx="10">
                  <c:v>36.54</c:v>
                </c:pt>
                <c:pt idx="11">
                  <c:v>37.409999999999997</c:v>
                </c:pt>
                <c:pt idx="12">
                  <c:v>35.669999999999995</c:v>
                </c:pt>
                <c:pt idx="13">
                  <c:v>40.89</c:v>
                </c:pt>
                <c:pt idx="14">
                  <c:v>37.409999999999997</c:v>
                </c:pt>
                <c:pt idx="15">
                  <c:v>34.799999999999997</c:v>
                </c:pt>
                <c:pt idx="16">
                  <c:v>33.059999999999995</c:v>
                </c:pt>
                <c:pt idx="17">
                  <c:v>37.409999999999997</c:v>
                </c:pt>
                <c:pt idx="18">
                  <c:v>33.93</c:v>
                </c:pt>
                <c:pt idx="19">
                  <c:v>33.059999999999995</c:v>
                </c:pt>
                <c:pt idx="20">
                  <c:v>35.669999999999995</c:v>
                </c:pt>
                <c:pt idx="21">
                  <c:v>35.669999999999995</c:v>
                </c:pt>
                <c:pt idx="22">
                  <c:v>35.669999999999995</c:v>
                </c:pt>
                <c:pt idx="23">
                  <c:v>34.799999999999997</c:v>
                </c:pt>
                <c:pt idx="24">
                  <c:v>36.1</c:v>
                </c:pt>
                <c:pt idx="25">
                  <c:v>31.8</c:v>
                </c:pt>
                <c:pt idx="26">
                  <c:v>32.1</c:v>
                </c:pt>
                <c:pt idx="27">
                  <c:v>35.4</c:v>
                </c:pt>
                <c:pt idx="28">
                  <c:v>37.1</c:v>
                </c:pt>
                <c:pt idx="29">
                  <c:v>35.4</c:v>
                </c:pt>
                <c:pt idx="30">
                  <c:v>36.799999999999997</c:v>
                </c:pt>
                <c:pt idx="31">
                  <c:v>36.5</c:v>
                </c:pt>
                <c:pt idx="32">
                  <c:v>38.700000000000003</c:v>
                </c:pt>
                <c:pt idx="33">
                  <c:v>34.5</c:v>
                </c:pt>
                <c:pt idx="34">
                  <c:v>36.5</c:v>
                </c:pt>
                <c:pt idx="35">
                  <c:v>33.799999999999997</c:v>
                </c:pt>
                <c:pt idx="36">
                  <c:v>38.799999999999997</c:v>
                </c:pt>
                <c:pt idx="37">
                  <c:v>35.1</c:v>
                </c:pt>
                <c:pt idx="38">
                  <c:v>35.1</c:v>
                </c:pt>
                <c:pt idx="39">
                  <c:v>31.8</c:v>
                </c:pt>
                <c:pt idx="40">
                  <c:v>38.299999999999997</c:v>
                </c:pt>
                <c:pt idx="41">
                  <c:v>37.799999999999997</c:v>
                </c:pt>
                <c:pt idx="42">
                  <c:v>38.1</c:v>
                </c:pt>
                <c:pt idx="43">
                  <c:v>35.5</c:v>
                </c:pt>
                <c:pt idx="44">
                  <c:v>40.9</c:v>
                </c:pt>
                <c:pt idx="45">
                  <c:v>37.4</c:v>
                </c:pt>
                <c:pt idx="46">
                  <c:v>35.299999999999997</c:v>
                </c:pt>
                <c:pt idx="47">
                  <c:v>35.4</c:v>
                </c:pt>
                <c:pt idx="48">
                  <c:v>36.299999999999997</c:v>
                </c:pt>
                <c:pt idx="49">
                  <c:v>34</c:v>
                </c:pt>
                <c:pt idx="50">
                  <c:v>32.200000000000003</c:v>
                </c:pt>
                <c:pt idx="51">
                  <c:v>38.299999999999997</c:v>
                </c:pt>
                <c:pt idx="52">
                  <c:v>36.4</c:v>
                </c:pt>
                <c:pt idx="53">
                  <c:v>35.9</c:v>
                </c:pt>
                <c:pt idx="54">
                  <c:v>39</c:v>
                </c:pt>
                <c:pt idx="55">
                  <c:v>38.1</c:v>
                </c:pt>
                <c:pt idx="56">
                  <c:v>38.1</c:v>
                </c:pt>
                <c:pt idx="57">
                  <c:v>34.9</c:v>
                </c:pt>
                <c:pt idx="58">
                  <c:v>32.6</c:v>
                </c:pt>
                <c:pt idx="59">
                  <c:v>37.6</c:v>
                </c:pt>
                <c:pt idx="60">
                  <c:v>35.9</c:v>
                </c:pt>
                <c:pt idx="61">
                  <c:v>34.5</c:v>
                </c:pt>
                <c:pt idx="62">
                  <c:v>39.6</c:v>
                </c:pt>
                <c:pt idx="63">
                  <c:v>38.799999999999997</c:v>
                </c:pt>
                <c:pt idx="64">
                  <c:v>37</c:v>
                </c:pt>
                <c:pt idx="65">
                  <c:v>37</c:v>
                </c:pt>
                <c:pt idx="66">
                  <c:v>37.5</c:v>
                </c:pt>
                <c:pt idx="67">
                  <c:v>39.1</c:v>
                </c:pt>
                <c:pt idx="68">
                  <c:v>38.5</c:v>
                </c:pt>
                <c:pt idx="69">
                  <c:v>38.299999999999997</c:v>
                </c:pt>
                <c:pt idx="70">
                  <c:v>38.1</c:v>
                </c:pt>
                <c:pt idx="71">
                  <c:v>36.4</c:v>
                </c:pt>
                <c:pt idx="72">
                  <c:v>34.4</c:v>
                </c:pt>
                <c:pt idx="73">
                  <c:v>35.9</c:v>
                </c:pt>
                <c:pt idx="74">
                  <c:v>37.9</c:v>
                </c:pt>
                <c:pt idx="75">
                  <c:v>34.1</c:v>
                </c:pt>
                <c:pt idx="76">
                  <c:v>35.200000000000003</c:v>
                </c:pt>
                <c:pt idx="77">
                  <c:v>33.1</c:v>
                </c:pt>
                <c:pt idx="78">
                  <c:v>36.799999999999997</c:v>
                </c:pt>
                <c:pt idx="79">
                  <c:v>33.9</c:v>
                </c:pt>
                <c:pt idx="80">
                  <c:v>37.6</c:v>
                </c:pt>
                <c:pt idx="81">
                  <c:v>31.8</c:v>
                </c:pt>
                <c:pt idx="82">
                  <c:v>34.5</c:v>
                </c:pt>
                <c:pt idx="83">
                  <c:v>33.299999999999997</c:v>
                </c:pt>
                <c:pt idx="84">
                  <c:v>35.6</c:v>
                </c:pt>
                <c:pt idx="85">
                  <c:v>35.6</c:v>
                </c:pt>
                <c:pt idx="86">
                  <c:v>35.1</c:v>
                </c:pt>
                <c:pt idx="87">
                  <c:v>37.4</c:v>
                </c:pt>
                <c:pt idx="88">
                  <c:v>37.5</c:v>
                </c:pt>
                <c:pt idx="89">
                  <c:v>35.4</c:v>
                </c:pt>
                <c:pt idx="90">
                  <c:v>38.4</c:v>
                </c:pt>
                <c:pt idx="91">
                  <c:v>38.6</c:v>
                </c:pt>
                <c:pt idx="92">
                  <c:v>34.1</c:v>
                </c:pt>
                <c:pt idx="93">
                  <c:v>37.4</c:v>
                </c:pt>
                <c:pt idx="94">
                  <c:v>40.1</c:v>
                </c:pt>
                <c:pt idx="95">
                  <c:v>36.9</c:v>
                </c:pt>
                <c:pt idx="96">
                  <c:v>36.1</c:v>
                </c:pt>
                <c:pt idx="97">
                  <c:v>36.5</c:v>
                </c:pt>
                <c:pt idx="98">
                  <c:v>36.299999999999997</c:v>
                </c:pt>
                <c:pt idx="99">
                  <c:v>37</c:v>
                </c:pt>
                <c:pt idx="100">
                  <c:v>37.299999999999997</c:v>
                </c:pt>
                <c:pt idx="101">
                  <c:v>36.200000000000003</c:v>
                </c:pt>
                <c:pt idx="102">
                  <c:v>37.5</c:v>
                </c:pt>
                <c:pt idx="103">
                  <c:v>36.200000000000003</c:v>
                </c:pt>
                <c:pt idx="104">
                  <c:v>101.6</c:v>
                </c:pt>
                <c:pt idx="105">
                  <c:v>91.7</c:v>
                </c:pt>
                <c:pt idx="106">
                  <c:v>81.3</c:v>
                </c:pt>
                <c:pt idx="107">
                  <c:v>78.8</c:v>
                </c:pt>
              </c:numCache>
            </c:numRef>
          </c:val>
          <c:smooth val="0"/>
        </c:ser>
        <c:ser>
          <c:idx val="4"/>
          <c:order val="4"/>
          <c:tx>
            <c:strRef>
              <c:f>旧横型!$C$195</c:f>
              <c:strCache>
                <c:ptCount val="1"/>
                <c:pt idx="0">
                  <c:v>付替県道第四駐車場</c:v>
                </c:pt>
              </c:strCache>
            </c:strRef>
          </c:tx>
          <c:spPr>
            <a:ln w="12700">
              <a:solidFill>
                <a:srgbClr val="800080"/>
              </a:solidFill>
              <a:prstDash val="solid"/>
            </a:ln>
          </c:spPr>
          <c:marker>
            <c:symbol val="square"/>
            <c:size val="5"/>
            <c:spPr>
              <a:noFill/>
              <a:ln>
                <a:solidFill>
                  <a:srgbClr val="800080"/>
                </a:solidFill>
                <a:prstDash val="solid"/>
              </a:ln>
            </c:spPr>
          </c:marker>
          <c:cat>
            <c:strRef>
              <c:f>旧横型!$D$183:$EI$183</c:f>
              <c:strCache>
                <c:ptCount val="109"/>
                <c:pt idx="0">
                  <c:v>S60</c:v>
                </c:pt>
                <c:pt idx="4">
                  <c:v>S61</c:v>
                </c:pt>
                <c:pt idx="8">
                  <c:v>S62</c:v>
                </c:pt>
                <c:pt idx="12">
                  <c:v>S63</c:v>
                </c:pt>
                <c:pt idx="16">
                  <c:v>H1</c:v>
                </c:pt>
                <c:pt idx="20">
                  <c:v>H2</c:v>
                </c:pt>
                <c:pt idx="24">
                  <c:v>H3</c:v>
                </c:pt>
                <c:pt idx="28">
                  <c:v>H4</c:v>
                </c:pt>
                <c:pt idx="32">
                  <c:v>H5</c:v>
                </c:pt>
                <c:pt idx="36">
                  <c:v>H6</c:v>
                </c:pt>
                <c:pt idx="40">
                  <c:v>H7</c:v>
                </c:pt>
                <c:pt idx="44">
                  <c:v>H8</c:v>
                </c:pt>
                <c:pt idx="48">
                  <c:v>H9</c:v>
                </c:pt>
                <c:pt idx="52">
                  <c:v>H10</c:v>
                </c:pt>
                <c:pt idx="56">
                  <c:v>H11</c:v>
                </c:pt>
                <c:pt idx="60">
                  <c:v>H12</c:v>
                </c:pt>
                <c:pt idx="64">
                  <c:v>H13</c:v>
                </c:pt>
                <c:pt idx="68">
                  <c:v>H14</c:v>
                </c:pt>
                <c:pt idx="72">
                  <c:v>H15</c:v>
                </c:pt>
                <c:pt idx="76">
                  <c:v>H16</c:v>
                </c:pt>
                <c:pt idx="80">
                  <c:v>H17</c:v>
                </c:pt>
                <c:pt idx="84">
                  <c:v>H18</c:v>
                </c:pt>
                <c:pt idx="88">
                  <c:v>H19</c:v>
                </c:pt>
                <c:pt idx="92">
                  <c:v>H20</c:v>
                </c:pt>
                <c:pt idx="96">
                  <c:v>H21</c:v>
                </c:pt>
                <c:pt idx="100">
                  <c:v>H22</c:v>
                </c:pt>
                <c:pt idx="104">
                  <c:v>H23</c:v>
                </c:pt>
                <c:pt idx="108">
                  <c:v>H24</c:v>
                </c:pt>
              </c:strCache>
            </c:strRef>
          </c:cat>
          <c:val>
            <c:numRef>
              <c:f>旧横型!$D$195:$EI$195</c:f>
              <c:numCache>
                <c:formatCode>0.0</c:formatCode>
                <c:ptCount val="112"/>
                <c:pt idx="0">
                  <c:v>41.76</c:v>
                </c:pt>
                <c:pt idx="1">
                  <c:v>33.059999999999995</c:v>
                </c:pt>
                <c:pt idx="2">
                  <c:v>40.019999999999996</c:v>
                </c:pt>
                <c:pt idx="3">
                  <c:v>39.15</c:v>
                </c:pt>
                <c:pt idx="4">
                  <c:v>43.5</c:v>
                </c:pt>
                <c:pt idx="5">
                  <c:v>39.15</c:v>
                </c:pt>
                <c:pt idx="6">
                  <c:v>35.669999999999995</c:v>
                </c:pt>
                <c:pt idx="7">
                  <c:v>35.669999999999995</c:v>
                </c:pt>
                <c:pt idx="8">
                  <c:v>39.15</c:v>
                </c:pt>
                <c:pt idx="9">
                  <c:v>38.28</c:v>
                </c:pt>
                <c:pt idx="10">
                  <c:v>38.28</c:v>
                </c:pt>
                <c:pt idx="11">
                  <c:v>38.28</c:v>
                </c:pt>
                <c:pt idx="12">
                  <c:v>35.669999999999995</c:v>
                </c:pt>
                <c:pt idx="13">
                  <c:v>39.15</c:v>
                </c:pt>
                <c:pt idx="14">
                  <c:v>37.409999999999997</c:v>
                </c:pt>
                <c:pt idx="15">
                  <c:v>37.409999999999997</c:v>
                </c:pt>
                <c:pt idx="16">
                  <c:v>36.54</c:v>
                </c:pt>
                <c:pt idx="17">
                  <c:v>35.669999999999995</c:v>
                </c:pt>
                <c:pt idx="18">
                  <c:v>34.799999999999997</c:v>
                </c:pt>
                <c:pt idx="19">
                  <c:v>33.059999999999995</c:v>
                </c:pt>
                <c:pt idx="20">
                  <c:v>34.799999999999997</c:v>
                </c:pt>
                <c:pt idx="21">
                  <c:v>36.54</c:v>
                </c:pt>
                <c:pt idx="22">
                  <c:v>35.669999999999995</c:v>
                </c:pt>
                <c:pt idx="23">
                  <c:v>34.799999999999997</c:v>
                </c:pt>
                <c:pt idx="24">
                  <c:v>34.299999999999997</c:v>
                </c:pt>
                <c:pt idx="25">
                  <c:v>31.3</c:v>
                </c:pt>
                <c:pt idx="26">
                  <c:v>33.9</c:v>
                </c:pt>
                <c:pt idx="27">
                  <c:v>37.5</c:v>
                </c:pt>
                <c:pt idx="28">
                  <c:v>36.799999999999997</c:v>
                </c:pt>
                <c:pt idx="29">
                  <c:v>38.1</c:v>
                </c:pt>
                <c:pt idx="30">
                  <c:v>39.1</c:v>
                </c:pt>
                <c:pt idx="31">
                  <c:v>38.200000000000003</c:v>
                </c:pt>
                <c:pt idx="32">
                  <c:v>39.299999999999997</c:v>
                </c:pt>
                <c:pt idx="33">
                  <c:v>47</c:v>
                </c:pt>
                <c:pt idx="34">
                  <c:v>46.7</c:v>
                </c:pt>
                <c:pt idx="35">
                  <c:v>44</c:v>
                </c:pt>
                <c:pt idx="36">
                  <c:v>46.4</c:v>
                </c:pt>
                <c:pt idx="37">
                  <c:v>45.3</c:v>
                </c:pt>
                <c:pt idx="38">
                  <c:v>43.1</c:v>
                </c:pt>
                <c:pt idx="39">
                  <c:v>43.3</c:v>
                </c:pt>
                <c:pt idx="40">
                  <c:v>41.9</c:v>
                </c:pt>
                <c:pt idx="41">
                  <c:v>44.4</c:v>
                </c:pt>
                <c:pt idx="42">
                  <c:v>36.6</c:v>
                </c:pt>
                <c:pt idx="43">
                  <c:v>33</c:v>
                </c:pt>
                <c:pt idx="44">
                  <c:v>34.200000000000003</c:v>
                </c:pt>
                <c:pt idx="45">
                  <c:v>32.5</c:v>
                </c:pt>
                <c:pt idx="46">
                  <c:v>32.1</c:v>
                </c:pt>
                <c:pt idx="47">
                  <c:v>31.5</c:v>
                </c:pt>
                <c:pt idx="48">
                  <c:v>33.299999999999997</c:v>
                </c:pt>
                <c:pt idx="49">
                  <c:v>32.4</c:v>
                </c:pt>
                <c:pt idx="50">
                  <c:v>29</c:v>
                </c:pt>
                <c:pt idx="51">
                  <c:v>33.799999999999997</c:v>
                </c:pt>
                <c:pt idx="52">
                  <c:v>33.799999999999997</c:v>
                </c:pt>
                <c:pt idx="53">
                  <c:v>34.5</c:v>
                </c:pt>
                <c:pt idx="54">
                  <c:v>35.299999999999997</c:v>
                </c:pt>
                <c:pt idx="55">
                  <c:v>34.1</c:v>
                </c:pt>
                <c:pt idx="56">
                  <c:v>33.4</c:v>
                </c:pt>
                <c:pt idx="57">
                  <c:v>30.4</c:v>
                </c:pt>
                <c:pt idx="58">
                  <c:v>30</c:v>
                </c:pt>
                <c:pt idx="59">
                  <c:v>34.5</c:v>
                </c:pt>
                <c:pt idx="60">
                  <c:v>33.799999999999997</c:v>
                </c:pt>
                <c:pt idx="61">
                  <c:v>31.8</c:v>
                </c:pt>
                <c:pt idx="62">
                  <c:v>35.5</c:v>
                </c:pt>
                <c:pt idx="63">
                  <c:v>34.9</c:v>
                </c:pt>
                <c:pt idx="64">
                  <c:v>32.799999999999997</c:v>
                </c:pt>
                <c:pt idx="65">
                  <c:v>35.700000000000003</c:v>
                </c:pt>
                <c:pt idx="66">
                  <c:v>34.9</c:v>
                </c:pt>
                <c:pt idx="67">
                  <c:v>35.6</c:v>
                </c:pt>
                <c:pt idx="68">
                  <c:v>34.200000000000003</c:v>
                </c:pt>
                <c:pt idx="69">
                  <c:v>34.6</c:v>
                </c:pt>
                <c:pt idx="70">
                  <c:v>33.5</c:v>
                </c:pt>
                <c:pt idx="71">
                  <c:v>34.5</c:v>
                </c:pt>
                <c:pt idx="72">
                  <c:v>32.9</c:v>
                </c:pt>
                <c:pt idx="73">
                  <c:v>31.3</c:v>
                </c:pt>
                <c:pt idx="74">
                  <c:v>35.200000000000003</c:v>
                </c:pt>
                <c:pt idx="75">
                  <c:v>33.299999999999997</c:v>
                </c:pt>
                <c:pt idx="76">
                  <c:v>31.7</c:v>
                </c:pt>
                <c:pt idx="77">
                  <c:v>30.1</c:v>
                </c:pt>
                <c:pt idx="78">
                  <c:v>33.4</c:v>
                </c:pt>
                <c:pt idx="79">
                  <c:v>31.9</c:v>
                </c:pt>
                <c:pt idx="80">
                  <c:v>32.299999999999997</c:v>
                </c:pt>
                <c:pt idx="81">
                  <c:v>30.6</c:v>
                </c:pt>
                <c:pt idx="82">
                  <c:v>29.4</c:v>
                </c:pt>
                <c:pt idx="83">
                  <c:v>30</c:v>
                </c:pt>
                <c:pt idx="84">
                  <c:v>31</c:v>
                </c:pt>
                <c:pt idx="85">
                  <c:v>31.5</c:v>
                </c:pt>
                <c:pt idx="86">
                  <c:v>31.7</c:v>
                </c:pt>
                <c:pt idx="87">
                  <c:v>32.6</c:v>
                </c:pt>
                <c:pt idx="88">
                  <c:v>32.1</c:v>
                </c:pt>
                <c:pt idx="89">
                  <c:v>31.3</c:v>
                </c:pt>
                <c:pt idx="90">
                  <c:v>32.200000000000003</c:v>
                </c:pt>
                <c:pt idx="91">
                  <c:v>32.700000000000003</c:v>
                </c:pt>
                <c:pt idx="92">
                  <c:v>32</c:v>
                </c:pt>
                <c:pt idx="93">
                  <c:v>32.299999999999997</c:v>
                </c:pt>
                <c:pt idx="94">
                  <c:v>31.9</c:v>
                </c:pt>
                <c:pt idx="95">
                  <c:v>33.299999999999997</c:v>
                </c:pt>
                <c:pt idx="96">
                  <c:v>31.8</c:v>
                </c:pt>
                <c:pt idx="97">
                  <c:v>31.6</c:v>
                </c:pt>
                <c:pt idx="98">
                  <c:v>31.9</c:v>
                </c:pt>
                <c:pt idx="99">
                  <c:v>31.4</c:v>
                </c:pt>
                <c:pt idx="100">
                  <c:v>32.1</c:v>
                </c:pt>
                <c:pt idx="101">
                  <c:v>32</c:v>
                </c:pt>
                <c:pt idx="102">
                  <c:v>32.799999999999997</c:v>
                </c:pt>
                <c:pt idx="103">
                  <c:v>31.4</c:v>
                </c:pt>
                <c:pt idx="104">
                  <c:v>123.3</c:v>
                </c:pt>
                <c:pt idx="105">
                  <c:v>101.7</c:v>
                </c:pt>
                <c:pt idx="106">
                  <c:v>93.8</c:v>
                </c:pt>
                <c:pt idx="107">
                  <c:v>86.4</c:v>
                </c:pt>
              </c:numCache>
            </c:numRef>
          </c:val>
          <c:smooth val="0"/>
        </c:ser>
        <c:ser>
          <c:idx val="5"/>
          <c:order val="5"/>
          <c:tx>
            <c:strRef>
              <c:f>旧横型!$C$196</c:f>
              <c:strCache>
                <c:ptCount val="1"/>
                <c:pt idx="0">
                  <c:v>発電所牡鹿ゲート</c:v>
                </c:pt>
              </c:strCache>
            </c:strRef>
          </c:tx>
          <c:spPr>
            <a:ln w="12700">
              <a:solidFill>
                <a:srgbClr val="800000"/>
              </a:solidFill>
              <a:prstDash val="solid"/>
            </a:ln>
          </c:spPr>
          <c:marker>
            <c:symbol val="circle"/>
            <c:size val="5"/>
            <c:spPr>
              <a:solidFill>
                <a:srgbClr val="800000"/>
              </a:solidFill>
              <a:ln>
                <a:solidFill>
                  <a:srgbClr val="800000"/>
                </a:solidFill>
                <a:prstDash val="solid"/>
              </a:ln>
            </c:spPr>
          </c:marker>
          <c:cat>
            <c:strRef>
              <c:f>旧横型!$D$183:$EI$183</c:f>
              <c:strCache>
                <c:ptCount val="109"/>
                <c:pt idx="0">
                  <c:v>S60</c:v>
                </c:pt>
                <c:pt idx="4">
                  <c:v>S61</c:v>
                </c:pt>
                <c:pt idx="8">
                  <c:v>S62</c:v>
                </c:pt>
                <c:pt idx="12">
                  <c:v>S63</c:v>
                </c:pt>
                <c:pt idx="16">
                  <c:v>H1</c:v>
                </c:pt>
                <c:pt idx="20">
                  <c:v>H2</c:v>
                </c:pt>
                <c:pt idx="24">
                  <c:v>H3</c:v>
                </c:pt>
                <c:pt idx="28">
                  <c:v>H4</c:v>
                </c:pt>
                <c:pt idx="32">
                  <c:v>H5</c:v>
                </c:pt>
                <c:pt idx="36">
                  <c:v>H6</c:v>
                </c:pt>
                <c:pt idx="40">
                  <c:v>H7</c:v>
                </c:pt>
                <c:pt idx="44">
                  <c:v>H8</c:v>
                </c:pt>
                <c:pt idx="48">
                  <c:v>H9</c:v>
                </c:pt>
                <c:pt idx="52">
                  <c:v>H10</c:v>
                </c:pt>
                <c:pt idx="56">
                  <c:v>H11</c:v>
                </c:pt>
                <c:pt idx="60">
                  <c:v>H12</c:v>
                </c:pt>
                <c:pt idx="64">
                  <c:v>H13</c:v>
                </c:pt>
                <c:pt idx="68">
                  <c:v>H14</c:v>
                </c:pt>
                <c:pt idx="72">
                  <c:v>H15</c:v>
                </c:pt>
                <c:pt idx="76">
                  <c:v>H16</c:v>
                </c:pt>
                <c:pt idx="80">
                  <c:v>H17</c:v>
                </c:pt>
                <c:pt idx="84">
                  <c:v>H18</c:v>
                </c:pt>
                <c:pt idx="88">
                  <c:v>H19</c:v>
                </c:pt>
                <c:pt idx="92">
                  <c:v>H20</c:v>
                </c:pt>
                <c:pt idx="96">
                  <c:v>H21</c:v>
                </c:pt>
                <c:pt idx="100">
                  <c:v>H22</c:v>
                </c:pt>
                <c:pt idx="104">
                  <c:v>H23</c:v>
                </c:pt>
                <c:pt idx="108">
                  <c:v>H24</c:v>
                </c:pt>
              </c:strCache>
            </c:strRef>
          </c:cat>
          <c:val>
            <c:numRef>
              <c:f>旧横型!$D$196:$EI$196</c:f>
              <c:numCache>
                <c:formatCode>0.0</c:formatCode>
                <c:ptCount val="112"/>
                <c:pt idx="0">
                  <c:v>27.84</c:v>
                </c:pt>
                <c:pt idx="1">
                  <c:v>26.97</c:v>
                </c:pt>
                <c:pt idx="2">
                  <c:v>29.58</c:v>
                </c:pt>
                <c:pt idx="3">
                  <c:v>28.709999999999997</c:v>
                </c:pt>
                <c:pt idx="4">
                  <c:v>27.84</c:v>
                </c:pt>
                <c:pt idx="5">
                  <c:v>27.84</c:v>
                </c:pt>
                <c:pt idx="6">
                  <c:v>28.709999999999997</c:v>
                </c:pt>
                <c:pt idx="7">
                  <c:v>29.58</c:v>
                </c:pt>
                <c:pt idx="8">
                  <c:v>29.58</c:v>
                </c:pt>
                <c:pt idx="9">
                  <c:v>30.449999999999996</c:v>
                </c:pt>
                <c:pt idx="10">
                  <c:v>28.709999999999997</c:v>
                </c:pt>
                <c:pt idx="11">
                  <c:v>29.58</c:v>
                </c:pt>
                <c:pt idx="12">
                  <c:v>28.709999999999997</c:v>
                </c:pt>
                <c:pt idx="13">
                  <c:v>27.84</c:v>
                </c:pt>
                <c:pt idx="14">
                  <c:v>26.97</c:v>
                </c:pt>
                <c:pt idx="15">
                  <c:v>27.84</c:v>
                </c:pt>
                <c:pt idx="16">
                  <c:v>26.099999999999998</c:v>
                </c:pt>
                <c:pt idx="17">
                  <c:v>27.84</c:v>
                </c:pt>
                <c:pt idx="18">
                  <c:v>26.97</c:v>
                </c:pt>
                <c:pt idx="19">
                  <c:v>25.229999999999997</c:v>
                </c:pt>
                <c:pt idx="20">
                  <c:v>26.099999999999998</c:v>
                </c:pt>
                <c:pt idx="21">
                  <c:v>28.709999999999997</c:v>
                </c:pt>
                <c:pt idx="22">
                  <c:v>26.97</c:v>
                </c:pt>
                <c:pt idx="23">
                  <c:v>27.84</c:v>
                </c:pt>
                <c:pt idx="24">
                  <c:v>26.4</c:v>
                </c:pt>
                <c:pt idx="25">
                  <c:v>26.4</c:v>
                </c:pt>
                <c:pt idx="26">
                  <c:v>26.5</c:v>
                </c:pt>
                <c:pt idx="27">
                  <c:v>27.9</c:v>
                </c:pt>
                <c:pt idx="28">
                  <c:v>28.6</c:v>
                </c:pt>
                <c:pt idx="29">
                  <c:v>29.5</c:v>
                </c:pt>
                <c:pt idx="30">
                  <c:v>30.8</c:v>
                </c:pt>
                <c:pt idx="31">
                  <c:v>29.5</c:v>
                </c:pt>
                <c:pt idx="32">
                  <c:v>30</c:v>
                </c:pt>
                <c:pt idx="33">
                  <c:v>30.2</c:v>
                </c:pt>
                <c:pt idx="34">
                  <c:v>29.6</c:v>
                </c:pt>
                <c:pt idx="35">
                  <c:v>28.3</c:v>
                </c:pt>
                <c:pt idx="36">
                  <c:v>29.8</c:v>
                </c:pt>
                <c:pt idx="37">
                  <c:v>28.4</c:v>
                </c:pt>
                <c:pt idx="38">
                  <c:v>27.4</c:v>
                </c:pt>
                <c:pt idx="39">
                  <c:v>28.8</c:v>
                </c:pt>
                <c:pt idx="40">
                  <c:v>30.4</c:v>
                </c:pt>
                <c:pt idx="41">
                  <c:v>30.9</c:v>
                </c:pt>
                <c:pt idx="42">
                  <c:v>32.4</c:v>
                </c:pt>
                <c:pt idx="43">
                  <c:v>30.2</c:v>
                </c:pt>
                <c:pt idx="44">
                  <c:v>31.2</c:v>
                </c:pt>
                <c:pt idx="45">
                  <c:v>29.1</c:v>
                </c:pt>
                <c:pt idx="46">
                  <c:v>29.3</c:v>
                </c:pt>
                <c:pt idx="47">
                  <c:v>27.6</c:v>
                </c:pt>
                <c:pt idx="48">
                  <c:v>29.8</c:v>
                </c:pt>
                <c:pt idx="49">
                  <c:v>30.5</c:v>
                </c:pt>
                <c:pt idx="50">
                  <c:v>27.8</c:v>
                </c:pt>
                <c:pt idx="51">
                  <c:v>30.5</c:v>
                </c:pt>
                <c:pt idx="52">
                  <c:v>30.1</c:v>
                </c:pt>
                <c:pt idx="53">
                  <c:v>31.3</c:v>
                </c:pt>
                <c:pt idx="54">
                  <c:v>31.6</c:v>
                </c:pt>
                <c:pt idx="55">
                  <c:v>31.5</c:v>
                </c:pt>
                <c:pt idx="56">
                  <c:v>30.3</c:v>
                </c:pt>
                <c:pt idx="57">
                  <c:v>28.5</c:v>
                </c:pt>
                <c:pt idx="58">
                  <c:v>26.8</c:v>
                </c:pt>
                <c:pt idx="59">
                  <c:v>31.3</c:v>
                </c:pt>
                <c:pt idx="60">
                  <c:v>30.2</c:v>
                </c:pt>
                <c:pt idx="61">
                  <c:v>29.3</c:v>
                </c:pt>
                <c:pt idx="62">
                  <c:v>32.200000000000003</c:v>
                </c:pt>
                <c:pt idx="63">
                  <c:v>31.7</c:v>
                </c:pt>
                <c:pt idx="64">
                  <c:v>30</c:v>
                </c:pt>
                <c:pt idx="65">
                  <c:v>31.5</c:v>
                </c:pt>
                <c:pt idx="66">
                  <c:v>31.9</c:v>
                </c:pt>
                <c:pt idx="67">
                  <c:v>32.1</c:v>
                </c:pt>
                <c:pt idx="68">
                  <c:v>30.3</c:v>
                </c:pt>
                <c:pt idx="69">
                  <c:v>31.3</c:v>
                </c:pt>
                <c:pt idx="70">
                  <c:v>30.1</c:v>
                </c:pt>
                <c:pt idx="71">
                  <c:v>30.1</c:v>
                </c:pt>
                <c:pt idx="72">
                  <c:v>29.8</c:v>
                </c:pt>
                <c:pt idx="73">
                  <c:v>27.7</c:v>
                </c:pt>
                <c:pt idx="74">
                  <c:v>29.3</c:v>
                </c:pt>
                <c:pt idx="75">
                  <c:v>29.2</c:v>
                </c:pt>
                <c:pt idx="76">
                  <c:v>28</c:v>
                </c:pt>
                <c:pt idx="77">
                  <c:v>27</c:v>
                </c:pt>
                <c:pt idx="78">
                  <c:v>28.1</c:v>
                </c:pt>
                <c:pt idx="79">
                  <c:v>28</c:v>
                </c:pt>
                <c:pt idx="80">
                  <c:v>26.9</c:v>
                </c:pt>
                <c:pt idx="81">
                  <c:v>26.6</c:v>
                </c:pt>
                <c:pt idx="82">
                  <c:v>29.1</c:v>
                </c:pt>
                <c:pt idx="83">
                  <c:v>27.9</c:v>
                </c:pt>
                <c:pt idx="84">
                  <c:v>30.1</c:v>
                </c:pt>
                <c:pt idx="85">
                  <c:v>29.5</c:v>
                </c:pt>
                <c:pt idx="86">
                  <c:v>30.6</c:v>
                </c:pt>
                <c:pt idx="87">
                  <c:v>30.8</c:v>
                </c:pt>
                <c:pt idx="88">
                  <c:v>30.8</c:v>
                </c:pt>
                <c:pt idx="89">
                  <c:v>30.8</c:v>
                </c:pt>
                <c:pt idx="90">
                  <c:v>31</c:v>
                </c:pt>
                <c:pt idx="91">
                  <c:v>32.200000000000003</c:v>
                </c:pt>
                <c:pt idx="92">
                  <c:v>32</c:v>
                </c:pt>
                <c:pt idx="93">
                  <c:v>31.5</c:v>
                </c:pt>
                <c:pt idx="94">
                  <c:v>31</c:v>
                </c:pt>
                <c:pt idx="95">
                  <c:v>32.200000000000003</c:v>
                </c:pt>
                <c:pt idx="96">
                  <c:v>32.299999999999997</c:v>
                </c:pt>
                <c:pt idx="97">
                  <c:v>31.4</c:v>
                </c:pt>
                <c:pt idx="98">
                  <c:v>31.5</c:v>
                </c:pt>
                <c:pt idx="99">
                  <c:v>33.299999999999997</c:v>
                </c:pt>
                <c:pt idx="100">
                  <c:v>32.6</c:v>
                </c:pt>
                <c:pt idx="101">
                  <c:v>32.1</c:v>
                </c:pt>
                <c:pt idx="102">
                  <c:v>32.799999999999997</c:v>
                </c:pt>
                <c:pt idx="103">
                  <c:v>32.4</c:v>
                </c:pt>
                <c:pt idx="104">
                  <c:v>100.7</c:v>
                </c:pt>
                <c:pt idx="105">
                  <c:v>84.7</c:v>
                </c:pt>
                <c:pt idx="106">
                  <c:v>74.3</c:v>
                </c:pt>
                <c:pt idx="107">
                  <c:v>69.2</c:v>
                </c:pt>
              </c:numCache>
            </c:numRef>
          </c:val>
          <c:smooth val="0"/>
        </c:ser>
        <c:dLbls>
          <c:showLegendKey val="0"/>
          <c:showVal val="0"/>
          <c:showCatName val="0"/>
          <c:showSerName val="0"/>
          <c:showPercent val="0"/>
          <c:showBubbleSize val="0"/>
        </c:dLbls>
        <c:marker val="1"/>
        <c:smooth val="0"/>
        <c:axId val="471614592"/>
        <c:axId val="471616512"/>
      </c:lineChart>
      <c:catAx>
        <c:axId val="471614592"/>
        <c:scaling>
          <c:orientation val="minMax"/>
        </c:scaling>
        <c:delete val="0"/>
        <c:axPos val="b"/>
        <c:majorGridlines>
          <c:spPr>
            <a:ln w="3175">
              <a:pattFill prst="pct50">
                <a:fgClr>
                  <a:srgbClr val="000000"/>
                </a:fgClr>
                <a:bgClr>
                  <a:srgbClr val="FFFFFF"/>
                </a:bgClr>
              </a:pattFill>
              <a:prstDash val="solid"/>
            </a:ln>
          </c:spPr>
        </c:majorGridlines>
        <c:numFmt formatCode="General" sourceLinked="1"/>
        <c:majorTickMark val="in"/>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iryo UI"/>
                <a:ea typeface="Meiryo UI"/>
                <a:cs typeface="Meiryo UI"/>
              </a:defRPr>
            </a:pPr>
            <a:endParaRPr lang="ja-JP"/>
          </a:p>
        </c:txPr>
        <c:crossAx val="471616512"/>
        <c:crosses val="autoZero"/>
        <c:auto val="0"/>
        <c:lblAlgn val="ctr"/>
        <c:lblOffset val="100"/>
        <c:tickLblSkip val="4"/>
        <c:tickMarkSkip val="4"/>
        <c:noMultiLvlLbl val="0"/>
      </c:catAx>
      <c:valAx>
        <c:axId val="471616512"/>
        <c:scaling>
          <c:orientation val="minMax"/>
          <c:min val="10"/>
        </c:scaling>
        <c:delete val="0"/>
        <c:axPos val="l"/>
        <c:majorGridlines>
          <c:spPr>
            <a:ln w="3175">
              <a:pattFill prst="pct50">
                <a:fgClr>
                  <a:srgbClr val="000000"/>
                </a:fgClr>
                <a:bgClr>
                  <a:srgbClr val="FFFFFF"/>
                </a:bgClr>
              </a:pattFill>
              <a:prstDash val="solid"/>
            </a:ln>
          </c:spPr>
        </c:majorGridlines>
        <c:title>
          <c:tx>
            <c:rich>
              <a:bodyPr rot="0" vert="horz"/>
              <a:lstStyle/>
              <a:p>
                <a:pPr algn="ctr">
                  <a:defRPr sz="1100" b="0" i="0" u="none" strike="noStrike" baseline="0">
                    <a:solidFill>
                      <a:srgbClr val="000000"/>
                    </a:solidFill>
                    <a:latin typeface="Meiryo UI"/>
                    <a:ea typeface="Meiryo UI"/>
                    <a:cs typeface="Meiryo UI"/>
                  </a:defRPr>
                </a:pPr>
                <a:r>
                  <a:rPr altLang="en-US"/>
                  <a:t>nGy/h</a:t>
                </a:r>
              </a:p>
            </c:rich>
          </c:tx>
          <c:layout>
            <c:manualLayout>
              <c:xMode val="edge"/>
              <c:yMode val="edge"/>
              <c:x val="2.3186237845923711E-2"/>
              <c:y val="6.5068493150684928E-2"/>
            </c:manualLayout>
          </c:layout>
          <c:overlay val="0"/>
          <c:spPr>
            <a:noFill/>
            <a:ln w="25400">
              <a:noFill/>
            </a:ln>
          </c:spPr>
        </c:title>
        <c:numFmt formatCode="0" sourceLinked="0"/>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iryo UI"/>
                <a:ea typeface="Meiryo UI"/>
                <a:cs typeface="Meiryo UI"/>
              </a:defRPr>
            </a:pPr>
            <a:endParaRPr lang="ja-JP"/>
          </a:p>
        </c:txPr>
        <c:crossAx val="471614592"/>
        <c:crosses val="autoZero"/>
        <c:crossBetween val="between"/>
      </c:valAx>
      <c:spPr>
        <a:noFill/>
        <a:ln w="12700">
          <a:solidFill>
            <a:srgbClr val="808080"/>
          </a:solidFill>
          <a:prstDash val="solid"/>
        </a:ln>
      </c:spPr>
    </c:plotArea>
    <c:legend>
      <c:legendPos val="r"/>
      <c:layout>
        <c:manualLayout>
          <c:xMode val="edge"/>
          <c:yMode val="edge"/>
          <c:wMode val="edge"/>
          <c:hMode val="edge"/>
          <c:x val="0.46821241585639489"/>
          <c:y val="0.29109624995505695"/>
          <c:w val="0.90201944652206434"/>
          <c:h val="0.4863020889512098"/>
        </c:manualLayout>
      </c:layout>
      <c:overlay val="0"/>
      <c:spPr>
        <a:noFill/>
        <a:ln w="25400">
          <a:noFill/>
        </a:ln>
      </c:spPr>
      <c:txPr>
        <a:bodyPr/>
        <a:lstStyle/>
        <a:p>
          <a:pPr>
            <a:defRPr sz="1010" b="0" i="0" u="none" strike="noStrike" baseline="0">
              <a:solidFill>
                <a:srgbClr val="000000"/>
              </a:solidFill>
              <a:latin typeface="明朝"/>
              <a:ea typeface="明朝"/>
              <a:cs typeface="明朝"/>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oddHeader>&amp;A</c:oddHeader>
      <c:oddFooter>- &amp;P -</c:oddFooter>
    </c:headerFooter>
    <c:pageMargins b="1" l="0.75" r="0.75" t="1" header="0.5" footer="0.5"/>
    <c:pageSetup paperSize="9" orientation="landscape" horizontalDpi="720" verticalDpi="720"/>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明朝"/>
                <a:ea typeface="明朝"/>
                <a:cs typeface="明朝"/>
              </a:defRPr>
            </a:pPr>
            <a:r>
              <a:rPr lang="ja-JP" altLang="en-US" sz="1600" b="0" i="0" u="none" strike="noStrike" baseline="0">
                <a:solidFill>
                  <a:srgbClr val="000000"/>
                </a:solidFill>
                <a:latin typeface="Meiryo UI"/>
                <a:ea typeface="Meiryo UI"/>
              </a:rPr>
              <a:t>移動測定車空間γ線線量率の経年変化</a:t>
            </a:r>
          </a:p>
          <a:p>
            <a:pPr>
              <a:defRPr sz="1100" b="0" i="0" u="none" strike="noStrike" baseline="0">
                <a:solidFill>
                  <a:srgbClr val="000000"/>
                </a:solidFill>
                <a:latin typeface="明朝"/>
                <a:ea typeface="明朝"/>
                <a:cs typeface="明朝"/>
              </a:defRPr>
            </a:pPr>
            <a:r>
              <a:rPr lang="ja-JP" altLang="en-US" sz="1600" b="0" i="0" u="none" strike="noStrike" baseline="0">
                <a:solidFill>
                  <a:srgbClr val="000000"/>
                </a:solidFill>
                <a:latin typeface="Meiryo UI"/>
                <a:ea typeface="Meiryo UI"/>
              </a:rPr>
              <a:t>(電力測定③)</a:t>
            </a:r>
          </a:p>
        </c:rich>
      </c:tx>
      <c:layout>
        <c:manualLayout>
          <c:xMode val="edge"/>
          <c:yMode val="edge"/>
          <c:x val="7.2442120985810307E-2"/>
          <c:y val="1.7241379310344827E-2"/>
        </c:manualLayout>
      </c:layout>
      <c:overlay val="0"/>
      <c:spPr>
        <a:noFill/>
        <a:ln w="25400">
          <a:noFill/>
        </a:ln>
      </c:spPr>
    </c:title>
    <c:autoTitleDeleted val="0"/>
    <c:plotArea>
      <c:layout>
        <c:manualLayout>
          <c:layoutTarget val="inner"/>
          <c:xMode val="edge"/>
          <c:yMode val="edge"/>
          <c:x val="3.0619876737200662E-2"/>
          <c:y val="6.2068965517241378E-2"/>
          <c:w val="0.9663931828765282"/>
          <c:h val="0.7931034482758621"/>
        </c:manualLayout>
      </c:layout>
      <c:lineChart>
        <c:grouping val="standard"/>
        <c:varyColors val="0"/>
        <c:ser>
          <c:idx val="0"/>
          <c:order val="0"/>
          <c:tx>
            <c:strRef>
              <c:f>旧横型!$C$197</c:f>
              <c:strCache>
                <c:ptCount val="1"/>
                <c:pt idx="0">
                  <c:v>寄磯岸壁</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strRef>
              <c:f>旧横型!$D$183:$EI$183</c:f>
              <c:strCache>
                <c:ptCount val="109"/>
                <c:pt idx="0">
                  <c:v>S60</c:v>
                </c:pt>
                <c:pt idx="4">
                  <c:v>S61</c:v>
                </c:pt>
                <c:pt idx="8">
                  <c:v>S62</c:v>
                </c:pt>
                <c:pt idx="12">
                  <c:v>S63</c:v>
                </c:pt>
                <c:pt idx="16">
                  <c:v>H1</c:v>
                </c:pt>
                <c:pt idx="20">
                  <c:v>H2</c:v>
                </c:pt>
                <c:pt idx="24">
                  <c:v>H3</c:v>
                </c:pt>
                <c:pt idx="28">
                  <c:v>H4</c:v>
                </c:pt>
                <c:pt idx="32">
                  <c:v>H5</c:v>
                </c:pt>
                <c:pt idx="36">
                  <c:v>H6</c:v>
                </c:pt>
                <c:pt idx="40">
                  <c:v>H7</c:v>
                </c:pt>
                <c:pt idx="44">
                  <c:v>H8</c:v>
                </c:pt>
                <c:pt idx="48">
                  <c:v>H9</c:v>
                </c:pt>
                <c:pt idx="52">
                  <c:v>H10</c:v>
                </c:pt>
                <c:pt idx="56">
                  <c:v>H11</c:v>
                </c:pt>
                <c:pt idx="60">
                  <c:v>H12</c:v>
                </c:pt>
                <c:pt idx="64">
                  <c:v>H13</c:v>
                </c:pt>
                <c:pt idx="68">
                  <c:v>H14</c:v>
                </c:pt>
                <c:pt idx="72">
                  <c:v>H15</c:v>
                </c:pt>
                <c:pt idx="76">
                  <c:v>H16</c:v>
                </c:pt>
                <c:pt idx="80">
                  <c:v>H17</c:v>
                </c:pt>
                <c:pt idx="84">
                  <c:v>H18</c:v>
                </c:pt>
                <c:pt idx="88">
                  <c:v>H19</c:v>
                </c:pt>
                <c:pt idx="92">
                  <c:v>H20</c:v>
                </c:pt>
                <c:pt idx="96">
                  <c:v>H21</c:v>
                </c:pt>
                <c:pt idx="100">
                  <c:v>H22</c:v>
                </c:pt>
                <c:pt idx="104">
                  <c:v>H23</c:v>
                </c:pt>
                <c:pt idx="108">
                  <c:v>H24</c:v>
                </c:pt>
              </c:strCache>
            </c:strRef>
          </c:cat>
          <c:val>
            <c:numRef>
              <c:f>旧横型!$D$197:$EI$197</c:f>
              <c:numCache>
                <c:formatCode>0.0</c:formatCode>
                <c:ptCount val="112"/>
                <c:pt idx="0">
                  <c:v>26.97</c:v>
                </c:pt>
                <c:pt idx="1">
                  <c:v>30.449999999999996</c:v>
                </c:pt>
                <c:pt idx="2">
                  <c:v>28.709999999999997</c:v>
                </c:pt>
                <c:pt idx="3">
                  <c:v>26.97</c:v>
                </c:pt>
                <c:pt idx="4">
                  <c:v>31.319999999999997</c:v>
                </c:pt>
                <c:pt idx="5">
                  <c:v>26.099999999999998</c:v>
                </c:pt>
                <c:pt idx="6">
                  <c:v>27.84</c:v>
                </c:pt>
                <c:pt idx="7">
                  <c:v>26.97</c:v>
                </c:pt>
                <c:pt idx="8">
                  <c:v>26.97</c:v>
                </c:pt>
                <c:pt idx="9">
                  <c:v>27.84</c:v>
                </c:pt>
                <c:pt idx="10">
                  <c:v>30.449999999999996</c:v>
                </c:pt>
                <c:pt idx="11">
                  <c:v>27.84</c:v>
                </c:pt>
                <c:pt idx="12">
                  <c:v>26.099999999999998</c:v>
                </c:pt>
                <c:pt idx="13">
                  <c:v>26.97</c:v>
                </c:pt>
                <c:pt idx="14">
                  <c:v>27.84</c:v>
                </c:pt>
                <c:pt idx="15">
                  <c:v>26.97</c:v>
                </c:pt>
                <c:pt idx="16">
                  <c:v>26.099999999999998</c:v>
                </c:pt>
                <c:pt idx="17">
                  <c:v>26.97</c:v>
                </c:pt>
                <c:pt idx="18">
                  <c:v>27.84</c:v>
                </c:pt>
                <c:pt idx="19">
                  <c:v>27.84</c:v>
                </c:pt>
                <c:pt idx="20">
                  <c:v>26.099999999999998</c:v>
                </c:pt>
                <c:pt idx="21">
                  <c:v>26.97</c:v>
                </c:pt>
                <c:pt idx="22">
                  <c:v>26.97</c:v>
                </c:pt>
                <c:pt idx="23">
                  <c:v>26.099999999999998</c:v>
                </c:pt>
                <c:pt idx="24">
                  <c:v>26</c:v>
                </c:pt>
                <c:pt idx="25">
                  <c:v>25.7</c:v>
                </c:pt>
                <c:pt idx="26">
                  <c:v>25.7</c:v>
                </c:pt>
                <c:pt idx="27">
                  <c:v>29.4</c:v>
                </c:pt>
                <c:pt idx="28">
                  <c:v>28.9</c:v>
                </c:pt>
                <c:pt idx="29">
                  <c:v>27.7</c:v>
                </c:pt>
                <c:pt idx="30">
                  <c:v>29.4</c:v>
                </c:pt>
                <c:pt idx="31">
                  <c:v>29.6</c:v>
                </c:pt>
                <c:pt idx="32">
                  <c:v>29.9</c:v>
                </c:pt>
                <c:pt idx="33">
                  <c:v>29.7</c:v>
                </c:pt>
                <c:pt idx="34">
                  <c:v>29.3</c:v>
                </c:pt>
                <c:pt idx="35">
                  <c:v>30.2</c:v>
                </c:pt>
                <c:pt idx="36">
                  <c:v>27.4</c:v>
                </c:pt>
                <c:pt idx="37">
                  <c:v>25.7</c:v>
                </c:pt>
                <c:pt idx="38">
                  <c:v>27.6</c:v>
                </c:pt>
                <c:pt idx="39">
                  <c:v>28</c:v>
                </c:pt>
                <c:pt idx="40">
                  <c:v>29.8</c:v>
                </c:pt>
                <c:pt idx="41">
                  <c:v>30.4</c:v>
                </c:pt>
                <c:pt idx="42">
                  <c:v>30.7</c:v>
                </c:pt>
                <c:pt idx="43">
                  <c:v>29.7</c:v>
                </c:pt>
                <c:pt idx="44">
                  <c:v>30.2</c:v>
                </c:pt>
                <c:pt idx="45">
                  <c:v>27.7</c:v>
                </c:pt>
                <c:pt idx="46">
                  <c:v>26.3</c:v>
                </c:pt>
                <c:pt idx="47">
                  <c:v>27.3</c:v>
                </c:pt>
                <c:pt idx="48">
                  <c:v>26.5</c:v>
                </c:pt>
                <c:pt idx="49">
                  <c:v>27.7</c:v>
                </c:pt>
                <c:pt idx="50">
                  <c:v>24.7</c:v>
                </c:pt>
                <c:pt idx="51">
                  <c:v>29.5</c:v>
                </c:pt>
                <c:pt idx="52">
                  <c:v>26.9</c:v>
                </c:pt>
                <c:pt idx="53">
                  <c:v>28.2</c:v>
                </c:pt>
                <c:pt idx="54">
                  <c:v>30.1</c:v>
                </c:pt>
                <c:pt idx="55">
                  <c:v>28.6</c:v>
                </c:pt>
                <c:pt idx="56">
                  <c:v>29</c:v>
                </c:pt>
                <c:pt idx="57">
                  <c:v>24.8</c:v>
                </c:pt>
                <c:pt idx="58">
                  <c:v>25.3</c:v>
                </c:pt>
                <c:pt idx="59">
                  <c:v>29.9</c:v>
                </c:pt>
                <c:pt idx="60">
                  <c:v>29</c:v>
                </c:pt>
                <c:pt idx="61">
                  <c:v>27.9</c:v>
                </c:pt>
                <c:pt idx="62">
                  <c:v>31.3</c:v>
                </c:pt>
                <c:pt idx="63">
                  <c:v>29.7</c:v>
                </c:pt>
                <c:pt idx="64">
                  <c:v>29.1</c:v>
                </c:pt>
                <c:pt idx="65">
                  <c:v>28.5</c:v>
                </c:pt>
                <c:pt idx="66">
                  <c:v>29.1</c:v>
                </c:pt>
                <c:pt idx="67">
                  <c:v>31</c:v>
                </c:pt>
                <c:pt idx="68">
                  <c:v>29.3</c:v>
                </c:pt>
                <c:pt idx="69">
                  <c:v>30.1</c:v>
                </c:pt>
                <c:pt idx="70">
                  <c:v>29.8</c:v>
                </c:pt>
                <c:pt idx="71">
                  <c:v>28.8</c:v>
                </c:pt>
                <c:pt idx="72">
                  <c:v>27.3</c:v>
                </c:pt>
                <c:pt idx="73">
                  <c:v>27.1</c:v>
                </c:pt>
                <c:pt idx="74">
                  <c:v>28.2</c:v>
                </c:pt>
                <c:pt idx="75">
                  <c:v>28.7</c:v>
                </c:pt>
                <c:pt idx="76">
                  <c:v>27.1</c:v>
                </c:pt>
                <c:pt idx="77">
                  <c:v>28.6</c:v>
                </c:pt>
                <c:pt idx="78">
                  <c:v>29.2</c:v>
                </c:pt>
                <c:pt idx="79">
                  <c:v>25.2</c:v>
                </c:pt>
                <c:pt idx="80">
                  <c:v>26</c:v>
                </c:pt>
                <c:pt idx="81">
                  <c:v>25.1</c:v>
                </c:pt>
                <c:pt idx="82">
                  <c:v>26.8</c:v>
                </c:pt>
                <c:pt idx="83">
                  <c:v>25.7</c:v>
                </c:pt>
                <c:pt idx="84">
                  <c:v>27.5</c:v>
                </c:pt>
                <c:pt idx="85">
                  <c:v>28.2</c:v>
                </c:pt>
                <c:pt idx="86">
                  <c:v>28.7</c:v>
                </c:pt>
                <c:pt idx="87">
                  <c:v>28.7</c:v>
                </c:pt>
                <c:pt idx="88">
                  <c:v>27.8</c:v>
                </c:pt>
                <c:pt idx="89">
                  <c:v>28.8</c:v>
                </c:pt>
                <c:pt idx="90">
                  <c:v>28.4</c:v>
                </c:pt>
                <c:pt idx="91">
                  <c:v>29.7</c:v>
                </c:pt>
                <c:pt idx="92">
                  <c:v>29</c:v>
                </c:pt>
                <c:pt idx="93">
                  <c:v>27.1</c:v>
                </c:pt>
                <c:pt idx="94">
                  <c:v>28.3</c:v>
                </c:pt>
                <c:pt idx="95">
                  <c:v>29.7</c:v>
                </c:pt>
                <c:pt idx="96">
                  <c:v>27.8</c:v>
                </c:pt>
                <c:pt idx="97">
                  <c:v>28.1</c:v>
                </c:pt>
                <c:pt idx="98">
                  <c:v>29</c:v>
                </c:pt>
                <c:pt idx="99">
                  <c:v>29</c:v>
                </c:pt>
                <c:pt idx="100">
                  <c:v>28.4</c:v>
                </c:pt>
                <c:pt idx="101">
                  <c:v>27.8</c:v>
                </c:pt>
                <c:pt idx="102">
                  <c:v>29.1</c:v>
                </c:pt>
                <c:pt idx="103">
                  <c:v>27.2</c:v>
                </c:pt>
                <c:pt idx="104">
                  <c:v>52.8</c:v>
                </c:pt>
                <c:pt idx="105">
                  <c:v>44.3</c:v>
                </c:pt>
                <c:pt idx="106">
                  <c:v>43.8</c:v>
                </c:pt>
                <c:pt idx="107">
                  <c:v>41.9</c:v>
                </c:pt>
              </c:numCache>
            </c:numRef>
          </c:val>
          <c:smooth val="0"/>
        </c:ser>
        <c:ser>
          <c:idx val="1"/>
          <c:order val="1"/>
          <c:tx>
            <c:strRef>
              <c:f>旧横型!$C$198</c:f>
              <c:strCache>
                <c:ptCount val="1"/>
                <c:pt idx="0">
                  <c:v>鮫浦ＭＰ前</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旧横型!$D$183:$EI$183</c:f>
              <c:strCache>
                <c:ptCount val="109"/>
                <c:pt idx="0">
                  <c:v>S60</c:v>
                </c:pt>
                <c:pt idx="4">
                  <c:v>S61</c:v>
                </c:pt>
                <c:pt idx="8">
                  <c:v>S62</c:v>
                </c:pt>
                <c:pt idx="12">
                  <c:v>S63</c:v>
                </c:pt>
                <c:pt idx="16">
                  <c:v>H1</c:v>
                </c:pt>
                <c:pt idx="20">
                  <c:v>H2</c:v>
                </c:pt>
                <c:pt idx="24">
                  <c:v>H3</c:v>
                </c:pt>
                <c:pt idx="28">
                  <c:v>H4</c:v>
                </c:pt>
                <c:pt idx="32">
                  <c:v>H5</c:v>
                </c:pt>
                <c:pt idx="36">
                  <c:v>H6</c:v>
                </c:pt>
                <c:pt idx="40">
                  <c:v>H7</c:v>
                </c:pt>
                <c:pt idx="44">
                  <c:v>H8</c:v>
                </c:pt>
                <c:pt idx="48">
                  <c:v>H9</c:v>
                </c:pt>
                <c:pt idx="52">
                  <c:v>H10</c:v>
                </c:pt>
                <c:pt idx="56">
                  <c:v>H11</c:v>
                </c:pt>
                <c:pt idx="60">
                  <c:v>H12</c:v>
                </c:pt>
                <c:pt idx="64">
                  <c:v>H13</c:v>
                </c:pt>
                <c:pt idx="68">
                  <c:v>H14</c:v>
                </c:pt>
                <c:pt idx="72">
                  <c:v>H15</c:v>
                </c:pt>
                <c:pt idx="76">
                  <c:v>H16</c:v>
                </c:pt>
                <c:pt idx="80">
                  <c:v>H17</c:v>
                </c:pt>
                <c:pt idx="84">
                  <c:v>H18</c:v>
                </c:pt>
                <c:pt idx="88">
                  <c:v>H19</c:v>
                </c:pt>
                <c:pt idx="92">
                  <c:v>H20</c:v>
                </c:pt>
                <c:pt idx="96">
                  <c:v>H21</c:v>
                </c:pt>
                <c:pt idx="100">
                  <c:v>H22</c:v>
                </c:pt>
                <c:pt idx="104">
                  <c:v>H23</c:v>
                </c:pt>
                <c:pt idx="108">
                  <c:v>H24</c:v>
                </c:pt>
              </c:strCache>
            </c:strRef>
          </c:cat>
          <c:val>
            <c:numRef>
              <c:f>旧横型!$D$198:$EI$198</c:f>
              <c:numCache>
                <c:formatCode>0.0</c:formatCode>
                <c:ptCount val="112"/>
                <c:pt idx="0">
                  <c:v>40.019999999999996</c:v>
                </c:pt>
                <c:pt idx="1">
                  <c:v>37.409999999999997</c:v>
                </c:pt>
                <c:pt idx="2">
                  <c:v>45.239999999999995</c:v>
                </c:pt>
                <c:pt idx="3">
                  <c:v>40.019999999999996</c:v>
                </c:pt>
                <c:pt idx="4">
                  <c:v>40.89</c:v>
                </c:pt>
                <c:pt idx="5">
                  <c:v>33.93</c:v>
                </c:pt>
                <c:pt idx="6">
                  <c:v>35.669999999999995</c:v>
                </c:pt>
                <c:pt idx="7">
                  <c:v>32.19</c:v>
                </c:pt>
                <c:pt idx="8">
                  <c:v>35.669999999999995</c:v>
                </c:pt>
                <c:pt idx="9">
                  <c:v>40.019999999999996</c:v>
                </c:pt>
                <c:pt idx="10">
                  <c:v>39.15</c:v>
                </c:pt>
                <c:pt idx="11">
                  <c:v>40.89</c:v>
                </c:pt>
                <c:pt idx="12">
                  <c:v>33.93</c:v>
                </c:pt>
                <c:pt idx="13">
                  <c:v>35.669999999999995</c:v>
                </c:pt>
                <c:pt idx="14">
                  <c:v>34.799999999999997</c:v>
                </c:pt>
                <c:pt idx="15">
                  <c:v>36.54</c:v>
                </c:pt>
                <c:pt idx="16">
                  <c:v>35.669999999999995</c:v>
                </c:pt>
                <c:pt idx="17">
                  <c:v>36.54</c:v>
                </c:pt>
                <c:pt idx="18">
                  <c:v>36.54</c:v>
                </c:pt>
                <c:pt idx="19">
                  <c:v>34.799999999999997</c:v>
                </c:pt>
                <c:pt idx="20">
                  <c:v>35.669999999999995</c:v>
                </c:pt>
                <c:pt idx="21">
                  <c:v>38.28</c:v>
                </c:pt>
                <c:pt idx="22">
                  <c:v>34.799999999999997</c:v>
                </c:pt>
                <c:pt idx="23">
                  <c:v>35.669999999999995</c:v>
                </c:pt>
                <c:pt idx="24">
                  <c:v>35.200000000000003</c:v>
                </c:pt>
                <c:pt idx="25">
                  <c:v>34.799999999999997</c:v>
                </c:pt>
                <c:pt idx="26">
                  <c:v>34.799999999999997</c:v>
                </c:pt>
                <c:pt idx="27">
                  <c:v>38.5</c:v>
                </c:pt>
                <c:pt idx="28">
                  <c:v>39.6</c:v>
                </c:pt>
                <c:pt idx="29">
                  <c:v>39.5</c:v>
                </c:pt>
                <c:pt idx="30">
                  <c:v>39.6</c:v>
                </c:pt>
                <c:pt idx="31">
                  <c:v>42.1</c:v>
                </c:pt>
                <c:pt idx="32">
                  <c:v>41.7</c:v>
                </c:pt>
                <c:pt idx="33">
                  <c:v>41.3</c:v>
                </c:pt>
                <c:pt idx="34">
                  <c:v>41.2</c:v>
                </c:pt>
                <c:pt idx="35">
                  <c:v>40.1</c:v>
                </c:pt>
                <c:pt idx="36">
                  <c:v>39.4</c:v>
                </c:pt>
                <c:pt idx="37">
                  <c:v>39.799999999999997</c:v>
                </c:pt>
                <c:pt idx="38">
                  <c:v>38.6</c:v>
                </c:pt>
                <c:pt idx="39">
                  <c:v>38.4</c:v>
                </c:pt>
                <c:pt idx="40">
                  <c:v>41.7</c:v>
                </c:pt>
                <c:pt idx="41">
                  <c:v>42.6</c:v>
                </c:pt>
                <c:pt idx="42">
                  <c:v>39.9</c:v>
                </c:pt>
                <c:pt idx="43">
                  <c:v>40.6</c:v>
                </c:pt>
                <c:pt idx="44">
                  <c:v>41.4</c:v>
                </c:pt>
                <c:pt idx="45">
                  <c:v>40</c:v>
                </c:pt>
                <c:pt idx="46">
                  <c:v>39.1</c:v>
                </c:pt>
                <c:pt idx="47">
                  <c:v>39.799999999999997</c:v>
                </c:pt>
                <c:pt idx="48">
                  <c:v>39.799999999999997</c:v>
                </c:pt>
                <c:pt idx="49">
                  <c:v>38.1</c:v>
                </c:pt>
                <c:pt idx="50">
                  <c:v>33.700000000000003</c:v>
                </c:pt>
                <c:pt idx="51">
                  <c:v>40.9</c:v>
                </c:pt>
                <c:pt idx="52">
                  <c:v>42.3</c:v>
                </c:pt>
                <c:pt idx="53">
                  <c:v>41.5</c:v>
                </c:pt>
                <c:pt idx="54">
                  <c:v>42.4</c:v>
                </c:pt>
                <c:pt idx="55">
                  <c:v>43</c:v>
                </c:pt>
                <c:pt idx="56">
                  <c:v>42.4</c:v>
                </c:pt>
                <c:pt idx="57">
                  <c:v>38.6</c:v>
                </c:pt>
                <c:pt idx="58">
                  <c:v>39.4</c:v>
                </c:pt>
                <c:pt idx="59">
                  <c:v>43.5</c:v>
                </c:pt>
                <c:pt idx="60">
                  <c:v>43.7</c:v>
                </c:pt>
                <c:pt idx="61">
                  <c:v>39.700000000000003</c:v>
                </c:pt>
                <c:pt idx="62">
                  <c:v>39.9</c:v>
                </c:pt>
                <c:pt idx="63">
                  <c:v>44</c:v>
                </c:pt>
                <c:pt idx="64">
                  <c:v>41.8</c:v>
                </c:pt>
                <c:pt idx="65">
                  <c:v>41.8</c:v>
                </c:pt>
                <c:pt idx="66">
                  <c:v>43.6</c:v>
                </c:pt>
                <c:pt idx="67">
                  <c:v>38.5</c:v>
                </c:pt>
                <c:pt idx="68">
                  <c:v>43.1</c:v>
                </c:pt>
                <c:pt idx="69">
                  <c:v>44.6</c:v>
                </c:pt>
                <c:pt idx="70">
                  <c:v>43.6</c:v>
                </c:pt>
                <c:pt idx="71">
                  <c:v>42</c:v>
                </c:pt>
                <c:pt idx="72">
                  <c:v>40.6</c:v>
                </c:pt>
                <c:pt idx="73">
                  <c:v>37.4</c:v>
                </c:pt>
                <c:pt idx="74">
                  <c:v>38.4</c:v>
                </c:pt>
                <c:pt idx="75">
                  <c:v>42.7</c:v>
                </c:pt>
                <c:pt idx="76">
                  <c:v>41.5</c:v>
                </c:pt>
                <c:pt idx="77">
                  <c:v>39.200000000000003</c:v>
                </c:pt>
                <c:pt idx="78">
                  <c:v>39.799999999999997</c:v>
                </c:pt>
                <c:pt idx="79">
                  <c:v>36.299999999999997</c:v>
                </c:pt>
                <c:pt idx="80">
                  <c:v>35.9</c:v>
                </c:pt>
                <c:pt idx="81">
                  <c:v>33.9</c:v>
                </c:pt>
                <c:pt idx="82">
                  <c:v>35.4</c:v>
                </c:pt>
                <c:pt idx="83">
                  <c:v>37.5</c:v>
                </c:pt>
                <c:pt idx="84">
                  <c:v>37.200000000000003</c:v>
                </c:pt>
                <c:pt idx="85">
                  <c:v>39.4</c:v>
                </c:pt>
                <c:pt idx="86">
                  <c:v>36.799999999999997</c:v>
                </c:pt>
                <c:pt idx="87">
                  <c:v>41.6</c:v>
                </c:pt>
                <c:pt idx="88">
                  <c:v>38.700000000000003</c:v>
                </c:pt>
                <c:pt idx="89">
                  <c:v>37.1</c:v>
                </c:pt>
                <c:pt idx="90">
                  <c:v>38.200000000000003</c:v>
                </c:pt>
                <c:pt idx="91">
                  <c:v>39.299999999999997</c:v>
                </c:pt>
                <c:pt idx="92">
                  <c:v>37.6</c:v>
                </c:pt>
                <c:pt idx="93">
                  <c:v>37.799999999999997</c:v>
                </c:pt>
                <c:pt idx="94">
                  <c:v>41</c:v>
                </c:pt>
                <c:pt idx="95">
                  <c:v>40.4</c:v>
                </c:pt>
                <c:pt idx="96">
                  <c:v>41.5</c:v>
                </c:pt>
                <c:pt idx="97">
                  <c:v>37.9</c:v>
                </c:pt>
                <c:pt idx="98">
                  <c:v>36.4</c:v>
                </c:pt>
                <c:pt idx="99">
                  <c:v>36.5</c:v>
                </c:pt>
                <c:pt idx="100">
                  <c:v>37.799999999999997</c:v>
                </c:pt>
                <c:pt idx="101">
                  <c:v>38.6</c:v>
                </c:pt>
                <c:pt idx="102">
                  <c:v>37.1</c:v>
                </c:pt>
                <c:pt idx="103">
                  <c:v>35.6</c:v>
                </c:pt>
                <c:pt idx="104">
                  <c:v>92.9</c:v>
                </c:pt>
                <c:pt idx="105">
                  <c:v>80.2</c:v>
                </c:pt>
                <c:pt idx="106">
                  <c:v>65.8</c:v>
                </c:pt>
                <c:pt idx="107">
                  <c:v>52.4</c:v>
                </c:pt>
              </c:numCache>
            </c:numRef>
          </c:val>
          <c:smooth val="0"/>
        </c:ser>
        <c:ser>
          <c:idx val="2"/>
          <c:order val="2"/>
          <c:tx>
            <c:strRef>
              <c:f>旧横型!$C$199</c:f>
              <c:strCache>
                <c:ptCount val="1"/>
                <c:pt idx="0">
                  <c:v>大谷川ポンプ小屋前</c:v>
                </c:pt>
              </c:strCache>
            </c:strRef>
          </c:tx>
          <c:spPr>
            <a:ln w="12700">
              <a:solidFill>
                <a:srgbClr val="008000"/>
              </a:solidFill>
              <a:prstDash val="solid"/>
            </a:ln>
          </c:spPr>
          <c:marker>
            <c:symbol val="triangle"/>
            <c:size val="5"/>
            <c:spPr>
              <a:noFill/>
              <a:ln>
                <a:solidFill>
                  <a:srgbClr val="008000"/>
                </a:solidFill>
                <a:prstDash val="solid"/>
              </a:ln>
            </c:spPr>
          </c:marker>
          <c:cat>
            <c:strRef>
              <c:f>旧横型!$D$183:$EI$183</c:f>
              <c:strCache>
                <c:ptCount val="109"/>
                <c:pt idx="0">
                  <c:v>S60</c:v>
                </c:pt>
                <c:pt idx="4">
                  <c:v>S61</c:v>
                </c:pt>
                <c:pt idx="8">
                  <c:v>S62</c:v>
                </c:pt>
                <c:pt idx="12">
                  <c:v>S63</c:v>
                </c:pt>
                <c:pt idx="16">
                  <c:v>H1</c:v>
                </c:pt>
                <c:pt idx="20">
                  <c:v>H2</c:v>
                </c:pt>
                <c:pt idx="24">
                  <c:v>H3</c:v>
                </c:pt>
                <c:pt idx="28">
                  <c:v>H4</c:v>
                </c:pt>
                <c:pt idx="32">
                  <c:v>H5</c:v>
                </c:pt>
                <c:pt idx="36">
                  <c:v>H6</c:v>
                </c:pt>
                <c:pt idx="40">
                  <c:v>H7</c:v>
                </c:pt>
                <c:pt idx="44">
                  <c:v>H8</c:v>
                </c:pt>
                <c:pt idx="48">
                  <c:v>H9</c:v>
                </c:pt>
                <c:pt idx="52">
                  <c:v>H10</c:v>
                </c:pt>
                <c:pt idx="56">
                  <c:v>H11</c:v>
                </c:pt>
                <c:pt idx="60">
                  <c:v>H12</c:v>
                </c:pt>
                <c:pt idx="64">
                  <c:v>H13</c:v>
                </c:pt>
                <c:pt idx="68">
                  <c:v>H14</c:v>
                </c:pt>
                <c:pt idx="72">
                  <c:v>H15</c:v>
                </c:pt>
                <c:pt idx="76">
                  <c:v>H16</c:v>
                </c:pt>
                <c:pt idx="80">
                  <c:v>H17</c:v>
                </c:pt>
                <c:pt idx="84">
                  <c:v>H18</c:v>
                </c:pt>
                <c:pt idx="88">
                  <c:v>H19</c:v>
                </c:pt>
                <c:pt idx="92">
                  <c:v>H20</c:v>
                </c:pt>
                <c:pt idx="96">
                  <c:v>H21</c:v>
                </c:pt>
                <c:pt idx="100">
                  <c:v>H22</c:v>
                </c:pt>
                <c:pt idx="104">
                  <c:v>H23</c:v>
                </c:pt>
                <c:pt idx="108">
                  <c:v>H24</c:v>
                </c:pt>
              </c:strCache>
            </c:strRef>
          </c:cat>
          <c:val>
            <c:numRef>
              <c:f>旧横型!$D$199:$EI$199</c:f>
              <c:numCache>
                <c:formatCode>0.0</c:formatCode>
                <c:ptCount val="112"/>
                <c:pt idx="0">
                  <c:v>38.28</c:v>
                </c:pt>
                <c:pt idx="1">
                  <c:v>33.059999999999995</c:v>
                </c:pt>
                <c:pt idx="2">
                  <c:v>43.5</c:v>
                </c:pt>
                <c:pt idx="3">
                  <c:v>36.54</c:v>
                </c:pt>
                <c:pt idx="4">
                  <c:v>35.669999999999995</c:v>
                </c:pt>
                <c:pt idx="5">
                  <c:v>33.93</c:v>
                </c:pt>
                <c:pt idx="6">
                  <c:v>35.669999999999995</c:v>
                </c:pt>
                <c:pt idx="7">
                  <c:v>36.54</c:v>
                </c:pt>
                <c:pt idx="8">
                  <c:v>34.799999999999997</c:v>
                </c:pt>
                <c:pt idx="9">
                  <c:v>38.28</c:v>
                </c:pt>
                <c:pt idx="10">
                  <c:v>35.669999999999995</c:v>
                </c:pt>
                <c:pt idx="11">
                  <c:v>38.28</c:v>
                </c:pt>
                <c:pt idx="12">
                  <c:v>33.93</c:v>
                </c:pt>
                <c:pt idx="13">
                  <c:v>34.799999999999997</c:v>
                </c:pt>
                <c:pt idx="14">
                  <c:v>34.799999999999997</c:v>
                </c:pt>
                <c:pt idx="15">
                  <c:v>37.409999999999997</c:v>
                </c:pt>
                <c:pt idx="16">
                  <c:v>38.28</c:v>
                </c:pt>
                <c:pt idx="17">
                  <c:v>33.059999999999995</c:v>
                </c:pt>
                <c:pt idx="18">
                  <c:v>37.409999999999997</c:v>
                </c:pt>
                <c:pt idx="19">
                  <c:v>34.799999999999997</c:v>
                </c:pt>
                <c:pt idx="20">
                  <c:v>31.319999999999997</c:v>
                </c:pt>
                <c:pt idx="21">
                  <c:v>36.54</c:v>
                </c:pt>
                <c:pt idx="22">
                  <c:v>35.669999999999995</c:v>
                </c:pt>
                <c:pt idx="23">
                  <c:v>35.669999999999995</c:v>
                </c:pt>
                <c:pt idx="24">
                  <c:v>35.299999999999997</c:v>
                </c:pt>
                <c:pt idx="25">
                  <c:v>34.5</c:v>
                </c:pt>
                <c:pt idx="26">
                  <c:v>34</c:v>
                </c:pt>
                <c:pt idx="27">
                  <c:v>38.700000000000003</c:v>
                </c:pt>
                <c:pt idx="28">
                  <c:v>39.1</c:v>
                </c:pt>
                <c:pt idx="29">
                  <c:v>38.700000000000003</c:v>
                </c:pt>
                <c:pt idx="30">
                  <c:v>40.9</c:v>
                </c:pt>
                <c:pt idx="31">
                  <c:v>36.1</c:v>
                </c:pt>
                <c:pt idx="32">
                  <c:v>41.5</c:v>
                </c:pt>
                <c:pt idx="33">
                  <c:v>38.4</c:v>
                </c:pt>
                <c:pt idx="34">
                  <c:v>36.1</c:v>
                </c:pt>
                <c:pt idx="35">
                  <c:v>33.4</c:v>
                </c:pt>
                <c:pt idx="36">
                  <c:v>39.1</c:v>
                </c:pt>
                <c:pt idx="37">
                  <c:v>35.299999999999997</c:v>
                </c:pt>
                <c:pt idx="38">
                  <c:v>35.200000000000003</c:v>
                </c:pt>
                <c:pt idx="39">
                  <c:v>36.200000000000003</c:v>
                </c:pt>
                <c:pt idx="40">
                  <c:v>38.299999999999997</c:v>
                </c:pt>
                <c:pt idx="41">
                  <c:v>37.299999999999997</c:v>
                </c:pt>
                <c:pt idx="42">
                  <c:v>38</c:v>
                </c:pt>
                <c:pt idx="43">
                  <c:v>37.1</c:v>
                </c:pt>
                <c:pt idx="44">
                  <c:v>38.299999999999997</c:v>
                </c:pt>
                <c:pt idx="45">
                  <c:v>37</c:v>
                </c:pt>
                <c:pt idx="46">
                  <c:v>35.200000000000003</c:v>
                </c:pt>
                <c:pt idx="47">
                  <c:v>34.700000000000003</c:v>
                </c:pt>
                <c:pt idx="48">
                  <c:v>36.4</c:v>
                </c:pt>
                <c:pt idx="49">
                  <c:v>36.1</c:v>
                </c:pt>
                <c:pt idx="50">
                  <c:v>32.799999999999997</c:v>
                </c:pt>
                <c:pt idx="51">
                  <c:v>37.799999999999997</c:v>
                </c:pt>
                <c:pt idx="52">
                  <c:v>37.799999999999997</c:v>
                </c:pt>
                <c:pt idx="53">
                  <c:v>39.5</c:v>
                </c:pt>
                <c:pt idx="54">
                  <c:v>39.700000000000003</c:v>
                </c:pt>
                <c:pt idx="55">
                  <c:v>38.9</c:v>
                </c:pt>
                <c:pt idx="56">
                  <c:v>38.200000000000003</c:v>
                </c:pt>
                <c:pt idx="57">
                  <c:v>35.200000000000003</c:v>
                </c:pt>
                <c:pt idx="58">
                  <c:v>33.9</c:v>
                </c:pt>
                <c:pt idx="59">
                  <c:v>40.1</c:v>
                </c:pt>
                <c:pt idx="60">
                  <c:v>37.9</c:v>
                </c:pt>
                <c:pt idx="61">
                  <c:v>35.700000000000003</c:v>
                </c:pt>
                <c:pt idx="62">
                  <c:v>40.1</c:v>
                </c:pt>
                <c:pt idx="63">
                  <c:v>39.299999999999997</c:v>
                </c:pt>
                <c:pt idx="64">
                  <c:v>36.5</c:v>
                </c:pt>
                <c:pt idx="65">
                  <c:v>40.4</c:v>
                </c:pt>
                <c:pt idx="66">
                  <c:v>39.4</c:v>
                </c:pt>
                <c:pt idx="67">
                  <c:v>41</c:v>
                </c:pt>
                <c:pt idx="68">
                  <c:v>38.4</c:v>
                </c:pt>
                <c:pt idx="69">
                  <c:v>38.6</c:v>
                </c:pt>
                <c:pt idx="70">
                  <c:v>38.200000000000003</c:v>
                </c:pt>
                <c:pt idx="71">
                  <c:v>38.5</c:v>
                </c:pt>
                <c:pt idx="72">
                  <c:v>35.799999999999997</c:v>
                </c:pt>
                <c:pt idx="73">
                  <c:v>34.1</c:v>
                </c:pt>
                <c:pt idx="74">
                  <c:v>37.1</c:v>
                </c:pt>
                <c:pt idx="75">
                  <c:v>37.299999999999997</c:v>
                </c:pt>
                <c:pt idx="76">
                  <c:v>34.700000000000003</c:v>
                </c:pt>
                <c:pt idx="77">
                  <c:v>33.5</c:v>
                </c:pt>
                <c:pt idx="78">
                  <c:v>36.299999999999997</c:v>
                </c:pt>
                <c:pt idx="79">
                  <c:v>34.299999999999997</c:v>
                </c:pt>
                <c:pt idx="80">
                  <c:v>35.5</c:v>
                </c:pt>
                <c:pt idx="81">
                  <c:v>38.1</c:v>
                </c:pt>
                <c:pt idx="82">
                  <c:v>35.1</c:v>
                </c:pt>
                <c:pt idx="83">
                  <c:v>35.1</c:v>
                </c:pt>
                <c:pt idx="84">
                  <c:v>36.700000000000003</c:v>
                </c:pt>
                <c:pt idx="85">
                  <c:v>36.5</c:v>
                </c:pt>
                <c:pt idx="86">
                  <c:v>37.5</c:v>
                </c:pt>
                <c:pt idx="87">
                  <c:v>38.1</c:v>
                </c:pt>
                <c:pt idx="88">
                  <c:v>37.700000000000003</c:v>
                </c:pt>
                <c:pt idx="89">
                  <c:v>36.799999999999997</c:v>
                </c:pt>
                <c:pt idx="90">
                  <c:v>37.6</c:v>
                </c:pt>
                <c:pt idx="91">
                  <c:v>40.5</c:v>
                </c:pt>
                <c:pt idx="92">
                  <c:v>37.299999999999997</c:v>
                </c:pt>
                <c:pt idx="93">
                  <c:v>35.6</c:v>
                </c:pt>
                <c:pt idx="94">
                  <c:v>38</c:v>
                </c:pt>
                <c:pt idx="95">
                  <c:v>38.200000000000003</c:v>
                </c:pt>
                <c:pt idx="96">
                  <c:v>36.4</c:v>
                </c:pt>
                <c:pt idx="97">
                  <c:v>36.5</c:v>
                </c:pt>
                <c:pt idx="98">
                  <c:v>33.700000000000003</c:v>
                </c:pt>
                <c:pt idx="99">
                  <c:v>37.200000000000003</c:v>
                </c:pt>
                <c:pt idx="100">
                  <c:v>37.4</c:v>
                </c:pt>
                <c:pt idx="101">
                  <c:v>36.799999999999997</c:v>
                </c:pt>
                <c:pt idx="102">
                  <c:v>38.799999999999997</c:v>
                </c:pt>
                <c:pt idx="103">
                  <c:v>36.9</c:v>
                </c:pt>
                <c:pt idx="104">
                  <c:v>71.400000000000006</c:v>
                </c:pt>
                <c:pt idx="105">
                  <c:v>61.9</c:v>
                </c:pt>
                <c:pt idx="106">
                  <c:v>53.6</c:v>
                </c:pt>
                <c:pt idx="107">
                  <c:v>49.4</c:v>
                </c:pt>
              </c:numCache>
            </c:numRef>
          </c:val>
          <c:smooth val="0"/>
        </c:ser>
        <c:ser>
          <c:idx val="3"/>
          <c:order val="3"/>
          <c:tx>
            <c:strRef>
              <c:f>旧横型!$C$200</c:f>
              <c:strCache>
                <c:ptCount val="1"/>
                <c:pt idx="0">
                  <c:v>水産技術総合センター養殖生産部前←栽培漁業センター前</c:v>
                </c:pt>
              </c:strCache>
            </c:strRef>
          </c:tx>
          <c:spPr>
            <a:ln w="12700">
              <a:solidFill>
                <a:srgbClr val="FF0000"/>
              </a:solidFill>
              <a:prstDash val="solid"/>
            </a:ln>
          </c:spPr>
          <c:marker>
            <c:symbol val="circle"/>
            <c:size val="5"/>
            <c:spPr>
              <a:noFill/>
              <a:ln>
                <a:solidFill>
                  <a:srgbClr val="FF0000"/>
                </a:solidFill>
                <a:prstDash val="solid"/>
              </a:ln>
            </c:spPr>
          </c:marker>
          <c:cat>
            <c:strRef>
              <c:f>旧横型!$D$183:$EI$183</c:f>
              <c:strCache>
                <c:ptCount val="109"/>
                <c:pt idx="0">
                  <c:v>S60</c:v>
                </c:pt>
                <c:pt idx="4">
                  <c:v>S61</c:v>
                </c:pt>
                <c:pt idx="8">
                  <c:v>S62</c:v>
                </c:pt>
                <c:pt idx="12">
                  <c:v>S63</c:v>
                </c:pt>
                <c:pt idx="16">
                  <c:v>H1</c:v>
                </c:pt>
                <c:pt idx="20">
                  <c:v>H2</c:v>
                </c:pt>
                <c:pt idx="24">
                  <c:v>H3</c:v>
                </c:pt>
                <c:pt idx="28">
                  <c:v>H4</c:v>
                </c:pt>
                <c:pt idx="32">
                  <c:v>H5</c:v>
                </c:pt>
                <c:pt idx="36">
                  <c:v>H6</c:v>
                </c:pt>
                <c:pt idx="40">
                  <c:v>H7</c:v>
                </c:pt>
                <c:pt idx="44">
                  <c:v>H8</c:v>
                </c:pt>
                <c:pt idx="48">
                  <c:v>H9</c:v>
                </c:pt>
                <c:pt idx="52">
                  <c:v>H10</c:v>
                </c:pt>
                <c:pt idx="56">
                  <c:v>H11</c:v>
                </c:pt>
                <c:pt idx="60">
                  <c:v>H12</c:v>
                </c:pt>
                <c:pt idx="64">
                  <c:v>H13</c:v>
                </c:pt>
                <c:pt idx="68">
                  <c:v>H14</c:v>
                </c:pt>
                <c:pt idx="72">
                  <c:v>H15</c:v>
                </c:pt>
                <c:pt idx="76">
                  <c:v>H16</c:v>
                </c:pt>
                <c:pt idx="80">
                  <c:v>H17</c:v>
                </c:pt>
                <c:pt idx="84">
                  <c:v>H18</c:v>
                </c:pt>
                <c:pt idx="88">
                  <c:v>H19</c:v>
                </c:pt>
                <c:pt idx="92">
                  <c:v>H20</c:v>
                </c:pt>
                <c:pt idx="96">
                  <c:v>H21</c:v>
                </c:pt>
                <c:pt idx="100">
                  <c:v>H22</c:v>
                </c:pt>
                <c:pt idx="104">
                  <c:v>H23</c:v>
                </c:pt>
                <c:pt idx="108">
                  <c:v>H24</c:v>
                </c:pt>
              </c:strCache>
            </c:strRef>
          </c:cat>
          <c:val>
            <c:numRef>
              <c:f>旧横型!$D$200:$EI$200</c:f>
              <c:numCache>
                <c:formatCode>0.0</c:formatCode>
                <c:ptCount val="112"/>
                <c:pt idx="0">
                  <c:v>33.059999999999995</c:v>
                </c:pt>
                <c:pt idx="1">
                  <c:v>33.059999999999995</c:v>
                </c:pt>
                <c:pt idx="2">
                  <c:v>41.76</c:v>
                </c:pt>
                <c:pt idx="3">
                  <c:v>33.059999999999995</c:v>
                </c:pt>
                <c:pt idx="4">
                  <c:v>33.93</c:v>
                </c:pt>
                <c:pt idx="5">
                  <c:v>33.059999999999995</c:v>
                </c:pt>
                <c:pt idx="6">
                  <c:v>32.19</c:v>
                </c:pt>
                <c:pt idx="7">
                  <c:v>33.059999999999995</c:v>
                </c:pt>
                <c:pt idx="8">
                  <c:v>33.93</c:v>
                </c:pt>
                <c:pt idx="9">
                  <c:v>35.669999999999995</c:v>
                </c:pt>
                <c:pt idx="10">
                  <c:v>33.93</c:v>
                </c:pt>
                <c:pt idx="11">
                  <c:v>34.799999999999997</c:v>
                </c:pt>
                <c:pt idx="12">
                  <c:v>33.059999999999995</c:v>
                </c:pt>
                <c:pt idx="13">
                  <c:v>31.319999999999997</c:v>
                </c:pt>
                <c:pt idx="14">
                  <c:v>33.059999999999995</c:v>
                </c:pt>
                <c:pt idx="15">
                  <c:v>32.19</c:v>
                </c:pt>
                <c:pt idx="16">
                  <c:v>31.319999999999997</c:v>
                </c:pt>
                <c:pt idx="17">
                  <c:v>32.19</c:v>
                </c:pt>
                <c:pt idx="18">
                  <c:v>32.19</c:v>
                </c:pt>
                <c:pt idx="19">
                  <c:v>31.319999999999997</c:v>
                </c:pt>
                <c:pt idx="20">
                  <c:v>31.319999999999997</c:v>
                </c:pt>
                <c:pt idx="21">
                  <c:v>31.319999999999997</c:v>
                </c:pt>
                <c:pt idx="22">
                  <c:v>31.319999999999997</c:v>
                </c:pt>
                <c:pt idx="23">
                  <c:v>31.319999999999997</c:v>
                </c:pt>
                <c:pt idx="24">
                  <c:v>32.200000000000003</c:v>
                </c:pt>
                <c:pt idx="25">
                  <c:v>30.7</c:v>
                </c:pt>
                <c:pt idx="26">
                  <c:v>30.7</c:v>
                </c:pt>
                <c:pt idx="27">
                  <c:v>33.799999999999997</c:v>
                </c:pt>
                <c:pt idx="28">
                  <c:v>33.6</c:v>
                </c:pt>
                <c:pt idx="29">
                  <c:v>34.6</c:v>
                </c:pt>
                <c:pt idx="30">
                  <c:v>36.299999999999997</c:v>
                </c:pt>
                <c:pt idx="31">
                  <c:v>34.799999999999997</c:v>
                </c:pt>
                <c:pt idx="32">
                  <c:v>36.700000000000003</c:v>
                </c:pt>
                <c:pt idx="33">
                  <c:v>34.200000000000003</c:v>
                </c:pt>
                <c:pt idx="34">
                  <c:v>35.9</c:v>
                </c:pt>
                <c:pt idx="35">
                  <c:v>34.6</c:v>
                </c:pt>
                <c:pt idx="36">
                  <c:v>36.5</c:v>
                </c:pt>
                <c:pt idx="37">
                  <c:v>34.1</c:v>
                </c:pt>
                <c:pt idx="38">
                  <c:v>33.1</c:v>
                </c:pt>
                <c:pt idx="39">
                  <c:v>33.5</c:v>
                </c:pt>
                <c:pt idx="40">
                  <c:v>30.7</c:v>
                </c:pt>
                <c:pt idx="41">
                  <c:v>36.1</c:v>
                </c:pt>
                <c:pt idx="42">
                  <c:v>37.299999999999997</c:v>
                </c:pt>
                <c:pt idx="43">
                  <c:v>34.4</c:v>
                </c:pt>
                <c:pt idx="44">
                  <c:v>36.4</c:v>
                </c:pt>
                <c:pt idx="45">
                  <c:v>34.799999999999997</c:v>
                </c:pt>
                <c:pt idx="46">
                  <c:v>33.5</c:v>
                </c:pt>
                <c:pt idx="47">
                  <c:v>33.299999999999997</c:v>
                </c:pt>
                <c:pt idx="48">
                  <c:v>35.1</c:v>
                </c:pt>
                <c:pt idx="49">
                  <c:v>32</c:v>
                </c:pt>
                <c:pt idx="50">
                  <c:v>31.5</c:v>
                </c:pt>
                <c:pt idx="51">
                  <c:v>35.5</c:v>
                </c:pt>
                <c:pt idx="52">
                  <c:v>35</c:v>
                </c:pt>
                <c:pt idx="53">
                  <c:v>37.5</c:v>
                </c:pt>
                <c:pt idx="54">
                  <c:v>38</c:v>
                </c:pt>
                <c:pt idx="55">
                  <c:v>37.9</c:v>
                </c:pt>
                <c:pt idx="56">
                  <c:v>35.9</c:v>
                </c:pt>
                <c:pt idx="57">
                  <c:v>33.299999999999997</c:v>
                </c:pt>
                <c:pt idx="58">
                  <c:v>32.200000000000003</c:v>
                </c:pt>
                <c:pt idx="59">
                  <c:v>37.6</c:v>
                </c:pt>
                <c:pt idx="60">
                  <c:v>35.1</c:v>
                </c:pt>
                <c:pt idx="61">
                  <c:v>34</c:v>
                </c:pt>
                <c:pt idx="62">
                  <c:v>37.6</c:v>
                </c:pt>
                <c:pt idx="63">
                  <c:v>36.9</c:v>
                </c:pt>
                <c:pt idx="64">
                  <c:v>34.1</c:v>
                </c:pt>
                <c:pt idx="65">
                  <c:v>37.299999999999997</c:v>
                </c:pt>
                <c:pt idx="66">
                  <c:v>37.9</c:v>
                </c:pt>
                <c:pt idx="67">
                  <c:v>38.1</c:v>
                </c:pt>
                <c:pt idx="68">
                  <c:v>35.1</c:v>
                </c:pt>
                <c:pt idx="69">
                  <c:v>37.1</c:v>
                </c:pt>
                <c:pt idx="70">
                  <c:v>36.5</c:v>
                </c:pt>
                <c:pt idx="71">
                  <c:v>36.200000000000003</c:v>
                </c:pt>
                <c:pt idx="72">
                  <c:v>34.299999999999997</c:v>
                </c:pt>
                <c:pt idx="73">
                  <c:v>32.700000000000003</c:v>
                </c:pt>
                <c:pt idx="74">
                  <c:v>35.700000000000003</c:v>
                </c:pt>
                <c:pt idx="75">
                  <c:v>35.5</c:v>
                </c:pt>
                <c:pt idx="76">
                  <c:v>32.9</c:v>
                </c:pt>
                <c:pt idx="77">
                  <c:v>32.700000000000003</c:v>
                </c:pt>
                <c:pt idx="78">
                  <c:v>35.1</c:v>
                </c:pt>
                <c:pt idx="79">
                  <c:v>32.299999999999997</c:v>
                </c:pt>
                <c:pt idx="80">
                  <c:v>37.9</c:v>
                </c:pt>
                <c:pt idx="81">
                  <c:v>35.5</c:v>
                </c:pt>
                <c:pt idx="82">
                  <c:v>32.799999999999997</c:v>
                </c:pt>
                <c:pt idx="83">
                  <c:v>31.6</c:v>
                </c:pt>
                <c:pt idx="84">
                  <c:v>31.3</c:v>
                </c:pt>
                <c:pt idx="85">
                  <c:v>32.700000000000003</c:v>
                </c:pt>
                <c:pt idx="86">
                  <c:v>32.6</c:v>
                </c:pt>
                <c:pt idx="87">
                  <c:v>34.200000000000003</c:v>
                </c:pt>
                <c:pt idx="88">
                  <c:v>32.5</c:v>
                </c:pt>
                <c:pt idx="89">
                  <c:v>32.1</c:v>
                </c:pt>
                <c:pt idx="90">
                  <c:v>32.9</c:v>
                </c:pt>
                <c:pt idx="91">
                  <c:v>35.9</c:v>
                </c:pt>
                <c:pt idx="92">
                  <c:v>32.4</c:v>
                </c:pt>
                <c:pt idx="93">
                  <c:v>33.5</c:v>
                </c:pt>
                <c:pt idx="94">
                  <c:v>33.9</c:v>
                </c:pt>
                <c:pt idx="95">
                  <c:v>34.299999999999997</c:v>
                </c:pt>
                <c:pt idx="96">
                  <c:v>33.200000000000003</c:v>
                </c:pt>
                <c:pt idx="97">
                  <c:v>33</c:v>
                </c:pt>
                <c:pt idx="98">
                  <c:v>37.4</c:v>
                </c:pt>
                <c:pt idx="99">
                  <c:v>33.5</c:v>
                </c:pt>
                <c:pt idx="100">
                  <c:v>32.5</c:v>
                </c:pt>
                <c:pt idx="101">
                  <c:v>33.1</c:v>
                </c:pt>
                <c:pt idx="102">
                  <c:v>35.1</c:v>
                </c:pt>
                <c:pt idx="103">
                  <c:v>33.1</c:v>
                </c:pt>
                <c:pt idx="104">
                  <c:v>101.3</c:v>
                </c:pt>
                <c:pt idx="105">
                  <c:v>76.7</c:v>
                </c:pt>
                <c:pt idx="106">
                  <c:v>57.2</c:v>
                </c:pt>
                <c:pt idx="107">
                  <c:v>55.4</c:v>
                </c:pt>
              </c:numCache>
            </c:numRef>
          </c:val>
          <c:smooth val="0"/>
        </c:ser>
        <c:ser>
          <c:idx val="4"/>
          <c:order val="4"/>
          <c:tx>
            <c:strRef>
              <c:f>旧横型!$C$201</c:f>
              <c:strCache>
                <c:ptCount val="1"/>
                <c:pt idx="0">
                  <c:v>泊ｺﾐｭﾆﾃｨｾﾝﾀｰ付近</c:v>
                </c:pt>
              </c:strCache>
            </c:strRef>
          </c:tx>
          <c:spPr>
            <a:ln w="12700">
              <a:solidFill>
                <a:srgbClr val="800080"/>
              </a:solidFill>
              <a:prstDash val="solid"/>
            </a:ln>
          </c:spPr>
          <c:marker>
            <c:symbol val="square"/>
            <c:size val="5"/>
            <c:spPr>
              <a:noFill/>
              <a:ln>
                <a:solidFill>
                  <a:srgbClr val="800080"/>
                </a:solidFill>
                <a:prstDash val="solid"/>
              </a:ln>
            </c:spPr>
          </c:marker>
          <c:cat>
            <c:strRef>
              <c:f>旧横型!$D$183:$EI$183</c:f>
              <c:strCache>
                <c:ptCount val="109"/>
                <c:pt idx="0">
                  <c:v>S60</c:v>
                </c:pt>
                <c:pt idx="4">
                  <c:v>S61</c:v>
                </c:pt>
                <c:pt idx="8">
                  <c:v>S62</c:v>
                </c:pt>
                <c:pt idx="12">
                  <c:v>S63</c:v>
                </c:pt>
                <c:pt idx="16">
                  <c:v>H1</c:v>
                </c:pt>
                <c:pt idx="20">
                  <c:v>H2</c:v>
                </c:pt>
                <c:pt idx="24">
                  <c:v>H3</c:v>
                </c:pt>
                <c:pt idx="28">
                  <c:v>H4</c:v>
                </c:pt>
                <c:pt idx="32">
                  <c:v>H5</c:v>
                </c:pt>
                <c:pt idx="36">
                  <c:v>H6</c:v>
                </c:pt>
                <c:pt idx="40">
                  <c:v>H7</c:v>
                </c:pt>
                <c:pt idx="44">
                  <c:v>H8</c:v>
                </c:pt>
                <c:pt idx="48">
                  <c:v>H9</c:v>
                </c:pt>
                <c:pt idx="52">
                  <c:v>H10</c:v>
                </c:pt>
                <c:pt idx="56">
                  <c:v>H11</c:v>
                </c:pt>
                <c:pt idx="60">
                  <c:v>H12</c:v>
                </c:pt>
                <c:pt idx="64">
                  <c:v>H13</c:v>
                </c:pt>
                <c:pt idx="68">
                  <c:v>H14</c:v>
                </c:pt>
                <c:pt idx="72">
                  <c:v>H15</c:v>
                </c:pt>
                <c:pt idx="76">
                  <c:v>H16</c:v>
                </c:pt>
                <c:pt idx="80">
                  <c:v>H17</c:v>
                </c:pt>
                <c:pt idx="84">
                  <c:v>H18</c:v>
                </c:pt>
                <c:pt idx="88">
                  <c:v>H19</c:v>
                </c:pt>
                <c:pt idx="92">
                  <c:v>H20</c:v>
                </c:pt>
                <c:pt idx="96">
                  <c:v>H21</c:v>
                </c:pt>
                <c:pt idx="100">
                  <c:v>H22</c:v>
                </c:pt>
                <c:pt idx="104">
                  <c:v>H23</c:v>
                </c:pt>
                <c:pt idx="108">
                  <c:v>H24</c:v>
                </c:pt>
              </c:strCache>
            </c:strRef>
          </c:cat>
          <c:val>
            <c:numRef>
              <c:f>旧横型!$D$201:$EI$201</c:f>
              <c:numCache>
                <c:formatCode>0.0</c:formatCode>
                <c:ptCount val="112"/>
                <c:pt idx="0">
                  <c:v>52.199999999999996</c:v>
                </c:pt>
                <c:pt idx="1">
                  <c:v>52.199999999999996</c:v>
                </c:pt>
                <c:pt idx="2">
                  <c:v>59.16</c:v>
                </c:pt>
                <c:pt idx="3">
                  <c:v>53.94</c:v>
                </c:pt>
                <c:pt idx="4">
                  <c:v>53.069999999999993</c:v>
                </c:pt>
                <c:pt idx="5">
                  <c:v>53.94</c:v>
                </c:pt>
                <c:pt idx="6">
                  <c:v>55.68</c:v>
                </c:pt>
                <c:pt idx="7">
                  <c:v>53.069999999999993</c:v>
                </c:pt>
                <c:pt idx="8">
                  <c:v>55.68</c:v>
                </c:pt>
                <c:pt idx="9">
                  <c:v>58.29</c:v>
                </c:pt>
                <c:pt idx="10">
                  <c:v>54.809999999999995</c:v>
                </c:pt>
                <c:pt idx="11">
                  <c:v>53.069999999999993</c:v>
                </c:pt>
                <c:pt idx="12">
                  <c:v>52.199999999999996</c:v>
                </c:pt>
                <c:pt idx="13">
                  <c:v>48.719999999999992</c:v>
                </c:pt>
                <c:pt idx="14">
                  <c:v>51.33</c:v>
                </c:pt>
                <c:pt idx="15">
                  <c:v>49.589999999999996</c:v>
                </c:pt>
                <c:pt idx="16">
                  <c:v>49.589999999999996</c:v>
                </c:pt>
                <c:pt idx="17">
                  <c:v>48.719999999999992</c:v>
                </c:pt>
                <c:pt idx="18">
                  <c:v>51.33</c:v>
                </c:pt>
                <c:pt idx="19">
                  <c:v>47.849999999999994</c:v>
                </c:pt>
                <c:pt idx="20">
                  <c:v>49.589999999999996</c:v>
                </c:pt>
                <c:pt idx="21">
                  <c:v>47.849999999999994</c:v>
                </c:pt>
                <c:pt idx="22">
                  <c:v>48.719999999999992</c:v>
                </c:pt>
                <c:pt idx="23">
                  <c:v>50.459999999999994</c:v>
                </c:pt>
                <c:pt idx="24">
                  <c:v>48.9</c:v>
                </c:pt>
                <c:pt idx="25">
                  <c:v>44.5</c:v>
                </c:pt>
                <c:pt idx="26">
                  <c:v>47.1</c:v>
                </c:pt>
                <c:pt idx="27">
                  <c:v>48.7</c:v>
                </c:pt>
                <c:pt idx="28">
                  <c:v>52.5</c:v>
                </c:pt>
                <c:pt idx="29">
                  <c:v>54.1</c:v>
                </c:pt>
                <c:pt idx="30">
                  <c:v>53.8</c:v>
                </c:pt>
                <c:pt idx="31">
                  <c:v>57.2</c:v>
                </c:pt>
                <c:pt idx="32">
                  <c:v>57.8</c:v>
                </c:pt>
                <c:pt idx="33">
                  <c:v>54.7</c:v>
                </c:pt>
                <c:pt idx="34">
                  <c:v>55.4</c:v>
                </c:pt>
                <c:pt idx="35">
                  <c:v>53.4</c:v>
                </c:pt>
                <c:pt idx="36">
                  <c:v>58.2</c:v>
                </c:pt>
                <c:pt idx="37">
                  <c:v>51.5</c:v>
                </c:pt>
                <c:pt idx="38">
                  <c:v>46.5</c:v>
                </c:pt>
                <c:pt idx="39">
                  <c:v>48.8</c:v>
                </c:pt>
                <c:pt idx="40">
                  <c:v>52</c:v>
                </c:pt>
                <c:pt idx="41">
                  <c:v>53.6</c:v>
                </c:pt>
                <c:pt idx="42">
                  <c:v>52.4</c:v>
                </c:pt>
                <c:pt idx="43">
                  <c:v>55.3</c:v>
                </c:pt>
                <c:pt idx="44">
                  <c:v>54.6</c:v>
                </c:pt>
                <c:pt idx="45">
                  <c:v>49.5</c:v>
                </c:pt>
                <c:pt idx="46">
                  <c:v>52.2</c:v>
                </c:pt>
                <c:pt idx="47">
                  <c:v>49.4</c:v>
                </c:pt>
                <c:pt idx="48">
                  <c:v>53.3</c:v>
                </c:pt>
                <c:pt idx="49">
                  <c:v>49.9</c:v>
                </c:pt>
                <c:pt idx="50">
                  <c:v>46</c:v>
                </c:pt>
                <c:pt idx="51">
                  <c:v>52.8</c:v>
                </c:pt>
                <c:pt idx="52">
                  <c:v>53</c:v>
                </c:pt>
                <c:pt idx="53">
                  <c:v>53.7</c:v>
                </c:pt>
                <c:pt idx="54">
                  <c:v>55.4</c:v>
                </c:pt>
                <c:pt idx="55">
                  <c:v>55.2</c:v>
                </c:pt>
                <c:pt idx="56">
                  <c:v>51.8</c:v>
                </c:pt>
                <c:pt idx="57">
                  <c:v>50.2</c:v>
                </c:pt>
                <c:pt idx="58">
                  <c:v>46.3</c:v>
                </c:pt>
                <c:pt idx="59">
                  <c:v>56.4</c:v>
                </c:pt>
                <c:pt idx="60">
                  <c:v>52.4</c:v>
                </c:pt>
                <c:pt idx="61">
                  <c:v>54</c:v>
                </c:pt>
                <c:pt idx="62">
                  <c:v>55.6</c:v>
                </c:pt>
                <c:pt idx="63">
                  <c:v>54.2</c:v>
                </c:pt>
                <c:pt idx="64">
                  <c:v>51.7</c:v>
                </c:pt>
                <c:pt idx="65">
                  <c:v>56.4</c:v>
                </c:pt>
                <c:pt idx="66">
                  <c:v>57</c:v>
                </c:pt>
                <c:pt idx="67">
                  <c:v>55.9</c:v>
                </c:pt>
                <c:pt idx="68">
                  <c:v>53.4</c:v>
                </c:pt>
                <c:pt idx="69">
                  <c:v>55.5</c:v>
                </c:pt>
                <c:pt idx="70">
                  <c:v>54.1</c:v>
                </c:pt>
                <c:pt idx="71">
                  <c:v>53.8</c:v>
                </c:pt>
                <c:pt idx="72">
                  <c:v>51</c:v>
                </c:pt>
                <c:pt idx="73">
                  <c:v>47.4</c:v>
                </c:pt>
                <c:pt idx="74">
                  <c:v>53.3</c:v>
                </c:pt>
                <c:pt idx="75">
                  <c:v>54.8</c:v>
                </c:pt>
                <c:pt idx="76">
                  <c:v>51.1</c:v>
                </c:pt>
                <c:pt idx="77">
                  <c:v>50.4</c:v>
                </c:pt>
                <c:pt idx="78">
                  <c:v>54.2</c:v>
                </c:pt>
                <c:pt idx="79">
                  <c:v>48.4</c:v>
                </c:pt>
                <c:pt idx="80">
                  <c:v>47.3</c:v>
                </c:pt>
                <c:pt idx="81">
                  <c:v>45.5</c:v>
                </c:pt>
                <c:pt idx="82">
                  <c:v>46</c:v>
                </c:pt>
                <c:pt idx="83">
                  <c:v>47.4</c:v>
                </c:pt>
                <c:pt idx="84">
                  <c:v>54</c:v>
                </c:pt>
                <c:pt idx="85">
                  <c:v>51.3</c:v>
                </c:pt>
                <c:pt idx="86">
                  <c:v>53</c:v>
                </c:pt>
                <c:pt idx="87">
                  <c:v>52.3</c:v>
                </c:pt>
                <c:pt idx="88">
                  <c:v>53.9</c:v>
                </c:pt>
                <c:pt idx="89">
                  <c:v>52.7</c:v>
                </c:pt>
                <c:pt idx="90">
                  <c:v>53.8</c:v>
                </c:pt>
                <c:pt idx="91">
                  <c:v>54.6</c:v>
                </c:pt>
                <c:pt idx="92">
                  <c:v>52.7</c:v>
                </c:pt>
                <c:pt idx="93">
                  <c:v>56.2</c:v>
                </c:pt>
                <c:pt idx="94">
                  <c:v>53.6</c:v>
                </c:pt>
                <c:pt idx="95">
                  <c:v>54.5</c:v>
                </c:pt>
                <c:pt idx="96">
                  <c:v>54.4</c:v>
                </c:pt>
                <c:pt idx="97">
                  <c:v>53.9</c:v>
                </c:pt>
                <c:pt idx="98">
                  <c:v>54.6</c:v>
                </c:pt>
                <c:pt idx="99">
                  <c:v>53.7</c:v>
                </c:pt>
                <c:pt idx="100">
                  <c:v>53.4</c:v>
                </c:pt>
                <c:pt idx="101">
                  <c:v>54.5</c:v>
                </c:pt>
                <c:pt idx="102">
                  <c:v>55.2</c:v>
                </c:pt>
                <c:pt idx="103">
                  <c:v>51.7</c:v>
                </c:pt>
                <c:pt idx="104">
                  <c:v>107</c:v>
                </c:pt>
                <c:pt idx="105">
                  <c:v>99</c:v>
                </c:pt>
                <c:pt idx="106">
                  <c:v>89.6</c:v>
                </c:pt>
                <c:pt idx="107">
                  <c:v>85.8</c:v>
                </c:pt>
              </c:numCache>
            </c:numRef>
          </c:val>
          <c:smooth val="0"/>
        </c:ser>
        <c:dLbls>
          <c:showLegendKey val="0"/>
          <c:showVal val="0"/>
          <c:showCatName val="0"/>
          <c:showSerName val="0"/>
          <c:showPercent val="0"/>
          <c:showBubbleSize val="0"/>
        </c:dLbls>
        <c:marker val="1"/>
        <c:smooth val="0"/>
        <c:axId val="471824640"/>
        <c:axId val="471835008"/>
      </c:lineChart>
      <c:catAx>
        <c:axId val="471824640"/>
        <c:scaling>
          <c:orientation val="minMax"/>
        </c:scaling>
        <c:delete val="0"/>
        <c:axPos val="b"/>
        <c:majorGridlines>
          <c:spPr>
            <a:ln w="3175">
              <a:pattFill prst="pct50">
                <a:fgClr>
                  <a:srgbClr val="000000"/>
                </a:fgClr>
                <a:bgClr>
                  <a:srgbClr val="FFFFFF"/>
                </a:bgClr>
              </a:pattFill>
              <a:prstDash val="solid"/>
            </a:ln>
          </c:spPr>
        </c:majorGridlines>
        <c:numFmt formatCode="General" sourceLinked="1"/>
        <c:majorTickMark val="in"/>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iryo UI"/>
                <a:ea typeface="Meiryo UI"/>
                <a:cs typeface="Meiryo UI"/>
              </a:defRPr>
            </a:pPr>
            <a:endParaRPr lang="ja-JP"/>
          </a:p>
        </c:txPr>
        <c:crossAx val="471835008"/>
        <c:crosses val="autoZero"/>
        <c:auto val="0"/>
        <c:lblAlgn val="ctr"/>
        <c:lblOffset val="100"/>
        <c:tickLblSkip val="4"/>
        <c:tickMarkSkip val="4"/>
        <c:noMultiLvlLbl val="0"/>
      </c:catAx>
      <c:valAx>
        <c:axId val="471835008"/>
        <c:scaling>
          <c:orientation val="minMax"/>
          <c:min val="10"/>
        </c:scaling>
        <c:delete val="0"/>
        <c:axPos val="l"/>
        <c:majorGridlines>
          <c:spPr>
            <a:ln w="3175">
              <a:pattFill prst="pct50">
                <a:fgClr>
                  <a:srgbClr val="000000"/>
                </a:fgClr>
                <a:bgClr>
                  <a:srgbClr val="FFFFFF"/>
                </a:bgClr>
              </a:pattFill>
              <a:prstDash val="solid"/>
            </a:ln>
          </c:spPr>
        </c:majorGridlines>
        <c:title>
          <c:tx>
            <c:rich>
              <a:bodyPr rot="0" vert="horz"/>
              <a:lstStyle/>
              <a:p>
                <a:pPr algn="ctr">
                  <a:defRPr sz="1100" b="0" i="0" u="none" strike="noStrike" baseline="0">
                    <a:solidFill>
                      <a:srgbClr val="000000"/>
                    </a:solidFill>
                    <a:latin typeface="Meiryo UI"/>
                    <a:ea typeface="Meiryo UI"/>
                    <a:cs typeface="Meiryo UI"/>
                  </a:defRPr>
                </a:pPr>
                <a:r>
                  <a:rPr altLang="en-US"/>
                  <a:t>nGy/h</a:t>
                </a:r>
              </a:p>
            </c:rich>
          </c:tx>
          <c:layout>
            <c:manualLayout>
              <c:xMode val="edge"/>
              <c:yMode val="edge"/>
              <c:x val="1.4189693801344288E-2"/>
              <c:y val="8.9655172413793102E-2"/>
            </c:manualLayout>
          </c:layout>
          <c:overlay val="0"/>
          <c:spPr>
            <a:noFill/>
            <a:ln w="25400">
              <a:noFill/>
            </a:ln>
          </c:spPr>
        </c:title>
        <c:numFmt formatCode="0" sourceLinked="0"/>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iryo UI"/>
                <a:ea typeface="Meiryo UI"/>
                <a:cs typeface="Meiryo UI"/>
              </a:defRPr>
            </a:pPr>
            <a:endParaRPr lang="ja-JP"/>
          </a:p>
        </c:txPr>
        <c:crossAx val="471824640"/>
        <c:crosses val="autoZero"/>
        <c:crossBetween val="between"/>
      </c:valAx>
      <c:spPr>
        <a:noFill/>
        <a:ln w="12700">
          <a:solidFill>
            <a:srgbClr val="808080"/>
          </a:solidFill>
          <a:prstDash val="solid"/>
        </a:ln>
      </c:spPr>
    </c:plotArea>
    <c:legend>
      <c:legendPos val="r"/>
      <c:layout>
        <c:manualLayout>
          <c:xMode val="edge"/>
          <c:yMode val="edge"/>
          <c:wMode val="edge"/>
          <c:hMode val="edge"/>
          <c:x val="0.50112039579817269"/>
          <c:y val="8.6206896551724144E-2"/>
          <c:w val="0.87079941743652467"/>
          <c:h val="0.44482758620689655"/>
        </c:manualLayout>
      </c:layout>
      <c:overlay val="0"/>
      <c:spPr>
        <a:noFill/>
        <a:ln w="25400">
          <a:noFill/>
        </a:ln>
      </c:spPr>
      <c:txPr>
        <a:bodyPr/>
        <a:lstStyle/>
        <a:p>
          <a:pPr>
            <a:defRPr sz="1010" b="0" i="0" u="none" strike="noStrike" baseline="0">
              <a:solidFill>
                <a:srgbClr val="000000"/>
              </a:solidFill>
              <a:latin typeface="明朝"/>
              <a:ea typeface="明朝"/>
              <a:cs typeface="明朝"/>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oddHeader>&amp;A</c:oddHeader>
      <c:oddFooter>- &amp;P -</c:oddFooter>
    </c:headerFooter>
    <c:pageMargins b="1" l="0.75" r="0.75" t="1" header="0.5" footer="0.5"/>
    <c:pageSetup paperSize="9" orientation="landscape" horizontalDpi="720" verticalDpi="720"/>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明朝"/>
                <a:ea typeface="明朝"/>
                <a:cs typeface="明朝"/>
              </a:defRPr>
            </a:pPr>
            <a:r>
              <a:rPr lang="ja-JP" altLang="en-US" sz="1800" b="0" i="0" u="none" strike="noStrike" baseline="0">
                <a:solidFill>
                  <a:srgbClr val="000000"/>
                </a:solidFill>
                <a:latin typeface="Meiryo UI"/>
                <a:ea typeface="Meiryo UI"/>
              </a:rPr>
              <a:t>運転状況(月間発電量)の推移</a:t>
            </a:r>
          </a:p>
        </c:rich>
      </c:tx>
      <c:layout>
        <c:manualLayout>
          <c:xMode val="edge"/>
          <c:yMode val="edge"/>
          <c:x val="0.25168043688340302"/>
          <c:y val="1.5527950310559006E-2"/>
        </c:manualLayout>
      </c:layout>
      <c:overlay val="0"/>
      <c:spPr>
        <a:solidFill>
          <a:srgbClr val="FFFFFF"/>
        </a:solidFill>
        <a:ln w="25400">
          <a:noFill/>
        </a:ln>
      </c:spPr>
    </c:title>
    <c:autoTitleDeleted val="0"/>
    <c:plotArea>
      <c:layout>
        <c:manualLayout>
          <c:layoutTarget val="inner"/>
          <c:xMode val="edge"/>
          <c:yMode val="edge"/>
          <c:x val="3.6594486832264204E-2"/>
          <c:y val="5.590070588592095E-2"/>
          <c:w val="0.95070983137698639"/>
          <c:h val="0.75465952945993287"/>
        </c:manualLayout>
      </c:layout>
      <c:areaChart>
        <c:grouping val="stacked"/>
        <c:varyColors val="0"/>
        <c:ser>
          <c:idx val="5"/>
          <c:order val="0"/>
          <c:tx>
            <c:strRef>
              <c:f>旧横型!$EW$3</c:f>
              <c:strCache>
                <c:ptCount val="1"/>
                <c:pt idx="0">
                  <c:v>1号機</c:v>
                </c:pt>
              </c:strCache>
            </c:strRef>
          </c:tx>
          <c:spPr>
            <a:pattFill prst="pct60">
              <a:fgClr>
                <a:srgbClr xmlns:mc="http://schemas.openxmlformats.org/markup-compatibility/2006" xmlns:a14="http://schemas.microsoft.com/office/drawing/2010/main" val="FFFFCC" mc:Ignorable="a14" a14:legacySpreadsheetColorIndex="26"/>
              </a:fgClr>
              <a:bgClr>
                <a:srgbClr xmlns:mc="http://schemas.openxmlformats.org/markup-compatibility/2006" xmlns:a14="http://schemas.microsoft.com/office/drawing/2010/main" val="FFFFFF" mc:Ignorable="a14" a14:legacySpreadsheetColorIndex="9"/>
              </a:bgClr>
            </a:pattFill>
            <a:ln w="12700">
              <a:solidFill>
                <a:srgbClr val="969696"/>
              </a:solidFill>
              <a:prstDash val="solid"/>
            </a:ln>
          </c:spPr>
          <c:cat>
            <c:numRef>
              <c:f>旧横型!$EV$4:$EV$376</c:f>
              <c:numCache>
                <c:formatCode>[$-411]ge\.m</c:formatCode>
                <c:ptCount val="373"/>
                <c:pt idx="0">
                  <c:v>29677</c:v>
                </c:pt>
                <c:pt idx="1">
                  <c:v>29707</c:v>
                </c:pt>
                <c:pt idx="2">
                  <c:v>29738</c:v>
                </c:pt>
                <c:pt idx="3">
                  <c:v>29768</c:v>
                </c:pt>
                <c:pt idx="4">
                  <c:v>29799</c:v>
                </c:pt>
                <c:pt idx="5">
                  <c:v>29830</c:v>
                </c:pt>
                <c:pt idx="6">
                  <c:v>29860</c:v>
                </c:pt>
                <c:pt idx="7">
                  <c:v>29891</c:v>
                </c:pt>
                <c:pt idx="8">
                  <c:v>29921</c:v>
                </c:pt>
                <c:pt idx="9">
                  <c:v>29952</c:v>
                </c:pt>
                <c:pt idx="10">
                  <c:v>29983</c:v>
                </c:pt>
                <c:pt idx="11">
                  <c:v>30011</c:v>
                </c:pt>
                <c:pt idx="12">
                  <c:v>30042</c:v>
                </c:pt>
                <c:pt idx="13">
                  <c:v>30072</c:v>
                </c:pt>
                <c:pt idx="14">
                  <c:v>30103</c:v>
                </c:pt>
                <c:pt idx="15">
                  <c:v>30133</c:v>
                </c:pt>
                <c:pt idx="16">
                  <c:v>30164</c:v>
                </c:pt>
                <c:pt idx="17">
                  <c:v>30195</c:v>
                </c:pt>
                <c:pt idx="18">
                  <c:v>30225</c:v>
                </c:pt>
                <c:pt idx="19">
                  <c:v>30256</c:v>
                </c:pt>
                <c:pt idx="20">
                  <c:v>30286</c:v>
                </c:pt>
                <c:pt idx="21">
                  <c:v>30317</c:v>
                </c:pt>
                <c:pt idx="22">
                  <c:v>30348</c:v>
                </c:pt>
                <c:pt idx="23">
                  <c:v>30376</c:v>
                </c:pt>
                <c:pt idx="24">
                  <c:v>30407</c:v>
                </c:pt>
                <c:pt idx="25">
                  <c:v>30437</c:v>
                </c:pt>
                <c:pt idx="26">
                  <c:v>30468</c:v>
                </c:pt>
                <c:pt idx="27">
                  <c:v>30498</c:v>
                </c:pt>
                <c:pt idx="28">
                  <c:v>30529</c:v>
                </c:pt>
                <c:pt idx="29">
                  <c:v>30560</c:v>
                </c:pt>
                <c:pt idx="30">
                  <c:v>30590</c:v>
                </c:pt>
                <c:pt idx="31">
                  <c:v>30621</c:v>
                </c:pt>
                <c:pt idx="32">
                  <c:v>30651</c:v>
                </c:pt>
                <c:pt idx="33">
                  <c:v>30682</c:v>
                </c:pt>
                <c:pt idx="34">
                  <c:v>30713</c:v>
                </c:pt>
                <c:pt idx="35">
                  <c:v>30742</c:v>
                </c:pt>
                <c:pt idx="36">
                  <c:v>30773</c:v>
                </c:pt>
                <c:pt idx="37">
                  <c:v>30803</c:v>
                </c:pt>
                <c:pt idx="38">
                  <c:v>30834</c:v>
                </c:pt>
                <c:pt idx="39">
                  <c:v>30864</c:v>
                </c:pt>
                <c:pt idx="40">
                  <c:v>30895</c:v>
                </c:pt>
                <c:pt idx="41">
                  <c:v>30926</c:v>
                </c:pt>
                <c:pt idx="42">
                  <c:v>30956</c:v>
                </c:pt>
                <c:pt idx="43">
                  <c:v>30987</c:v>
                </c:pt>
                <c:pt idx="44">
                  <c:v>31017</c:v>
                </c:pt>
                <c:pt idx="45">
                  <c:v>31048</c:v>
                </c:pt>
                <c:pt idx="46">
                  <c:v>31079</c:v>
                </c:pt>
                <c:pt idx="47">
                  <c:v>31107</c:v>
                </c:pt>
                <c:pt idx="48">
                  <c:v>31138</c:v>
                </c:pt>
                <c:pt idx="49">
                  <c:v>31168</c:v>
                </c:pt>
                <c:pt idx="50">
                  <c:v>31199</c:v>
                </c:pt>
                <c:pt idx="51">
                  <c:v>31229</c:v>
                </c:pt>
                <c:pt idx="53">
                  <c:v>31260</c:v>
                </c:pt>
                <c:pt idx="54">
                  <c:v>31291</c:v>
                </c:pt>
                <c:pt idx="55">
                  <c:v>31321</c:v>
                </c:pt>
                <c:pt idx="56">
                  <c:v>31352</c:v>
                </c:pt>
                <c:pt idx="57">
                  <c:v>31382</c:v>
                </c:pt>
                <c:pt idx="58">
                  <c:v>31413</c:v>
                </c:pt>
                <c:pt idx="59">
                  <c:v>31444</c:v>
                </c:pt>
                <c:pt idx="60">
                  <c:v>31472</c:v>
                </c:pt>
                <c:pt idx="61">
                  <c:v>31503</c:v>
                </c:pt>
                <c:pt idx="62">
                  <c:v>31533</c:v>
                </c:pt>
                <c:pt idx="63">
                  <c:v>31564</c:v>
                </c:pt>
                <c:pt idx="64">
                  <c:v>31594</c:v>
                </c:pt>
                <c:pt idx="65">
                  <c:v>31625</c:v>
                </c:pt>
                <c:pt idx="66">
                  <c:v>31656</c:v>
                </c:pt>
                <c:pt idx="67">
                  <c:v>31686</c:v>
                </c:pt>
                <c:pt idx="68">
                  <c:v>31717</c:v>
                </c:pt>
                <c:pt idx="69">
                  <c:v>31747</c:v>
                </c:pt>
                <c:pt idx="70">
                  <c:v>31778</c:v>
                </c:pt>
                <c:pt idx="71">
                  <c:v>31809</c:v>
                </c:pt>
                <c:pt idx="72">
                  <c:v>31837</c:v>
                </c:pt>
                <c:pt idx="73">
                  <c:v>31868</c:v>
                </c:pt>
                <c:pt idx="74">
                  <c:v>31898</c:v>
                </c:pt>
                <c:pt idx="75">
                  <c:v>31929</c:v>
                </c:pt>
                <c:pt idx="76">
                  <c:v>31959</c:v>
                </c:pt>
                <c:pt idx="77">
                  <c:v>31990</c:v>
                </c:pt>
                <c:pt idx="78">
                  <c:v>32021</c:v>
                </c:pt>
                <c:pt idx="79">
                  <c:v>32051</c:v>
                </c:pt>
                <c:pt idx="80">
                  <c:v>32082</c:v>
                </c:pt>
                <c:pt idx="81">
                  <c:v>32112</c:v>
                </c:pt>
                <c:pt idx="82">
                  <c:v>32143</c:v>
                </c:pt>
                <c:pt idx="83">
                  <c:v>32174</c:v>
                </c:pt>
                <c:pt idx="84">
                  <c:v>32203</c:v>
                </c:pt>
                <c:pt idx="85">
                  <c:v>32234</c:v>
                </c:pt>
                <c:pt idx="86">
                  <c:v>32264</c:v>
                </c:pt>
                <c:pt idx="87">
                  <c:v>32295</c:v>
                </c:pt>
                <c:pt idx="88">
                  <c:v>32325</c:v>
                </c:pt>
                <c:pt idx="89">
                  <c:v>32356</c:v>
                </c:pt>
                <c:pt idx="90">
                  <c:v>32387</c:v>
                </c:pt>
                <c:pt idx="91">
                  <c:v>32417</c:v>
                </c:pt>
                <c:pt idx="92">
                  <c:v>32448</c:v>
                </c:pt>
                <c:pt idx="93">
                  <c:v>32478</c:v>
                </c:pt>
                <c:pt idx="94">
                  <c:v>32509</c:v>
                </c:pt>
                <c:pt idx="95">
                  <c:v>32540</c:v>
                </c:pt>
                <c:pt idx="96">
                  <c:v>32568</c:v>
                </c:pt>
                <c:pt idx="97">
                  <c:v>32599</c:v>
                </c:pt>
                <c:pt idx="98">
                  <c:v>32629</c:v>
                </c:pt>
                <c:pt idx="99">
                  <c:v>32660</c:v>
                </c:pt>
                <c:pt idx="100">
                  <c:v>32690</c:v>
                </c:pt>
                <c:pt idx="101">
                  <c:v>32721</c:v>
                </c:pt>
                <c:pt idx="102">
                  <c:v>32752</c:v>
                </c:pt>
                <c:pt idx="103">
                  <c:v>32782</c:v>
                </c:pt>
                <c:pt idx="104">
                  <c:v>32813</c:v>
                </c:pt>
                <c:pt idx="105">
                  <c:v>32843</c:v>
                </c:pt>
                <c:pt idx="106">
                  <c:v>32874</c:v>
                </c:pt>
                <c:pt idx="107">
                  <c:v>32905</c:v>
                </c:pt>
                <c:pt idx="108">
                  <c:v>32933</c:v>
                </c:pt>
                <c:pt idx="109">
                  <c:v>32964</c:v>
                </c:pt>
                <c:pt idx="110">
                  <c:v>32994</c:v>
                </c:pt>
                <c:pt idx="111">
                  <c:v>33025</c:v>
                </c:pt>
                <c:pt idx="112">
                  <c:v>33055</c:v>
                </c:pt>
                <c:pt idx="113">
                  <c:v>33086</c:v>
                </c:pt>
                <c:pt idx="114">
                  <c:v>33117</c:v>
                </c:pt>
                <c:pt idx="115">
                  <c:v>33147</c:v>
                </c:pt>
                <c:pt idx="116">
                  <c:v>33178</c:v>
                </c:pt>
                <c:pt idx="117">
                  <c:v>33208</c:v>
                </c:pt>
                <c:pt idx="118">
                  <c:v>33239</c:v>
                </c:pt>
                <c:pt idx="119">
                  <c:v>33270</c:v>
                </c:pt>
                <c:pt idx="120">
                  <c:v>33298</c:v>
                </c:pt>
                <c:pt idx="121">
                  <c:v>33329</c:v>
                </c:pt>
                <c:pt idx="122">
                  <c:v>33359</c:v>
                </c:pt>
                <c:pt idx="123">
                  <c:v>33390</c:v>
                </c:pt>
                <c:pt idx="124">
                  <c:v>33420</c:v>
                </c:pt>
                <c:pt idx="125">
                  <c:v>33451</c:v>
                </c:pt>
                <c:pt idx="126">
                  <c:v>33482</c:v>
                </c:pt>
                <c:pt idx="127">
                  <c:v>33512</c:v>
                </c:pt>
                <c:pt idx="128">
                  <c:v>33543</c:v>
                </c:pt>
                <c:pt idx="129">
                  <c:v>33573</c:v>
                </c:pt>
                <c:pt idx="130">
                  <c:v>33604</c:v>
                </c:pt>
                <c:pt idx="131">
                  <c:v>33635</c:v>
                </c:pt>
                <c:pt idx="132">
                  <c:v>33664</c:v>
                </c:pt>
                <c:pt idx="133">
                  <c:v>33695</c:v>
                </c:pt>
                <c:pt idx="134">
                  <c:v>33725</c:v>
                </c:pt>
                <c:pt idx="135">
                  <c:v>33756</c:v>
                </c:pt>
                <c:pt idx="136">
                  <c:v>33786</c:v>
                </c:pt>
                <c:pt idx="137">
                  <c:v>33817</c:v>
                </c:pt>
                <c:pt idx="138">
                  <c:v>33848</c:v>
                </c:pt>
                <c:pt idx="139">
                  <c:v>33878</c:v>
                </c:pt>
                <c:pt idx="140">
                  <c:v>33909</c:v>
                </c:pt>
                <c:pt idx="141">
                  <c:v>33939</c:v>
                </c:pt>
                <c:pt idx="142">
                  <c:v>33970</c:v>
                </c:pt>
                <c:pt idx="143">
                  <c:v>34001</c:v>
                </c:pt>
                <c:pt idx="144">
                  <c:v>34029</c:v>
                </c:pt>
                <c:pt idx="145">
                  <c:v>34060</c:v>
                </c:pt>
                <c:pt idx="146">
                  <c:v>34090</c:v>
                </c:pt>
                <c:pt idx="147">
                  <c:v>34121</c:v>
                </c:pt>
                <c:pt idx="148">
                  <c:v>34151</c:v>
                </c:pt>
                <c:pt idx="149">
                  <c:v>34182</c:v>
                </c:pt>
                <c:pt idx="150">
                  <c:v>34213</c:v>
                </c:pt>
                <c:pt idx="151">
                  <c:v>34243</c:v>
                </c:pt>
                <c:pt idx="152">
                  <c:v>34274</c:v>
                </c:pt>
                <c:pt idx="153">
                  <c:v>34304</c:v>
                </c:pt>
                <c:pt idx="154">
                  <c:v>34335</c:v>
                </c:pt>
                <c:pt idx="155">
                  <c:v>34366</c:v>
                </c:pt>
                <c:pt idx="156">
                  <c:v>34394</c:v>
                </c:pt>
                <c:pt idx="157">
                  <c:v>34425</c:v>
                </c:pt>
                <c:pt idx="158">
                  <c:v>34455</c:v>
                </c:pt>
                <c:pt idx="159">
                  <c:v>34486</c:v>
                </c:pt>
                <c:pt idx="160">
                  <c:v>34516</c:v>
                </c:pt>
                <c:pt idx="161">
                  <c:v>34547</c:v>
                </c:pt>
                <c:pt idx="162">
                  <c:v>34578</c:v>
                </c:pt>
                <c:pt idx="163">
                  <c:v>34608</c:v>
                </c:pt>
                <c:pt idx="164">
                  <c:v>34639</c:v>
                </c:pt>
                <c:pt idx="165">
                  <c:v>34669</c:v>
                </c:pt>
                <c:pt idx="166">
                  <c:v>34700</c:v>
                </c:pt>
                <c:pt idx="167">
                  <c:v>34731</c:v>
                </c:pt>
                <c:pt idx="168">
                  <c:v>34759</c:v>
                </c:pt>
                <c:pt idx="169">
                  <c:v>34790</c:v>
                </c:pt>
                <c:pt idx="170">
                  <c:v>34820</c:v>
                </c:pt>
                <c:pt idx="171">
                  <c:v>34851</c:v>
                </c:pt>
                <c:pt idx="172">
                  <c:v>34881</c:v>
                </c:pt>
                <c:pt idx="173">
                  <c:v>34912</c:v>
                </c:pt>
                <c:pt idx="174">
                  <c:v>34943</c:v>
                </c:pt>
                <c:pt idx="175">
                  <c:v>34973</c:v>
                </c:pt>
                <c:pt idx="176">
                  <c:v>35004</c:v>
                </c:pt>
                <c:pt idx="177">
                  <c:v>35034</c:v>
                </c:pt>
                <c:pt idx="178">
                  <c:v>35065</c:v>
                </c:pt>
                <c:pt idx="179">
                  <c:v>35096</c:v>
                </c:pt>
                <c:pt idx="180">
                  <c:v>35125</c:v>
                </c:pt>
                <c:pt idx="181">
                  <c:v>35156</c:v>
                </c:pt>
                <c:pt idx="182">
                  <c:v>35186</c:v>
                </c:pt>
                <c:pt idx="183">
                  <c:v>35217</c:v>
                </c:pt>
                <c:pt idx="184">
                  <c:v>35247</c:v>
                </c:pt>
                <c:pt idx="185">
                  <c:v>35278</c:v>
                </c:pt>
                <c:pt idx="186">
                  <c:v>35309</c:v>
                </c:pt>
                <c:pt idx="187">
                  <c:v>35339</c:v>
                </c:pt>
                <c:pt idx="188">
                  <c:v>35370</c:v>
                </c:pt>
                <c:pt idx="189">
                  <c:v>35400</c:v>
                </c:pt>
                <c:pt idx="190">
                  <c:v>35431</c:v>
                </c:pt>
                <c:pt idx="191">
                  <c:v>35462</c:v>
                </c:pt>
                <c:pt idx="192">
                  <c:v>35490</c:v>
                </c:pt>
                <c:pt idx="193">
                  <c:v>35521</c:v>
                </c:pt>
                <c:pt idx="194">
                  <c:v>35551</c:v>
                </c:pt>
                <c:pt idx="195">
                  <c:v>35582</c:v>
                </c:pt>
                <c:pt idx="196">
                  <c:v>35612</c:v>
                </c:pt>
                <c:pt idx="197">
                  <c:v>35643</c:v>
                </c:pt>
                <c:pt idx="198">
                  <c:v>35674</c:v>
                </c:pt>
                <c:pt idx="199">
                  <c:v>35704</c:v>
                </c:pt>
                <c:pt idx="200">
                  <c:v>35735</c:v>
                </c:pt>
                <c:pt idx="201">
                  <c:v>35765</c:v>
                </c:pt>
                <c:pt idx="202">
                  <c:v>35796</c:v>
                </c:pt>
                <c:pt idx="203">
                  <c:v>35827</c:v>
                </c:pt>
                <c:pt idx="204">
                  <c:v>35855</c:v>
                </c:pt>
                <c:pt idx="205">
                  <c:v>35886</c:v>
                </c:pt>
                <c:pt idx="206">
                  <c:v>35916</c:v>
                </c:pt>
                <c:pt idx="207">
                  <c:v>35947</c:v>
                </c:pt>
                <c:pt idx="208">
                  <c:v>35977</c:v>
                </c:pt>
                <c:pt idx="209">
                  <c:v>36008</c:v>
                </c:pt>
                <c:pt idx="210">
                  <c:v>36039</c:v>
                </c:pt>
                <c:pt idx="211">
                  <c:v>36069</c:v>
                </c:pt>
                <c:pt idx="212">
                  <c:v>36100</c:v>
                </c:pt>
                <c:pt idx="213">
                  <c:v>36130</c:v>
                </c:pt>
                <c:pt idx="214">
                  <c:v>36161</c:v>
                </c:pt>
                <c:pt idx="215">
                  <c:v>36192</c:v>
                </c:pt>
                <c:pt idx="216">
                  <c:v>36220</c:v>
                </c:pt>
                <c:pt idx="217">
                  <c:v>36251</c:v>
                </c:pt>
                <c:pt idx="218">
                  <c:v>36281</c:v>
                </c:pt>
                <c:pt idx="219">
                  <c:v>36312</c:v>
                </c:pt>
                <c:pt idx="220">
                  <c:v>36342</c:v>
                </c:pt>
                <c:pt idx="221">
                  <c:v>36373</c:v>
                </c:pt>
                <c:pt idx="222">
                  <c:v>36404</c:v>
                </c:pt>
                <c:pt idx="223">
                  <c:v>36434</c:v>
                </c:pt>
                <c:pt idx="224">
                  <c:v>36465</c:v>
                </c:pt>
                <c:pt idx="225">
                  <c:v>36495</c:v>
                </c:pt>
                <c:pt idx="226">
                  <c:v>36526</c:v>
                </c:pt>
                <c:pt idx="227">
                  <c:v>36557</c:v>
                </c:pt>
                <c:pt idx="228">
                  <c:v>36586</c:v>
                </c:pt>
                <c:pt idx="229">
                  <c:v>36617</c:v>
                </c:pt>
                <c:pt idx="230">
                  <c:v>36647</c:v>
                </c:pt>
                <c:pt idx="231">
                  <c:v>36678</c:v>
                </c:pt>
                <c:pt idx="232">
                  <c:v>36708</c:v>
                </c:pt>
                <c:pt idx="233">
                  <c:v>36739</c:v>
                </c:pt>
                <c:pt idx="234">
                  <c:v>36770</c:v>
                </c:pt>
                <c:pt idx="235">
                  <c:v>36800</c:v>
                </c:pt>
                <c:pt idx="236">
                  <c:v>36831</c:v>
                </c:pt>
                <c:pt idx="237">
                  <c:v>36861</c:v>
                </c:pt>
                <c:pt idx="238">
                  <c:v>36892</c:v>
                </c:pt>
                <c:pt idx="239">
                  <c:v>36923</c:v>
                </c:pt>
                <c:pt idx="240">
                  <c:v>36951</c:v>
                </c:pt>
                <c:pt idx="241">
                  <c:v>36982</c:v>
                </c:pt>
                <c:pt idx="242">
                  <c:v>37012</c:v>
                </c:pt>
                <c:pt idx="243">
                  <c:v>37043</c:v>
                </c:pt>
                <c:pt idx="244">
                  <c:v>37073</c:v>
                </c:pt>
                <c:pt idx="245">
                  <c:v>37104</c:v>
                </c:pt>
                <c:pt idx="246">
                  <c:v>37135</c:v>
                </c:pt>
                <c:pt idx="247">
                  <c:v>37165</c:v>
                </c:pt>
                <c:pt idx="248">
                  <c:v>37196</c:v>
                </c:pt>
                <c:pt idx="249">
                  <c:v>37226</c:v>
                </c:pt>
                <c:pt idx="250">
                  <c:v>37257</c:v>
                </c:pt>
                <c:pt idx="251">
                  <c:v>37288</c:v>
                </c:pt>
                <c:pt idx="252">
                  <c:v>37316</c:v>
                </c:pt>
                <c:pt idx="253">
                  <c:v>37347</c:v>
                </c:pt>
                <c:pt idx="254">
                  <c:v>37377</c:v>
                </c:pt>
                <c:pt idx="255">
                  <c:v>37408</c:v>
                </c:pt>
                <c:pt idx="256">
                  <c:v>37438</c:v>
                </c:pt>
                <c:pt idx="257">
                  <c:v>37469</c:v>
                </c:pt>
                <c:pt idx="258">
                  <c:v>37500</c:v>
                </c:pt>
                <c:pt idx="259">
                  <c:v>37530</c:v>
                </c:pt>
                <c:pt idx="260">
                  <c:v>37561</c:v>
                </c:pt>
                <c:pt idx="261">
                  <c:v>37591</c:v>
                </c:pt>
                <c:pt idx="262">
                  <c:v>37622</c:v>
                </c:pt>
                <c:pt idx="263">
                  <c:v>37653</c:v>
                </c:pt>
                <c:pt idx="264">
                  <c:v>37681</c:v>
                </c:pt>
                <c:pt idx="265">
                  <c:v>37712</c:v>
                </c:pt>
                <c:pt idx="266">
                  <c:v>37742</c:v>
                </c:pt>
                <c:pt idx="267">
                  <c:v>37773</c:v>
                </c:pt>
                <c:pt idx="268">
                  <c:v>37803</c:v>
                </c:pt>
                <c:pt idx="269">
                  <c:v>37834</c:v>
                </c:pt>
                <c:pt idx="270">
                  <c:v>37865</c:v>
                </c:pt>
                <c:pt idx="271">
                  <c:v>37895</c:v>
                </c:pt>
                <c:pt idx="272">
                  <c:v>37926</c:v>
                </c:pt>
                <c:pt idx="273">
                  <c:v>37956</c:v>
                </c:pt>
                <c:pt idx="274">
                  <c:v>37987</c:v>
                </c:pt>
                <c:pt idx="275">
                  <c:v>38018</c:v>
                </c:pt>
                <c:pt idx="276">
                  <c:v>38047</c:v>
                </c:pt>
                <c:pt idx="277">
                  <c:v>38078</c:v>
                </c:pt>
                <c:pt idx="278">
                  <c:v>38108</c:v>
                </c:pt>
                <c:pt idx="279">
                  <c:v>38139</c:v>
                </c:pt>
                <c:pt idx="280">
                  <c:v>38169</c:v>
                </c:pt>
                <c:pt idx="281">
                  <c:v>38200</c:v>
                </c:pt>
                <c:pt idx="282">
                  <c:v>38231</c:v>
                </c:pt>
                <c:pt idx="283">
                  <c:v>38261</c:v>
                </c:pt>
                <c:pt idx="284">
                  <c:v>38292</c:v>
                </c:pt>
                <c:pt idx="285">
                  <c:v>38322</c:v>
                </c:pt>
                <c:pt idx="286">
                  <c:v>38353</c:v>
                </c:pt>
                <c:pt idx="287">
                  <c:v>38384</c:v>
                </c:pt>
                <c:pt idx="288">
                  <c:v>38412</c:v>
                </c:pt>
                <c:pt idx="289">
                  <c:v>38443</c:v>
                </c:pt>
                <c:pt idx="290">
                  <c:v>38473</c:v>
                </c:pt>
                <c:pt idx="291">
                  <c:v>38504</c:v>
                </c:pt>
                <c:pt idx="292">
                  <c:v>38534</c:v>
                </c:pt>
                <c:pt idx="293">
                  <c:v>38565</c:v>
                </c:pt>
                <c:pt idx="294">
                  <c:v>38596</c:v>
                </c:pt>
                <c:pt idx="295">
                  <c:v>38626</c:v>
                </c:pt>
                <c:pt idx="296">
                  <c:v>38657</c:v>
                </c:pt>
                <c:pt idx="297">
                  <c:v>38687</c:v>
                </c:pt>
                <c:pt idx="298">
                  <c:v>38718</c:v>
                </c:pt>
                <c:pt idx="299">
                  <c:v>38749</c:v>
                </c:pt>
                <c:pt idx="300">
                  <c:v>38777</c:v>
                </c:pt>
                <c:pt idx="301">
                  <c:v>38808</c:v>
                </c:pt>
                <c:pt idx="302">
                  <c:v>38838</c:v>
                </c:pt>
                <c:pt idx="303">
                  <c:v>38869</c:v>
                </c:pt>
                <c:pt idx="304">
                  <c:v>38899</c:v>
                </c:pt>
                <c:pt idx="305">
                  <c:v>38930</c:v>
                </c:pt>
                <c:pt idx="306">
                  <c:v>38961</c:v>
                </c:pt>
                <c:pt idx="307">
                  <c:v>38991</c:v>
                </c:pt>
                <c:pt idx="308">
                  <c:v>39022</c:v>
                </c:pt>
                <c:pt idx="309">
                  <c:v>39052</c:v>
                </c:pt>
                <c:pt idx="310">
                  <c:v>39083</c:v>
                </c:pt>
                <c:pt idx="311">
                  <c:v>39114</c:v>
                </c:pt>
                <c:pt idx="312">
                  <c:v>39142</c:v>
                </c:pt>
                <c:pt idx="313">
                  <c:v>39173</c:v>
                </c:pt>
                <c:pt idx="314">
                  <c:v>39203</c:v>
                </c:pt>
                <c:pt idx="315">
                  <c:v>39234</c:v>
                </c:pt>
                <c:pt idx="316">
                  <c:v>39264</c:v>
                </c:pt>
                <c:pt idx="317">
                  <c:v>39295</c:v>
                </c:pt>
                <c:pt idx="318">
                  <c:v>39326</c:v>
                </c:pt>
                <c:pt idx="319">
                  <c:v>39356</c:v>
                </c:pt>
                <c:pt idx="320">
                  <c:v>39387</c:v>
                </c:pt>
                <c:pt idx="321">
                  <c:v>39417</c:v>
                </c:pt>
                <c:pt idx="322">
                  <c:v>39448</c:v>
                </c:pt>
                <c:pt idx="323">
                  <c:v>39479</c:v>
                </c:pt>
                <c:pt idx="324">
                  <c:v>39508</c:v>
                </c:pt>
                <c:pt idx="325">
                  <c:v>39539</c:v>
                </c:pt>
                <c:pt idx="326">
                  <c:v>39569</c:v>
                </c:pt>
                <c:pt idx="327">
                  <c:v>39600</c:v>
                </c:pt>
                <c:pt idx="328">
                  <c:v>39630</c:v>
                </c:pt>
                <c:pt idx="329">
                  <c:v>39661</c:v>
                </c:pt>
                <c:pt idx="330">
                  <c:v>39692</c:v>
                </c:pt>
                <c:pt idx="331">
                  <c:v>39722</c:v>
                </c:pt>
                <c:pt idx="332">
                  <c:v>39753</c:v>
                </c:pt>
                <c:pt idx="333">
                  <c:v>39783</c:v>
                </c:pt>
                <c:pt idx="334">
                  <c:v>39814</c:v>
                </c:pt>
                <c:pt idx="335">
                  <c:v>39845</c:v>
                </c:pt>
                <c:pt idx="336">
                  <c:v>39873</c:v>
                </c:pt>
                <c:pt idx="337">
                  <c:v>39904</c:v>
                </c:pt>
                <c:pt idx="338">
                  <c:v>39934</c:v>
                </c:pt>
                <c:pt idx="339">
                  <c:v>39965</c:v>
                </c:pt>
                <c:pt idx="340">
                  <c:v>39995</c:v>
                </c:pt>
                <c:pt idx="341">
                  <c:v>40026</c:v>
                </c:pt>
                <c:pt idx="342">
                  <c:v>40057</c:v>
                </c:pt>
                <c:pt idx="343">
                  <c:v>40087</c:v>
                </c:pt>
                <c:pt idx="344">
                  <c:v>40118</c:v>
                </c:pt>
                <c:pt idx="345">
                  <c:v>40148</c:v>
                </c:pt>
                <c:pt idx="346">
                  <c:v>40179</c:v>
                </c:pt>
                <c:pt idx="347">
                  <c:v>40210</c:v>
                </c:pt>
                <c:pt idx="348">
                  <c:v>40238</c:v>
                </c:pt>
                <c:pt idx="349">
                  <c:v>40269</c:v>
                </c:pt>
                <c:pt idx="350">
                  <c:v>40299</c:v>
                </c:pt>
                <c:pt idx="351">
                  <c:v>40330</c:v>
                </c:pt>
                <c:pt idx="352">
                  <c:v>40360</c:v>
                </c:pt>
                <c:pt idx="353">
                  <c:v>40391</c:v>
                </c:pt>
                <c:pt idx="354">
                  <c:v>40422</c:v>
                </c:pt>
                <c:pt idx="355">
                  <c:v>40452</c:v>
                </c:pt>
                <c:pt idx="356">
                  <c:v>40483</c:v>
                </c:pt>
                <c:pt idx="357">
                  <c:v>40513</c:v>
                </c:pt>
                <c:pt idx="358">
                  <c:v>40544</c:v>
                </c:pt>
                <c:pt idx="359">
                  <c:v>40575</c:v>
                </c:pt>
                <c:pt idx="360">
                  <c:v>40603</c:v>
                </c:pt>
                <c:pt idx="361">
                  <c:v>40634</c:v>
                </c:pt>
                <c:pt idx="362">
                  <c:v>40664</c:v>
                </c:pt>
                <c:pt idx="363">
                  <c:v>40695</c:v>
                </c:pt>
                <c:pt idx="364">
                  <c:v>40725</c:v>
                </c:pt>
                <c:pt idx="365">
                  <c:v>40756</c:v>
                </c:pt>
                <c:pt idx="366">
                  <c:v>40787</c:v>
                </c:pt>
                <c:pt idx="367">
                  <c:v>40817</c:v>
                </c:pt>
                <c:pt idx="368">
                  <c:v>40848</c:v>
                </c:pt>
                <c:pt idx="369">
                  <c:v>40878</c:v>
                </c:pt>
                <c:pt idx="370">
                  <c:v>40909</c:v>
                </c:pt>
                <c:pt idx="371">
                  <c:v>40940</c:v>
                </c:pt>
                <c:pt idx="372">
                  <c:v>40969</c:v>
                </c:pt>
              </c:numCache>
            </c:numRef>
          </c:cat>
          <c:val>
            <c:numRef>
              <c:f>旧横型!$EW$4:$EW$357</c:f>
              <c:numCache>
                <c:formatCode>0.0;"△ "0.0</c:formatCode>
                <c:ptCount val="354"/>
                <c:pt idx="30">
                  <c:v>0</c:v>
                </c:pt>
                <c:pt idx="31">
                  <c:v>26.975999999999999</c:v>
                </c:pt>
                <c:pt idx="32">
                  <c:v>88.643000000000001</c:v>
                </c:pt>
                <c:pt idx="33">
                  <c:v>133.98699999999999</c:v>
                </c:pt>
                <c:pt idx="34">
                  <c:v>146.904</c:v>
                </c:pt>
                <c:pt idx="35">
                  <c:v>200.779</c:v>
                </c:pt>
                <c:pt idx="36">
                  <c:v>248.38</c:v>
                </c:pt>
                <c:pt idx="37">
                  <c:v>382.54700000000003</c:v>
                </c:pt>
                <c:pt idx="38">
                  <c:v>377.26400000000001</c:v>
                </c:pt>
                <c:pt idx="39">
                  <c:v>380.709</c:v>
                </c:pt>
                <c:pt idx="40">
                  <c:v>389.85599999999999</c:v>
                </c:pt>
                <c:pt idx="41">
                  <c:v>367.30099999999999</c:v>
                </c:pt>
                <c:pt idx="42">
                  <c:v>389.85599999999999</c:v>
                </c:pt>
                <c:pt idx="43">
                  <c:v>371.71300000000002</c:v>
                </c:pt>
                <c:pt idx="44">
                  <c:v>389.85500000000002</c:v>
                </c:pt>
                <c:pt idx="45">
                  <c:v>379.02699999999999</c:v>
                </c:pt>
                <c:pt idx="46">
                  <c:v>346.29599999999999</c:v>
                </c:pt>
                <c:pt idx="47">
                  <c:v>387.62</c:v>
                </c:pt>
                <c:pt idx="48">
                  <c:v>23.268999999999998</c:v>
                </c:pt>
                <c:pt idx="49">
                  <c:v>0</c:v>
                </c:pt>
                <c:pt idx="50">
                  <c:v>13.661</c:v>
                </c:pt>
                <c:pt idx="51">
                  <c:v>376.863</c:v>
                </c:pt>
                <c:pt idx="53">
                  <c:v>389.85700000000003</c:v>
                </c:pt>
                <c:pt idx="54">
                  <c:v>371.5</c:v>
                </c:pt>
                <c:pt idx="55">
                  <c:v>389.85500000000002</c:v>
                </c:pt>
                <c:pt idx="56">
                  <c:v>377.28</c:v>
                </c:pt>
                <c:pt idx="57">
                  <c:v>389.47500000000002</c:v>
                </c:pt>
                <c:pt idx="58">
                  <c:v>389.85599999999999</c:v>
                </c:pt>
                <c:pt idx="59">
                  <c:v>344.10199999999998</c:v>
                </c:pt>
                <c:pt idx="60">
                  <c:v>387.25599999999997</c:v>
                </c:pt>
                <c:pt idx="61">
                  <c:v>225.048</c:v>
                </c:pt>
                <c:pt idx="62">
                  <c:v>0</c:v>
                </c:pt>
                <c:pt idx="63">
                  <c:v>0</c:v>
                </c:pt>
                <c:pt idx="64">
                  <c:v>297.36799999999999</c:v>
                </c:pt>
                <c:pt idx="65">
                  <c:v>389.85599999999999</c:v>
                </c:pt>
                <c:pt idx="66">
                  <c:v>377.28</c:v>
                </c:pt>
                <c:pt idx="67">
                  <c:v>389.85500000000002</c:v>
                </c:pt>
                <c:pt idx="68">
                  <c:v>377.279</c:v>
                </c:pt>
                <c:pt idx="69">
                  <c:v>379.61500000000001</c:v>
                </c:pt>
                <c:pt idx="70">
                  <c:v>389.85599999999999</c:v>
                </c:pt>
                <c:pt idx="71">
                  <c:v>329.32600000000002</c:v>
                </c:pt>
                <c:pt idx="72">
                  <c:v>389.20800000000003</c:v>
                </c:pt>
                <c:pt idx="73">
                  <c:v>205.01900000000001</c:v>
                </c:pt>
                <c:pt idx="74">
                  <c:v>0</c:v>
                </c:pt>
                <c:pt idx="75">
                  <c:v>0</c:v>
                </c:pt>
                <c:pt idx="76">
                  <c:v>184.708</c:v>
                </c:pt>
                <c:pt idx="77">
                  <c:v>389.85500000000002</c:v>
                </c:pt>
                <c:pt idx="78">
                  <c:v>377.28</c:v>
                </c:pt>
                <c:pt idx="79">
                  <c:v>310.82100000000003</c:v>
                </c:pt>
                <c:pt idx="80">
                  <c:v>377.279</c:v>
                </c:pt>
                <c:pt idx="81">
                  <c:v>389.85700000000003</c:v>
                </c:pt>
                <c:pt idx="82">
                  <c:v>383.49400000000003</c:v>
                </c:pt>
                <c:pt idx="83">
                  <c:v>364.70400000000001</c:v>
                </c:pt>
                <c:pt idx="84">
                  <c:v>386.935</c:v>
                </c:pt>
                <c:pt idx="85">
                  <c:v>350.36</c:v>
                </c:pt>
                <c:pt idx="86">
                  <c:v>0</c:v>
                </c:pt>
                <c:pt idx="87">
                  <c:v>0</c:v>
                </c:pt>
                <c:pt idx="88">
                  <c:v>199.06200000000001</c:v>
                </c:pt>
                <c:pt idx="89">
                  <c:v>389.85599999999999</c:v>
                </c:pt>
                <c:pt idx="90">
                  <c:v>377.28100000000001</c:v>
                </c:pt>
                <c:pt idx="91">
                  <c:v>389.85599999999999</c:v>
                </c:pt>
                <c:pt idx="92">
                  <c:v>377.279</c:v>
                </c:pt>
                <c:pt idx="93">
                  <c:v>387.17</c:v>
                </c:pt>
                <c:pt idx="94">
                  <c:v>389.85500000000002</c:v>
                </c:pt>
                <c:pt idx="95">
                  <c:v>352.12799999999999</c:v>
                </c:pt>
                <c:pt idx="96">
                  <c:v>389.85599999999999</c:v>
                </c:pt>
                <c:pt idx="97">
                  <c:v>124.419</c:v>
                </c:pt>
                <c:pt idx="98">
                  <c:v>0</c:v>
                </c:pt>
                <c:pt idx="99">
                  <c:v>0</c:v>
                </c:pt>
                <c:pt idx="100">
                  <c:v>33.087000000000003</c:v>
                </c:pt>
                <c:pt idx="101">
                  <c:v>373.87299999999999</c:v>
                </c:pt>
                <c:pt idx="102">
                  <c:v>377.28</c:v>
                </c:pt>
                <c:pt idx="103">
                  <c:v>389.85599999999999</c:v>
                </c:pt>
                <c:pt idx="104">
                  <c:v>377.28100000000001</c:v>
                </c:pt>
                <c:pt idx="105">
                  <c:v>389.85599999999999</c:v>
                </c:pt>
                <c:pt idx="106">
                  <c:v>389.85599999999999</c:v>
                </c:pt>
                <c:pt idx="107">
                  <c:v>352.12799999999999</c:v>
                </c:pt>
                <c:pt idx="108">
                  <c:v>389.85599999999999</c:v>
                </c:pt>
                <c:pt idx="109">
                  <c:v>373.88499999999999</c:v>
                </c:pt>
                <c:pt idx="110">
                  <c:v>275.36799999999999</c:v>
                </c:pt>
                <c:pt idx="111">
                  <c:v>2.5680000000000001</c:v>
                </c:pt>
                <c:pt idx="112">
                  <c:v>375.84</c:v>
                </c:pt>
                <c:pt idx="113">
                  <c:v>361.12599999999998</c:v>
                </c:pt>
                <c:pt idx="114">
                  <c:v>10.127000000000001</c:v>
                </c:pt>
                <c:pt idx="115">
                  <c:v>0</c:v>
                </c:pt>
                <c:pt idx="116">
                  <c:v>95.924000000000007</c:v>
                </c:pt>
                <c:pt idx="117">
                  <c:v>389.85599999999999</c:v>
                </c:pt>
                <c:pt idx="118">
                  <c:v>389.85599999999999</c:v>
                </c:pt>
                <c:pt idx="119">
                  <c:v>352.12799999999999</c:v>
                </c:pt>
                <c:pt idx="120">
                  <c:v>389.85599999999999</c:v>
                </c:pt>
                <c:pt idx="121">
                  <c:v>377.279</c:v>
                </c:pt>
                <c:pt idx="122">
                  <c:v>389.85599999999999</c:v>
                </c:pt>
                <c:pt idx="123">
                  <c:v>377.28</c:v>
                </c:pt>
                <c:pt idx="124">
                  <c:v>389.85599999999999</c:v>
                </c:pt>
                <c:pt idx="125">
                  <c:v>305.315</c:v>
                </c:pt>
                <c:pt idx="126">
                  <c:v>377.01900000000001</c:v>
                </c:pt>
                <c:pt idx="127">
                  <c:v>36.503</c:v>
                </c:pt>
                <c:pt idx="128">
                  <c:v>0</c:v>
                </c:pt>
                <c:pt idx="129">
                  <c:v>154.75200000000001</c:v>
                </c:pt>
                <c:pt idx="130">
                  <c:v>389.85599999999999</c:v>
                </c:pt>
                <c:pt idx="131">
                  <c:v>364.70400000000001</c:v>
                </c:pt>
                <c:pt idx="132">
                  <c:v>389.85599999999999</c:v>
                </c:pt>
                <c:pt idx="133">
                  <c:v>377.28</c:v>
                </c:pt>
                <c:pt idx="134">
                  <c:v>386.94799999999998</c:v>
                </c:pt>
                <c:pt idx="135">
                  <c:v>377.27600000000001</c:v>
                </c:pt>
                <c:pt idx="136">
                  <c:v>389.85500000000002</c:v>
                </c:pt>
                <c:pt idx="137">
                  <c:v>384.04</c:v>
                </c:pt>
                <c:pt idx="138">
                  <c:v>144.297</c:v>
                </c:pt>
                <c:pt idx="139">
                  <c:v>389.85599999999999</c:v>
                </c:pt>
                <c:pt idx="140">
                  <c:v>375.51600000000002</c:v>
                </c:pt>
                <c:pt idx="141">
                  <c:v>389.39800000000002</c:v>
                </c:pt>
                <c:pt idx="142">
                  <c:v>96.808999999999997</c:v>
                </c:pt>
                <c:pt idx="143">
                  <c:v>0</c:v>
                </c:pt>
                <c:pt idx="144">
                  <c:v>0</c:v>
                </c:pt>
                <c:pt idx="145">
                  <c:v>0</c:v>
                </c:pt>
                <c:pt idx="146">
                  <c:v>0</c:v>
                </c:pt>
                <c:pt idx="147">
                  <c:v>328.86399999999998</c:v>
                </c:pt>
                <c:pt idx="148">
                  <c:v>389.85599999999999</c:v>
                </c:pt>
                <c:pt idx="149">
                  <c:v>389.58600000000001</c:v>
                </c:pt>
                <c:pt idx="150">
                  <c:v>376.63099999999997</c:v>
                </c:pt>
                <c:pt idx="151">
                  <c:v>389.85599999999999</c:v>
                </c:pt>
                <c:pt idx="152">
                  <c:v>334.93400000000003</c:v>
                </c:pt>
                <c:pt idx="153">
                  <c:v>132.82</c:v>
                </c:pt>
                <c:pt idx="154">
                  <c:v>389.85599999999999</c:v>
                </c:pt>
                <c:pt idx="155">
                  <c:v>352.12799999999999</c:v>
                </c:pt>
                <c:pt idx="156">
                  <c:v>388.04599999999999</c:v>
                </c:pt>
                <c:pt idx="157">
                  <c:v>377.28</c:v>
                </c:pt>
                <c:pt idx="158">
                  <c:v>99.39</c:v>
                </c:pt>
                <c:pt idx="159">
                  <c:v>0</c:v>
                </c:pt>
                <c:pt idx="160">
                  <c:v>112.363</c:v>
                </c:pt>
                <c:pt idx="161">
                  <c:v>389.55599999999998</c:v>
                </c:pt>
                <c:pt idx="162">
                  <c:v>376.83499999999998</c:v>
                </c:pt>
                <c:pt idx="163">
                  <c:v>389.85599999999999</c:v>
                </c:pt>
                <c:pt idx="164">
                  <c:v>377.28</c:v>
                </c:pt>
                <c:pt idx="165">
                  <c:v>388.64100000000002</c:v>
                </c:pt>
                <c:pt idx="166">
                  <c:v>389.85599999999999</c:v>
                </c:pt>
                <c:pt idx="167">
                  <c:v>352.12799999999999</c:v>
                </c:pt>
                <c:pt idx="168">
                  <c:v>389.85599999999999</c:v>
                </c:pt>
                <c:pt idx="169">
                  <c:v>377.28</c:v>
                </c:pt>
                <c:pt idx="170">
                  <c:v>386.82</c:v>
                </c:pt>
                <c:pt idx="171">
                  <c:v>373.06099999999998</c:v>
                </c:pt>
                <c:pt idx="172">
                  <c:v>385.61099999999999</c:v>
                </c:pt>
                <c:pt idx="173">
                  <c:v>378.54300000000001</c:v>
                </c:pt>
                <c:pt idx="174">
                  <c:v>79.3</c:v>
                </c:pt>
                <c:pt idx="175">
                  <c:v>0</c:v>
                </c:pt>
                <c:pt idx="176">
                  <c:v>0</c:v>
                </c:pt>
                <c:pt idx="177">
                  <c:v>0</c:v>
                </c:pt>
                <c:pt idx="178">
                  <c:v>0</c:v>
                </c:pt>
                <c:pt idx="179">
                  <c:v>202.98</c:v>
                </c:pt>
                <c:pt idx="180">
                  <c:v>389.85599999999999</c:v>
                </c:pt>
                <c:pt idx="181">
                  <c:v>293.96199999999999</c:v>
                </c:pt>
                <c:pt idx="182">
                  <c:v>364.44200000000001</c:v>
                </c:pt>
                <c:pt idx="183">
                  <c:v>377.279</c:v>
                </c:pt>
                <c:pt idx="184">
                  <c:v>389.85599999999999</c:v>
                </c:pt>
                <c:pt idx="185">
                  <c:v>387.97300000000001</c:v>
                </c:pt>
                <c:pt idx="186">
                  <c:v>377.28</c:v>
                </c:pt>
                <c:pt idx="187">
                  <c:v>389.85599999999999</c:v>
                </c:pt>
                <c:pt idx="188">
                  <c:v>377.28</c:v>
                </c:pt>
                <c:pt idx="189">
                  <c:v>389.85599999999999</c:v>
                </c:pt>
                <c:pt idx="190">
                  <c:v>388.84399999999999</c:v>
                </c:pt>
                <c:pt idx="191">
                  <c:v>350.78899999999999</c:v>
                </c:pt>
                <c:pt idx="192">
                  <c:v>389.85300000000001</c:v>
                </c:pt>
                <c:pt idx="193">
                  <c:v>61.731999999999999</c:v>
                </c:pt>
                <c:pt idx="194">
                  <c:v>0</c:v>
                </c:pt>
                <c:pt idx="195">
                  <c:v>1.5820000000000001</c:v>
                </c:pt>
                <c:pt idx="196">
                  <c:v>381.63799999999998</c:v>
                </c:pt>
                <c:pt idx="197">
                  <c:v>389.85599999999999</c:v>
                </c:pt>
                <c:pt idx="198">
                  <c:v>377.28</c:v>
                </c:pt>
                <c:pt idx="199">
                  <c:v>389.572</c:v>
                </c:pt>
                <c:pt idx="200">
                  <c:v>377.28</c:v>
                </c:pt>
                <c:pt idx="201">
                  <c:v>389.572</c:v>
                </c:pt>
                <c:pt idx="202">
                  <c:v>389.85599999999999</c:v>
                </c:pt>
                <c:pt idx="203">
                  <c:v>352.12799999999999</c:v>
                </c:pt>
                <c:pt idx="204">
                  <c:v>389.85599999999999</c:v>
                </c:pt>
                <c:pt idx="205">
                  <c:v>377.28</c:v>
                </c:pt>
                <c:pt idx="206">
                  <c:v>389.12900000000002</c:v>
                </c:pt>
                <c:pt idx="207">
                  <c:v>284.32600000000002</c:v>
                </c:pt>
                <c:pt idx="208">
                  <c:v>389.74400000000003</c:v>
                </c:pt>
                <c:pt idx="209">
                  <c:v>389.03100000000001</c:v>
                </c:pt>
                <c:pt idx="210">
                  <c:v>122.95099999999999</c:v>
                </c:pt>
                <c:pt idx="211">
                  <c:v>0</c:v>
                </c:pt>
                <c:pt idx="212">
                  <c:v>87.085999999999999</c:v>
                </c:pt>
                <c:pt idx="213">
                  <c:v>389.85599999999999</c:v>
                </c:pt>
                <c:pt idx="214">
                  <c:v>389.85500000000002</c:v>
                </c:pt>
                <c:pt idx="215">
                  <c:v>352.09</c:v>
                </c:pt>
                <c:pt idx="216">
                  <c:v>389.85599999999999</c:v>
                </c:pt>
                <c:pt idx="217">
                  <c:v>377.28</c:v>
                </c:pt>
                <c:pt idx="218">
                  <c:v>389.85599999999999</c:v>
                </c:pt>
                <c:pt idx="219">
                  <c:v>250.37799999999999</c:v>
                </c:pt>
                <c:pt idx="220">
                  <c:v>389.85599999999999</c:v>
                </c:pt>
                <c:pt idx="221">
                  <c:v>389.25400000000002</c:v>
                </c:pt>
                <c:pt idx="222">
                  <c:v>377.01900000000001</c:v>
                </c:pt>
                <c:pt idx="223">
                  <c:v>389.78100000000001</c:v>
                </c:pt>
                <c:pt idx="224">
                  <c:v>377.12700000000001</c:v>
                </c:pt>
                <c:pt idx="225">
                  <c:v>389.77800000000002</c:v>
                </c:pt>
                <c:pt idx="226">
                  <c:v>200.40899999999999</c:v>
                </c:pt>
                <c:pt idx="227">
                  <c:v>0</c:v>
                </c:pt>
                <c:pt idx="228">
                  <c:v>238.38300000000001</c:v>
                </c:pt>
                <c:pt idx="229">
                  <c:v>377.28</c:v>
                </c:pt>
                <c:pt idx="230">
                  <c:v>389.85599999999999</c:v>
                </c:pt>
                <c:pt idx="231">
                  <c:v>377.279</c:v>
                </c:pt>
                <c:pt idx="232">
                  <c:v>380.85599999999999</c:v>
                </c:pt>
                <c:pt idx="233">
                  <c:v>388.07</c:v>
                </c:pt>
                <c:pt idx="234">
                  <c:v>376.40499999999997</c:v>
                </c:pt>
                <c:pt idx="235">
                  <c:v>389.85500000000002</c:v>
                </c:pt>
                <c:pt idx="236">
                  <c:v>377.27100000000002</c:v>
                </c:pt>
                <c:pt idx="237">
                  <c:v>389.71899999999999</c:v>
                </c:pt>
                <c:pt idx="238">
                  <c:v>389.79899999999998</c:v>
                </c:pt>
                <c:pt idx="239">
                  <c:v>351.84800000000001</c:v>
                </c:pt>
                <c:pt idx="240">
                  <c:v>389.2</c:v>
                </c:pt>
                <c:pt idx="241">
                  <c:v>334.82600000000002</c:v>
                </c:pt>
                <c:pt idx="242">
                  <c:v>0</c:v>
                </c:pt>
                <c:pt idx="243">
                  <c:v>0</c:v>
                </c:pt>
                <c:pt idx="244">
                  <c:v>207.36099999999999</c:v>
                </c:pt>
                <c:pt idx="245">
                  <c:v>389.85500000000002</c:v>
                </c:pt>
                <c:pt idx="246">
                  <c:v>377.279</c:v>
                </c:pt>
                <c:pt idx="247">
                  <c:v>389.85599999999999</c:v>
                </c:pt>
                <c:pt idx="248">
                  <c:v>377.279</c:v>
                </c:pt>
                <c:pt idx="249">
                  <c:v>389.85599999999999</c:v>
                </c:pt>
                <c:pt idx="250">
                  <c:v>389.85599999999999</c:v>
                </c:pt>
                <c:pt idx="251">
                  <c:v>352.12799999999999</c:v>
                </c:pt>
                <c:pt idx="252">
                  <c:v>389.85599999999999</c:v>
                </c:pt>
                <c:pt idx="253">
                  <c:v>377.28</c:v>
                </c:pt>
                <c:pt idx="254">
                  <c:v>389.85599999999999</c:v>
                </c:pt>
                <c:pt idx="255">
                  <c:v>377.28</c:v>
                </c:pt>
                <c:pt idx="256">
                  <c:v>389.75200000000001</c:v>
                </c:pt>
                <c:pt idx="257">
                  <c:v>389.79300000000001</c:v>
                </c:pt>
                <c:pt idx="258">
                  <c:v>87.638999999999996</c:v>
                </c:pt>
                <c:pt idx="259">
                  <c:v>0</c:v>
                </c:pt>
                <c:pt idx="260">
                  <c:v>0</c:v>
                </c:pt>
                <c:pt idx="261">
                  <c:v>0</c:v>
                </c:pt>
                <c:pt idx="262">
                  <c:v>0</c:v>
                </c:pt>
                <c:pt idx="263">
                  <c:v>0</c:v>
                </c:pt>
                <c:pt idx="264">
                  <c:v>0</c:v>
                </c:pt>
                <c:pt idx="265">
                  <c:v>0</c:v>
                </c:pt>
                <c:pt idx="266">
                  <c:v>0</c:v>
                </c:pt>
                <c:pt idx="267">
                  <c:v>0</c:v>
                </c:pt>
                <c:pt idx="268">
                  <c:v>29.300999999999998</c:v>
                </c:pt>
                <c:pt idx="269">
                  <c:v>392.02199999999999</c:v>
                </c:pt>
                <c:pt idx="270">
                  <c:v>379.27199999999999</c:v>
                </c:pt>
                <c:pt idx="271">
                  <c:v>392.315</c:v>
                </c:pt>
                <c:pt idx="272">
                  <c:v>379.59</c:v>
                </c:pt>
                <c:pt idx="273">
                  <c:v>392.28800000000001</c:v>
                </c:pt>
                <c:pt idx="274">
                  <c:v>391.83800000000002</c:v>
                </c:pt>
                <c:pt idx="275">
                  <c:v>366.64299999999997</c:v>
                </c:pt>
                <c:pt idx="276">
                  <c:v>392.964</c:v>
                </c:pt>
                <c:pt idx="277">
                  <c:v>380.58199999999999</c:v>
                </c:pt>
                <c:pt idx="278">
                  <c:v>393.23</c:v>
                </c:pt>
                <c:pt idx="279">
                  <c:v>380.37</c:v>
                </c:pt>
                <c:pt idx="280">
                  <c:v>392.834</c:v>
                </c:pt>
                <c:pt idx="281">
                  <c:v>391.73099999999999</c:v>
                </c:pt>
                <c:pt idx="282">
                  <c:v>85.581999999999994</c:v>
                </c:pt>
                <c:pt idx="283">
                  <c:v>0</c:v>
                </c:pt>
                <c:pt idx="284">
                  <c:v>0</c:v>
                </c:pt>
                <c:pt idx="285">
                  <c:v>0</c:v>
                </c:pt>
                <c:pt idx="286">
                  <c:v>156.79400000000001</c:v>
                </c:pt>
                <c:pt idx="287">
                  <c:v>308.93200000000002</c:v>
                </c:pt>
                <c:pt idx="288">
                  <c:v>0</c:v>
                </c:pt>
                <c:pt idx="289">
                  <c:v>171.876</c:v>
                </c:pt>
                <c:pt idx="290">
                  <c:v>396.29399999999998</c:v>
                </c:pt>
                <c:pt idx="291">
                  <c:v>383.38499999999999</c:v>
                </c:pt>
                <c:pt idx="292">
                  <c:v>395.54599999999999</c:v>
                </c:pt>
                <c:pt idx="293">
                  <c:v>197.197</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17.422000000000001</c:v>
                </c:pt>
                <c:pt idx="315">
                  <c:v>0</c:v>
                </c:pt>
                <c:pt idx="316">
                  <c:v>323.67599999999999</c:v>
                </c:pt>
                <c:pt idx="317">
                  <c:v>394.399</c:v>
                </c:pt>
                <c:pt idx="318">
                  <c:v>381.15100000000001</c:v>
                </c:pt>
                <c:pt idx="319">
                  <c:v>394.649</c:v>
                </c:pt>
                <c:pt idx="320">
                  <c:v>382.72300000000001</c:v>
                </c:pt>
                <c:pt idx="321">
                  <c:v>396.19200000000001</c:v>
                </c:pt>
                <c:pt idx="322">
                  <c:v>396.15100000000001</c:v>
                </c:pt>
                <c:pt idx="323">
                  <c:v>165.571</c:v>
                </c:pt>
                <c:pt idx="324">
                  <c:v>0</c:v>
                </c:pt>
                <c:pt idx="325">
                  <c:v>0</c:v>
                </c:pt>
                <c:pt idx="326">
                  <c:v>0</c:v>
                </c:pt>
                <c:pt idx="327">
                  <c:v>0</c:v>
                </c:pt>
                <c:pt idx="328">
                  <c:v>0</c:v>
                </c:pt>
                <c:pt idx="329">
                  <c:v>0</c:v>
                </c:pt>
                <c:pt idx="330">
                  <c:v>0</c:v>
                </c:pt>
                <c:pt idx="331">
                  <c:v>0</c:v>
                </c:pt>
                <c:pt idx="332">
                  <c:v>0</c:v>
                </c:pt>
                <c:pt idx="333">
                  <c:v>0</c:v>
                </c:pt>
                <c:pt idx="334">
                  <c:v>0</c:v>
                </c:pt>
                <c:pt idx="335">
                  <c:v>0</c:v>
                </c:pt>
                <c:pt idx="336">
                  <c:v>20.835000000000001</c:v>
                </c:pt>
                <c:pt idx="337">
                  <c:v>332.26299999999998</c:v>
                </c:pt>
                <c:pt idx="338">
                  <c:v>395.351</c:v>
                </c:pt>
                <c:pt idx="339">
                  <c:v>222.79</c:v>
                </c:pt>
                <c:pt idx="340">
                  <c:v>394.31299999999999</c:v>
                </c:pt>
                <c:pt idx="341">
                  <c:v>392.65899999999999</c:v>
                </c:pt>
                <c:pt idx="342">
                  <c:v>379.28800000000001</c:v>
                </c:pt>
                <c:pt idx="343">
                  <c:v>392.85500000000002</c:v>
                </c:pt>
                <c:pt idx="344">
                  <c:v>381.12599999999998</c:v>
                </c:pt>
                <c:pt idx="345">
                  <c:v>394.24099999999999</c:v>
                </c:pt>
                <c:pt idx="346">
                  <c:v>394.59500000000003</c:v>
                </c:pt>
                <c:pt idx="347">
                  <c:v>279.44600000000003</c:v>
                </c:pt>
                <c:pt idx="348">
                  <c:v>0</c:v>
                </c:pt>
                <c:pt idx="349">
                  <c:v>0</c:v>
                </c:pt>
                <c:pt idx="350">
                  <c:v>0</c:v>
                </c:pt>
                <c:pt idx="351">
                  <c:v>0</c:v>
                </c:pt>
                <c:pt idx="352">
                  <c:v>174.779</c:v>
                </c:pt>
                <c:pt idx="353">
                  <c:v>398.11099999999999</c:v>
                </c:pt>
              </c:numCache>
            </c:numRef>
          </c:val>
        </c:ser>
        <c:ser>
          <c:idx val="1"/>
          <c:order val="1"/>
          <c:tx>
            <c:strRef>
              <c:f>旧横型!$EX$3</c:f>
              <c:strCache>
                <c:ptCount val="1"/>
                <c:pt idx="0">
                  <c:v>2号機</c:v>
                </c:pt>
              </c:strCache>
            </c:strRef>
          </c:tx>
          <c:spPr>
            <a:pattFill prst="pct60">
              <a:fgClr>
                <a:srgbClr xmlns:mc="http://schemas.openxmlformats.org/markup-compatibility/2006" xmlns:a14="http://schemas.microsoft.com/office/drawing/2010/main" val="FFFFFF" mc:Ignorable="a14" a14:legacySpreadsheetColorIndex="9"/>
              </a:fgClr>
              <a:bgClr>
                <a:srgbClr xmlns:mc="http://schemas.openxmlformats.org/markup-compatibility/2006" xmlns:a14="http://schemas.microsoft.com/office/drawing/2010/main" val="CC99FF" mc:Ignorable="a14" a14:legacySpreadsheetColorIndex="46"/>
              </a:bgClr>
            </a:pattFill>
            <a:ln w="12700">
              <a:solidFill>
                <a:srgbClr val="969696"/>
              </a:solidFill>
              <a:prstDash val="solid"/>
            </a:ln>
          </c:spPr>
          <c:cat>
            <c:numRef>
              <c:f>旧横型!$EV$4:$EV$376</c:f>
              <c:numCache>
                <c:formatCode>[$-411]ge\.m</c:formatCode>
                <c:ptCount val="373"/>
                <c:pt idx="0">
                  <c:v>29677</c:v>
                </c:pt>
                <c:pt idx="1">
                  <c:v>29707</c:v>
                </c:pt>
                <c:pt idx="2">
                  <c:v>29738</c:v>
                </c:pt>
                <c:pt idx="3">
                  <c:v>29768</c:v>
                </c:pt>
                <c:pt idx="4">
                  <c:v>29799</c:v>
                </c:pt>
                <c:pt idx="5">
                  <c:v>29830</c:v>
                </c:pt>
                <c:pt idx="6">
                  <c:v>29860</c:v>
                </c:pt>
                <c:pt idx="7">
                  <c:v>29891</c:v>
                </c:pt>
                <c:pt idx="8">
                  <c:v>29921</c:v>
                </c:pt>
                <c:pt idx="9">
                  <c:v>29952</c:v>
                </c:pt>
                <c:pt idx="10">
                  <c:v>29983</c:v>
                </c:pt>
                <c:pt idx="11">
                  <c:v>30011</c:v>
                </c:pt>
                <c:pt idx="12">
                  <c:v>30042</c:v>
                </c:pt>
                <c:pt idx="13">
                  <c:v>30072</c:v>
                </c:pt>
                <c:pt idx="14">
                  <c:v>30103</c:v>
                </c:pt>
                <c:pt idx="15">
                  <c:v>30133</c:v>
                </c:pt>
                <c:pt idx="16">
                  <c:v>30164</c:v>
                </c:pt>
                <c:pt idx="17">
                  <c:v>30195</c:v>
                </c:pt>
                <c:pt idx="18">
                  <c:v>30225</c:v>
                </c:pt>
                <c:pt idx="19">
                  <c:v>30256</c:v>
                </c:pt>
                <c:pt idx="20">
                  <c:v>30286</c:v>
                </c:pt>
                <c:pt idx="21">
                  <c:v>30317</c:v>
                </c:pt>
                <c:pt idx="22">
                  <c:v>30348</c:v>
                </c:pt>
                <c:pt idx="23">
                  <c:v>30376</c:v>
                </c:pt>
                <c:pt idx="24">
                  <c:v>30407</c:v>
                </c:pt>
                <c:pt idx="25">
                  <c:v>30437</c:v>
                </c:pt>
                <c:pt idx="26">
                  <c:v>30468</c:v>
                </c:pt>
                <c:pt idx="27">
                  <c:v>30498</c:v>
                </c:pt>
                <c:pt idx="28">
                  <c:v>30529</c:v>
                </c:pt>
                <c:pt idx="29">
                  <c:v>30560</c:v>
                </c:pt>
                <c:pt idx="30">
                  <c:v>30590</c:v>
                </c:pt>
                <c:pt idx="31">
                  <c:v>30621</c:v>
                </c:pt>
                <c:pt idx="32">
                  <c:v>30651</c:v>
                </c:pt>
                <c:pt idx="33">
                  <c:v>30682</c:v>
                </c:pt>
                <c:pt idx="34">
                  <c:v>30713</c:v>
                </c:pt>
                <c:pt idx="35">
                  <c:v>30742</c:v>
                </c:pt>
                <c:pt idx="36">
                  <c:v>30773</c:v>
                </c:pt>
                <c:pt idx="37">
                  <c:v>30803</c:v>
                </c:pt>
                <c:pt idx="38">
                  <c:v>30834</c:v>
                </c:pt>
                <c:pt idx="39">
                  <c:v>30864</c:v>
                </c:pt>
                <c:pt idx="40">
                  <c:v>30895</c:v>
                </c:pt>
                <c:pt idx="41">
                  <c:v>30926</c:v>
                </c:pt>
                <c:pt idx="42">
                  <c:v>30956</c:v>
                </c:pt>
                <c:pt idx="43">
                  <c:v>30987</c:v>
                </c:pt>
                <c:pt idx="44">
                  <c:v>31017</c:v>
                </c:pt>
                <c:pt idx="45">
                  <c:v>31048</c:v>
                </c:pt>
                <c:pt idx="46">
                  <c:v>31079</c:v>
                </c:pt>
                <c:pt idx="47">
                  <c:v>31107</c:v>
                </c:pt>
                <c:pt idx="48">
                  <c:v>31138</c:v>
                </c:pt>
                <c:pt idx="49">
                  <c:v>31168</c:v>
                </c:pt>
                <c:pt idx="50">
                  <c:v>31199</c:v>
                </c:pt>
                <c:pt idx="51">
                  <c:v>31229</c:v>
                </c:pt>
                <c:pt idx="53">
                  <c:v>31260</c:v>
                </c:pt>
                <c:pt idx="54">
                  <c:v>31291</c:v>
                </c:pt>
                <c:pt idx="55">
                  <c:v>31321</c:v>
                </c:pt>
                <c:pt idx="56">
                  <c:v>31352</c:v>
                </c:pt>
                <c:pt idx="57">
                  <c:v>31382</c:v>
                </c:pt>
                <c:pt idx="58">
                  <c:v>31413</c:v>
                </c:pt>
                <c:pt idx="59">
                  <c:v>31444</c:v>
                </c:pt>
                <c:pt idx="60">
                  <c:v>31472</c:v>
                </c:pt>
                <c:pt idx="61">
                  <c:v>31503</c:v>
                </c:pt>
                <c:pt idx="62">
                  <c:v>31533</c:v>
                </c:pt>
                <c:pt idx="63">
                  <c:v>31564</c:v>
                </c:pt>
                <c:pt idx="64">
                  <c:v>31594</c:v>
                </c:pt>
                <c:pt idx="65">
                  <c:v>31625</c:v>
                </c:pt>
                <c:pt idx="66">
                  <c:v>31656</c:v>
                </c:pt>
                <c:pt idx="67">
                  <c:v>31686</c:v>
                </c:pt>
                <c:pt idx="68">
                  <c:v>31717</c:v>
                </c:pt>
                <c:pt idx="69">
                  <c:v>31747</c:v>
                </c:pt>
                <c:pt idx="70">
                  <c:v>31778</c:v>
                </c:pt>
                <c:pt idx="71">
                  <c:v>31809</c:v>
                </c:pt>
                <c:pt idx="72">
                  <c:v>31837</c:v>
                </c:pt>
                <c:pt idx="73">
                  <c:v>31868</c:v>
                </c:pt>
                <c:pt idx="74">
                  <c:v>31898</c:v>
                </c:pt>
                <c:pt idx="75">
                  <c:v>31929</c:v>
                </c:pt>
                <c:pt idx="76">
                  <c:v>31959</c:v>
                </c:pt>
                <c:pt idx="77">
                  <c:v>31990</c:v>
                </c:pt>
                <c:pt idx="78">
                  <c:v>32021</c:v>
                </c:pt>
                <c:pt idx="79">
                  <c:v>32051</c:v>
                </c:pt>
                <c:pt idx="80">
                  <c:v>32082</c:v>
                </c:pt>
                <c:pt idx="81">
                  <c:v>32112</c:v>
                </c:pt>
                <c:pt idx="82">
                  <c:v>32143</c:v>
                </c:pt>
                <c:pt idx="83">
                  <c:v>32174</c:v>
                </c:pt>
                <c:pt idx="84">
                  <c:v>32203</c:v>
                </c:pt>
                <c:pt idx="85">
                  <c:v>32234</c:v>
                </c:pt>
                <c:pt idx="86">
                  <c:v>32264</c:v>
                </c:pt>
                <c:pt idx="87">
                  <c:v>32295</c:v>
                </c:pt>
                <c:pt idx="88">
                  <c:v>32325</c:v>
                </c:pt>
                <c:pt idx="89">
                  <c:v>32356</c:v>
                </c:pt>
                <c:pt idx="90">
                  <c:v>32387</c:v>
                </c:pt>
                <c:pt idx="91">
                  <c:v>32417</c:v>
                </c:pt>
                <c:pt idx="92">
                  <c:v>32448</c:v>
                </c:pt>
                <c:pt idx="93">
                  <c:v>32478</c:v>
                </c:pt>
                <c:pt idx="94">
                  <c:v>32509</c:v>
                </c:pt>
                <c:pt idx="95">
                  <c:v>32540</c:v>
                </c:pt>
                <c:pt idx="96">
                  <c:v>32568</c:v>
                </c:pt>
                <c:pt idx="97">
                  <c:v>32599</c:v>
                </c:pt>
                <c:pt idx="98">
                  <c:v>32629</c:v>
                </c:pt>
                <c:pt idx="99">
                  <c:v>32660</c:v>
                </c:pt>
                <c:pt idx="100">
                  <c:v>32690</c:v>
                </c:pt>
                <c:pt idx="101">
                  <c:v>32721</c:v>
                </c:pt>
                <c:pt idx="102">
                  <c:v>32752</c:v>
                </c:pt>
                <c:pt idx="103">
                  <c:v>32782</c:v>
                </c:pt>
                <c:pt idx="104">
                  <c:v>32813</c:v>
                </c:pt>
                <c:pt idx="105">
                  <c:v>32843</c:v>
                </c:pt>
                <c:pt idx="106">
                  <c:v>32874</c:v>
                </c:pt>
                <c:pt idx="107">
                  <c:v>32905</c:v>
                </c:pt>
                <c:pt idx="108">
                  <c:v>32933</c:v>
                </c:pt>
                <c:pt idx="109">
                  <c:v>32964</c:v>
                </c:pt>
                <c:pt idx="110">
                  <c:v>32994</c:v>
                </c:pt>
                <c:pt idx="111">
                  <c:v>33025</c:v>
                </c:pt>
                <c:pt idx="112">
                  <c:v>33055</c:v>
                </c:pt>
                <c:pt idx="113">
                  <c:v>33086</c:v>
                </c:pt>
                <c:pt idx="114">
                  <c:v>33117</c:v>
                </c:pt>
                <c:pt idx="115">
                  <c:v>33147</c:v>
                </c:pt>
                <c:pt idx="116">
                  <c:v>33178</c:v>
                </c:pt>
                <c:pt idx="117">
                  <c:v>33208</c:v>
                </c:pt>
                <c:pt idx="118">
                  <c:v>33239</c:v>
                </c:pt>
                <c:pt idx="119">
                  <c:v>33270</c:v>
                </c:pt>
                <c:pt idx="120">
                  <c:v>33298</c:v>
                </c:pt>
                <c:pt idx="121">
                  <c:v>33329</c:v>
                </c:pt>
                <c:pt idx="122">
                  <c:v>33359</c:v>
                </c:pt>
                <c:pt idx="123">
                  <c:v>33390</c:v>
                </c:pt>
                <c:pt idx="124">
                  <c:v>33420</c:v>
                </c:pt>
                <c:pt idx="125">
                  <c:v>33451</c:v>
                </c:pt>
                <c:pt idx="126">
                  <c:v>33482</c:v>
                </c:pt>
                <c:pt idx="127">
                  <c:v>33512</c:v>
                </c:pt>
                <c:pt idx="128">
                  <c:v>33543</c:v>
                </c:pt>
                <c:pt idx="129">
                  <c:v>33573</c:v>
                </c:pt>
                <c:pt idx="130">
                  <c:v>33604</c:v>
                </c:pt>
                <c:pt idx="131">
                  <c:v>33635</c:v>
                </c:pt>
                <c:pt idx="132">
                  <c:v>33664</c:v>
                </c:pt>
                <c:pt idx="133">
                  <c:v>33695</c:v>
                </c:pt>
                <c:pt idx="134">
                  <c:v>33725</c:v>
                </c:pt>
                <c:pt idx="135">
                  <c:v>33756</c:v>
                </c:pt>
                <c:pt idx="136">
                  <c:v>33786</c:v>
                </c:pt>
                <c:pt idx="137">
                  <c:v>33817</c:v>
                </c:pt>
                <c:pt idx="138">
                  <c:v>33848</c:v>
                </c:pt>
                <c:pt idx="139">
                  <c:v>33878</c:v>
                </c:pt>
                <c:pt idx="140">
                  <c:v>33909</c:v>
                </c:pt>
                <c:pt idx="141">
                  <c:v>33939</c:v>
                </c:pt>
                <c:pt idx="142">
                  <c:v>33970</c:v>
                </c:pt>
                <c:pt idx="143">
                  <c:v>34001</c:v>
                </c:pt>
                <c:pt idx="144">
                  <c:v>34029</c:v>
                </c:pt>
                <c:pt idx="145">
                  <c:v>34060</c:v>
                </c:pt>
                <c:pt idx="146">
                  <c:v>34090</c:v>
                </c:pt>
                <c:pt idx="147">
                  <c:v>34121</c:v>
                </c:pt>
                <c:pt idx="148">
                  <c:v>34151</c:v>
                </c:pt>
                <c:pt idx="149">
                  <c:v>34182</c:v>
                </c:pt>
                <c:pt idx="150">
                  <c:v>34213</c:v>
                </c:pt>
                <c:pt idx="151">
                  <c:v>34243</c:v>
                </c:pt>
                <c:pt idx="152">
                  <c:v>34274</c:v>
                </c:pt>
                <c:pt idx="153">
                  <c:v>34304</c:v>
                </c:pt>
                <c:pt idx="154">
                  <c:v>34335</c:v>
                </c:pt>
                <c:pt idx="155">
                  <c:v>34366</c:v>
                </c:pt>
                <c:pt idx="156">
                  <c:v>34394</c:v>
                </c:pt>
                <c:pt idx="157">
                  <c:v>34425</c:v>
                </c:pt>
                <c:pt idx="158">
                  <c:v>34455</c:v>
                </c:pt>
                <c:pt idx="159">
                  <c:v>34486</c:v>
                </c:pt>
                <c:pt idx="160">
                  <c:v>34516</c:v>
                </c:pt>
                <c:pt idx="161">
                  <c:v>34547</c:v>
                </c:pt>
                <c:pt idx="162">
                  <c:v>34578</c:v>
                </c:pt>
                <c:pt idx="163">
                  <c:v>34608</c:v>
                </c:pt>
                <c:pt idx="164">
                  <c:v>34639</c:v>
                </c:pt>
                <c:pt idx="165">
                  <c:v>34669</c:v>
                </c:pt>
                <c:pt idx="166">
                  <c:v>34700</c:v>
                </c:pt>
                <c:pt idx="167">
                  <c:v>34731</c:v>
                </c:pt>
                <c:pt idx="168">
                  <c:v>34759</c:v>
                </c:pt>
                <c:pt idx="169">
                  <c:v>34790</c:v>
                </c:pt>
                <c:pt idx="170">
                  <c:v>34820</c:v>
                </c:pt>
                <c:pt idx="171">
                  <c:v>34851</c:v>
                </c:pt>
                <c:pt idx="172">
                  <c:v>34881</c:v>
                </c:pt>
                <c:pt idx="173">
                  <c:v>34912</c:v>
                </c:pt>
                <c:pt idx="174">
                  <c:v>34943</c:v>
                </c:pt>
                <c:pt idx="175">
                  <c:v>34973</c:v>
                </c:pt>
                <c:pt idx="176">
                  <c:v>35004</c:v>
                </c:pt>
                <c:pt idx="177">
                  <c:v>35034</c:v>
                </c:pt>
                <c:pt idx="178">
                  <c:v>35065</c:v>
                </c:pt>
                <c:pt idx="179">
                  <c:v>35096</c:v>
                </c:pt>
                <c:pt idx="180">
                  <c:v>35125</c:v>
                </c:pt>
                <c:pt idx="181">
                  <c:v>35156</c:v>
                </c:pt>
                <c:pt idx="182">
                  <c:v>35186</c:v>
                </c:pt>
                <c:pt idx="183">
                  <c:v>35217</c:v>
                </c:pt>
                <c:pt idx="184">
                  <c:v>35247</c:v>
                </c:pt>
                <c:pt idx="185">
                  <c:v>35278</c:v>
                </c:pt>
                <c:pt idx="186">
                  <c:v>35309</c:v>
                </c:pt>
                <c:pt idx="187">
                  <c:v>35339</c:v>
                </c:pt>
                <c:pt idx="188">
                  <c:v>35370</c:v>
                </c:pt>
                <c:pt idx="189">
                  <c:v>35400</c:v>
                </c:pt>
                <c:pt idx="190">
                  <c:v>35431</c:v>
                </c:pt>
                <c:pt idx="191">
                  <c:v>35462</c:v>
                </c:pt>
                <c:pt idx="192">
                  <c:v>35490</c:v>
                </c:pt>
                <c:pt idx="193">
                  <c:v>35521</c:v>
                </c:pt>
                <c:pt idx="194">
                  <c:v>35551</c:v>
                </c:pt>
                <c:pt idx="195">
                  <c:v>35582</c:v>
                </c:pt>
                <c:pt idx="196">
                  <c:v>35612</c:v>
                </c:pt>
                <c:pt idx="197">
                  <c:v>35643</c:v>
                </c:pt>
                <c:pt idx="198">
                  <c:v>35674</c:v>
                </c:pt>
                <c:pt idx="199">
                  <c:v>35704</c:v>
                </c:pt>
                <c:pt idx="200">
                  <c:v>35735</c:v>
                </c:pt>
                <c:pt idx="201">
                  <c:v>35765</c:v>
                </c:pt>
                <c:pt idx="202">
                  <c:v>35796</c:v>
                </c:pt>
                <c:pt idx="203">
                  <c:v>35827</c:v>
                </c:pt>
                <c:pt idx="204">
                  <c:v>35855</c:v>
                </c:pt>
                <c:pt idx="205">
                  <c:v>35886</c:v>
                </c:pt>
                <c:pt idx="206">
                  <c:v>35916</c:v>
                </c:pt>
                <c:pt idx="207">
                  <c:v>35947</c:v>
                </c:pt>
                <c:pt idx="208">
                  <c:v>35977</c:v>
                </c:pt>
                <c:pt idx="209">
                  <c:v>36008</c:v>
                </c:pt>
                <c:pt idx="210">
                  <c:v>36039</c:v>
                </c:pt>
                <c:pt idx="211">
                  <c:v>36069</c:v>
                </c:pt>
                <c:pt idx="212">
                  <c:v>36100</c:v>
                </c:pt>
                <c:pt idx="213">
                  <c:v>36130</c:v>
                </c:pt>
                <c:pt idx="214">
                  <c:v>36161</c:v>
                </c:pt>
                <c:pt idx="215">
                  <c:v>36192</c:v>
                </c:pt>
                <c:pt idx="216">
                  <c:v>36220</c:v>
                </c:pt>
                <c:pt idx="217">
                  <c:v>36251</c:v>
                </c:pt>
                <c:pt idx="218">
                  <c:v>36281</c:v>
                </c:pt>
                <c:pt idx="219">
                  <c:v>36312</c:v>
                </c:pt>
                <c:pt idx="220">
                  <c:v>36342</c:v>
                </c:pt>
                <c:pt idx="221">
                  <c:v>36373</c:v>
                </c:pt>
                <c:pt idx="222">
                  <c:v>36404</c:v>
                </c:pt>
                <c:pt idx="223">
                  <c:v>36434</c:v>
                </c:pt>
                <c:pt idx="224">
                  <c:v>36465</c:v>
                </c:pt>
                <c:pt idx="225">
                  <c:v>36495</c:v>
                </c:pt>
                <c:pt idx="226">
                  <c:v>36526</c:v>
                </c:pt>
                <c:pt idx="227">
                  <c:v>36557</c:v>
                </c:pt>
                <c:pt idx="228">
                  <c:v>36586</c:v>
                </c:pt>
                <c:pt idx="229">
                  <c:v>36617</c:v>
                </c:pt>
                <c:pt idx="230">
                  <c:v>36647</c:v>
                </c:pt>
                <c:pt idx="231">
                  <c:v>36678</c:v>
                </c:pt>
                <c:pt idx="232">
                  <c:v>36708</c:v>
                </c:pt>
                <c:pt idx="233">
                  <c:v>36739</c:v>
                </c:pt>
                <c:pt idx="234">
                  <c:v>36770</c:v>
                </c:pt>
                <c:pt idx="235">
                  <c:v>36800</c:v>
                </c:pt>
                <c:pt idx="236">
                  <c:v>36831</c:v>
                </c:pt>
                <c:pt idx="237">
                  <c:v>36861</c:v>
                </c:pt>
                <c:pt idx="238">
                  <c:v>36892</c:v>
                </c:pt>
                <c:pt idx="239">
                  <c:v>36923</c:v>
                </c:pt>
                <c:pt idx="240">
                  <c:v>36951</c:v>
                </c:pt>
                <c:pt idx="241">
                  <c:v>36982</c:v>
                </c:pt>
                <c:pt idx="242">
                  <c:v>37012</c:v>
                </c:pt>
                <c:pt idx="243">
                  <c:v>37043</c:v>
                </c:pt>
                <c:pt idx="244">
                  <c:v>37073</c:v>
                </c:pt>
                <c:pt idx="245">
                  <c:v>37104</c:v>
                </c:pt>
                <c:pt idx="246">
                  <c:v>37135</c:v>
                </c:pt>
                <c:pt idx="247">
                  <c:v>37165</c:v>
                </c:pt>
                <c:pt idx="248">
                  <c:v>37196</c:v>
                </c:pt>
                <c:pt idx="249">
                  <c:v>37226</c:v>
                </c:pt>
                <c:pt idx="250">
                  <c:v>37257</c:v>
                </c:pt>
                <c:pt idx="251">
                  <c:v>37288</c:v>
                </c:pt>
                <c:pt idx="252">
                  <c:v>37316</c:v>
                </c:pt>
                <c:pt idx="253">
                  <c:v>37347</c:v>
                </c:pt>
                <c:pt idx="254">
                  <c:v>37377</c:v>
                </c:pt>
                <c:pt idx="255">
                  <c:v>37408</c:v>
                </c:pt>
                <c:pt idx="256">
                  <c:v>37438</c:v>
                </c:pt>
                <c:pt idx="257">
                  <c:v>37469</c:v>
                </c:pt>
                <c:pt idx="258">
                  <c:v>37500</c:v>
                </c:pt>
                <c:pt idx="259">
                  <c:v>37530</c:v>
                </c:pt>
                <c:pt idx="260">
                  <c:v>37561</c:v>
                </c:pt>
                <c:pt idx="261">
                  <c:v>37591</c:v>
                </c:pt>
                <c:pt idx="262">
                  <c:v>37622</c:v>
                </c:pt>
                <c:pt idx="263">
                  <c:v>37653</c:v>
                </c:pt>
                <c:pt idx="264">
                  <c:v>37681</c:v>
                </c:pt>
                <c:pt idx="265">
                  <c:v>37712</c:v>
                </c:pt>
                <c:pt idx="266">
                  <c:v>37742</c:v>
                </c:pt>
                <c:pt idx="267">
                  <c:v>37773</c:v>
                </c:pt>
                <c:pt idx="268">
                  <c:v>37803</c:v>
                </c:pt>
                <c:pt idx="269">
                  <c:v>37834</c:v>
                </c:pt>
                <c:pt idx="270">
                  <c:v>37865</c:v>
                </c:pt>
                <c:pt idx="271">
                  <c:v>37895</c:v>
                </c:pt>
                <c:pt idx="272">
                  <c:v>37926</c:v>
                </c:pt>
                <c:pt idx="273">
                  <c:v>37956</c:v>
                </c:pt>
                <c:pt idx="274">
                  <c:v>37987</c:v>
                </c:pt>
                <c:pt idx="275">
                  <c:v>38018</c:v>
                </c:pt>
                <c:pt idx="276">
                  <c:v>38047</c:v>
                </c:pt>
                <c:pt idx="277">
                  <c:v>38078</c:v>
                </c:pt>
                <c:pt idx="278">
                  <c:v>38108</c:v>
                </c:pt>
                <c:pt idx="279">
                  <c:v>38139</c:v>
                </c:pt>
                <c:pt idx="280">
                  <c:v>38169</c:v>
                </c:pt>
                <c:pt idx="281">
                  <c:v>38200</c:v>
                </c:pt>
                <c:pt idx="282">
                  <c:v>38231</c:v>
                </c:pt>
                <c:pt idx="283">
                  <c:v>38261</c:v>
                </c:pt>
                <c:pt idx="284">
                  <c:v>38292</c:v>
                </c:pt>
                <c:pt idx="285">
                  <c:v>38322</c:v>
                </c:pt>
                <c:pt idx="286">
                  <c:v>38353</c:v>
                </c:pt>
                <c:pt idx="287">
                  <c:v>38384</c:v>
                </c:pt>
                <c:pt idx="288">
                  <c:v>38412</c:v>
                </c:pt>
                <c:pt idx="289">
                  <c:v>38443</c:v>
                </c:pt>
                <c:pt idx="290">
                  <c:v>38473</c:v>
                </c:pt>
                <c:pt idx="291">
                  <c:v>38504</c:v>
                </c:pt>
                <c:pt idx="292">
                  <c:v>38534</c:v>
                </c:pt>
                <c:pt idx="293">
                  <c:v>38565</c:v>
                </c:pt>
                <c:pt idx="294">
                  <c:v>38596</c:v>
                </c:pt>
                <c:pt idx="295">
                  <c:v>38626</c:v>
                </c:pt>
                <c:pt idx="296">
                  <c:v>38657</c:v>
                </c:pt>
                <c:pt idx="297">
                  <c:v>38687</c:v>
                </c:pt>
                <c:pt idx="298">
                  <c:v>38718</c:v>
                </c:pt>
                <c:pt idx="299">
                  <c:v>38749</c:v>
                </c:pt>
                <c:pt idx="300">
                  <c:v>38777</c:v>
                </c:pt>
                <c:pt idx="301">
                  <c:v>38808</c:v>
                </c:pt>
                <c:pt idx="302">
                  <c:v>38838</c:v>
                </c:pt>
                <c:pt idx="303">
                  <c:v>38869</c:v>
                </c:pt>
                <c:pt idx="304">
                  <c:v>38899</c:v>
                </c:pt>
                <c:pt idx="305">
                  <c:v>38930</c:v>
                </c:pt>
                <c:pt idx="306">
                  <c:v>38961</c:v>
                </c:pt>
                <c:pt idx="307">
                  <c:v>38991</c:v>
                </c:pt>
                <c:pt idx="308">
                  <c:v>39022</c:v>
                </c:pt>
                <c:pt idx="309">
                  <c:v>39052</c:v>
                </c:pt>
                <c:pt idx="310">
                  <c:v>39083</c:v>
                </c:pt>
                <c:pt idx="311">
                  <c:v>39114</c:v>
                </c:pt>
                <c:pt idx="312">
                  <c:v>39142</c:v>
                </c:pt>
                <c:pt idx="313">
                  <c:v>39173</c:v>
                </c:pt>
                <c:pt idx="314">
                  <c:v>39203</c:v>
                </c:pt>
                <c:pt idx="315">
                  <c:v>39234</c:v>
                </c:pt>
                <c:pt idx="316">
                  <c:v>39264</c:v>
                </c:pt>
                <c:pt idx="317">
                  <c:v>39295</c:v>
                </c:pt>
                <c:pt idx="318">
                  <c:v>39326</c:v>
                </c:pt>
                <c:pt idx="319">
                  <c:v>39356</c:v>
                </c:pt>
                <c:pt idx="320">
                  <c:v>39387</c:v>
                </c:pt>
                <c:pt idx="321">
                  <c:v>39417</c:v>
                </c:pt>
                <c:pt idx="322">
                  <c:v>39448</c:v>
                </c:pt>
                <c:pt idx="323">
                  <c:v>39479</c:v>
                </c:pt>
                <c:pt idx="324">
                  <c:v>39508</c:v>
                </c:pt>
                <c:pt idx="325">
                  <c:v>39539</c:v>
                </c:pt>
                <c:pt idx="326">
                  <c:v>39569</c:v>
                </c:pt>
                <c:pt idx="327">
                  <c:v>39600</c:v>
                </c:pt>
                <c:pt idx="328">
                  <c:v>39630</c:v>
                </c:pt>
                <c:pt idx="329">
                  <c:v>39661</c:v>
                </c:pt>
                <c:pt idx="330">
                  <c:v>39692</c:v>
                </c:pt>
                <c:pt idx="331">
                  <c:v>39722</c:v>
                </c:pt>
                <c:pt idx="332">
                  <c:v>39753</c:v>
                </c:pt>
                <c:pt idx="333">
                  <c:v>39783</c:v>
                </c:pt>
                <c:pt idx="334">
                  <c:v>39814</c:v>
                </c:pt>
                <c:pt idx="335">
                  <c:v>39845</c:v>
                </c:pt>
                <c:pt idx="336">
                  <c:v>39873</c:v>
                </c:pt>
                <c:pt idx="337">
                  <c:v>39904</c:v>
                </c:pt>
                <c:pt idx="338">
                  <c:v>39934</c:v>
                </c:pt>
                <c:pt idx="339">
                  <c:v>39965</c:v>
                </c:pt>
                <c:pt idx="340">
                  <c:v>39995</c:v>
                </c:pt>
                <c:pt idx="341">
                  <c:v>40026</c:v>
                </c:pt>
                <c:pt idx="342">
                  <c:v>40057</c:v>
                </c:pt>
                <c:pt idx="343">
                  <c:v>40087</c:v>
                </c:pt>
                <c:pt idx="344">
                  <c:v>40118</c:v>
                </c:pt>
                <c:pt idx="345">
                  <c:v>40148</c:v>
                </c:pt>
                <c:pt idx="346">
                  <c:v>40179</c:v>
                </c:pt>
                <c:pt idx="347">
                  <c:v>40210</c:v>
                </c:pt>
                <c:pt idx="348">
                  <c:v>40238</c:v>
                </c:pt>
                <c:pt idx="349">
                  <c:v>40269</c:v>
                </c:pt>
                <c:pt idx="350">
                  <c:v>40299</c:v>
                </c:pt>
                <c:pt idx="351">
                  <c:v>40330</c:v>
                </c:pt>
                <c:pt idx="352">
                  <c:v>40360</c:v>
                </c:pt>
                <c:pt idx="353">
                  <c:v>40391</c:v>
                </c:pt>
                <c:pt idx="354">
                  <c:v>40422</c:v>
                </c:pt>
                <c:pt idx="355">
                  <c:v>40452</c:v>
                </c:pt>
                <c:pt idx="356">
                  <c:v>40483</c:v>
                </c:pt>
                <c:pt idx="357">
                  <c:v>40513</c:v>
                </c:pt>
                <c:pt idx="358">
                  <c:v>40544</c:v>
                </c:pt>
                <c:pt idx="359">
                  <c:v>40575</c:v>
                </c:pt>
                <c:pt idx="360">
                  <c:v>40603</c:v>
                </c:pt>
                <c:pt idx="361">
                  <c:v>40634</c:v>
                </c:pt>
                <c:pt idx="362">
                  <c:v>40664</c:v>
                </c:pt>
                <c:pt idx="363">
                  <c:v>40695</c:v>
                </c:pt>
                <c:pt idx="364">
                  <c:v>40725</c:v>
                </c:pt>
                <c:pt idx="365">
                  <c:v>40756</c:v>
                </c:pt>
                <c:pt idx="366">
                  <c:v>40787</c:v>
                </c:pt>
                <c:pt idx="367">
                  <c:v>40817</c:v>
                </c:pt>
                <c:pt idx="368">
                  <c:v>40848</c:v>
                </c:pt>
                <c:pt idx="369">
                  <c:v>40878</c:v>
                </c:pt>
                <c:pt idx="370">
                  <c:v>40909</c:v>
                </c:pt>
                <c:pt idx="371">
                  <c:v>40940</c:v>
                </c:pt>
                <c:pt idx="372">
                  <c:v>40969</c:v>
                </c:pt>
              </c:numCache>
            </c:numRef>
          </c:cat>
          <c:val>
            <c:numRef>
              <c:f>旧横型!$EX$4:$EX$357</c:f>
              <c:numCache>
                <c:formatCode>0.0;"△ "0.0</c:formatCode>
                <c:ptCount val="354"/>
                <c:pt idx="157">
                  <c:v>0</c:v>
                </c:pt>
                <c:pt idx="158">
                  <c:v>0</c:v>
                </c:pt>
                <c:pt idx="159">
                  <c:v>0</c:v>
                </c:pt>
                <c:pt idx="160">
                  <c:v>0</c:v>
                </c:pt>
                <c:pt idx="161">
                  <c:v>0</c:v>
                </c:pt>
                <c:pt idx="162">
                  <c:v>0</c:v>
                </c:pt>
                <c:pt idx="163">
                  <c:v>0</c:v>
                </c:pt>
                <c:pt idx="164">
                  <c:v>0</c:v>
                </c:pt>
                <c:pt idx="165">
                  <c:v>18.673999999999999</c:v>
                </c:pt>
                <c:pt idx="166">
                  <c:v>96.146000000000001</c:v>
                </c:pt>
                <c:pt idx="167">
                  <c:v>154.179</c:v>
                </c:pt>
                <c:pt idx="168">
                  <c:v>225.83799999999999</c:v>
                </c:pt>
                <c:pt idx="169">
                  <c:v>442.34699999999998</c:v>
                </c:pt>
                <c:pt idx="170">
                  <c:v>70.885999999999996</c:v>
                </c:pt>
                <c:pt idx="171">
                  <c:v>315.92700000000002</c:v>
                </c:pt>
                <c:pt idx="172">
                  <c:v>514.44500000000005</c:v>
                </c:pt>
                <c:pt idx="173">
                  <c:v>613.79899999999998</c:v>
                </c:pt>
                <c:pt idx="174">
                  <c:v>594</c:v>
                </c:pt>
                <c:pt idx="175">
                  <c:v>613.79899999999998</c:v>
                </c:pt>
                <c:pt idx="176">
                  <c:v>593.99900000000002</c:v>
                </c:pt>
                <c:pt idx="177">
                  <c:v>473.25099999999998</c:v>
                </c:pt>
                <c:pt idx="178">
                  <c:v>464.98500000000001</c:v>
                </c:pt>
                <c:pt idx="179">
                  <c:v>574.19899999999996</c:v>
                </c:pt>
                <c:pt idx="180">
                  <c:v>613.79999999999995</c:v>
                </c:pt>
                <c:pt idx="181">
                  <c:v>594</c:v>
                </c:pt>
                <c:pt idx="182">
                  <c:v>322.471</c:v>
                </c:pt>
                <c:pt idx="183">
                  <c:v>591.13699999999994</c:v>
                </c:pt>
                <c:pt idx="184">
                  <c:v>613.51499999999999</c:v>
                </c:pt>
                <c:pt idx="185">
                  <c:v>527.88800000000003</c:v>
                </c:pt>
                <c:pt idx="186">
                  <c:v>0</c:v>
                </c:pt>
                <c:pt idx="187">
                  <c:v>0</c:v>
                </c:pt>
                <c:pt idx="188">
                  <c:v>480.52600000000001</c:v>
                </c:pt>
                <c:pt idx="189">
                  <c:v>613.79899999999998</c:v>
                </c:pt>
                <c:pt idx="190">
                  <c:v>613.79899999999998</c:v>
                </c:pt>
                <c:pt idx="191">
                  <c:v>554.4</c:v>
                </c:pt>
                <c:pt idx="192">
                  <c:v>613.79999999999995</c:v>
                </c:pt>
                <c:pt idx="193">
                  <c:v>594</c:v>
                </c:pt>
                <c:pt idx="194">
                  <c:v>613.79899999999998</c:v>
                </c:pt>
                <c:pt idx="195">
                  <c:v>593.99900000000002</c:v>
                </c:pt>
                <c:pt idx="196">
                  <c:v>613.79899999999998</c:v>
                </c:pt>
                <c:pt idx="197">
                  <c:v>613.79999999999995</c:v>
                </c:pt>
                <c:pt idx="198">
                  <c:v>592.08900000000006</c:v>
                </c:pt>
                <c:pt idx="199">
                  <c:v>612.49</c:v>
                </c:pt>
                <c:pt idx="200">
                  <c:v>591.84699999999998</c:v>
                </c:pt>
                <c:pt idx="201">
                  <c:v>612.673</c:v>
                </c:pt>
                <c:pt idx="202">
                  <c:v>194.27500000000001</c:v>
                </c:pt>
                <c:pt idx="203">
                  <c:v>0</c:v>
                </c:pt>
                <c:pt idx="204">
                  <c:v>335.61099999999999</c:v>
                </c:pt>
                <c:pt idx="205">
                  <c:v>594</c:v>
                </c:pt>
                <c:pt idx="206">
                  <c:v>531.91600000000005</c:v>
                </c:pt>
                <c:pt idx="207">
                  <c:v>594</c:v>
                </c:pt>
                <c:pt idx="208">
                  <c:v>613.79899999999998</c:v>
                </c:pt>
                <c:pt idx="209">
                  <c:v>613.79899999999998</c:v>
                </c:pt>
                <c:pt idx="210">
                  <c:v>594</c:v>
                </c:pt>
                <c:pt idx="211">
                  <c:v>611.24300000000005</c:v>
                </c:pt>
                <c:pt idx="212">
                  <c:v>594</c:v>
                </c:pt>
                <c:pt idx="213">
                  <c:v>613.79999999999995</c:v>
                </c:pt>
                <c:pt idx="214">
                  <c:v>613.79999999999995</c:v>
                </c:pt>
                <c:pt idx="215">
                  <c:v>554.39800000000002</c:v>
                </c:pt>
                <c:pt idx="216">
                  <c:v>611.697</c:v>
                </c:pt>
                <c:pt idx="217">
                  <c:v>592.95899999999995</c:v>
                </c:pt>
                <c:pt idx="218">
                  <c:v>115.57299999999999</c:v>
                </c:pt>
                <c:pt idx="219">
                  <c:v>0</c:v>
                </c:pt>
                <c:pt idx="220">
                  <c:v>570.98900000000003</c:v>
                </c:pt>
                <c:pt idx="221">
                  <c:v>613.79999999999995</c:v>
                </c:pt>
                <c:pt idx="222">
                  <c:v>594</c:v>
                </c:pt>
                <c:pt idx="223">
                  <c:v>613.79999999999995</c:v>
                </c:pt>
                <c:pt idx="224">
                  <c:v>594</c:v>
                </c:pt>
                <c:pt idx="225">
                  <c:v>613.46299999999997</c:v>
                </c:pt>
                <c:pt idx="226">
                  <c:v>613.79999999999995</c:v>
                </c:pt>
                <c:pt idx="227">
                  <c:v>574.20000000000005</c:v>
                </c:pt>
                <c:pt idx="228">
                  <c:v>613.79999999999995</c:v>
                </c:pt>
                <c:pt idx="229">
                  <c:v>593.99900000000002</c:v>
                </c:pt>
                <c:pt idx="230">
                  <c:v>464.43799999999999</c:v>
                </c:pt>
                <c:pt idx="231">
                  <c:v>593.62</c:v>
                </c:pt>
                <c:pt idx="232">
                  <c:v>613.45299999999997</c:v>
                </c:pt>
                <c:pt idx="233">
                  <c:v>613.15300000000002</c:v>
                </c:pt>
                <c:pt idx="234">
                  <c:v>174.976</c:v>
                </c:pt>
                <c:pt idx="235">
                  <c:v>44.707999999999998</c:v>
                </c:pt>
                <c:pt idx="236">
                  <c:v>592.82799999999997</c:v>
                </c:pt>
                <c:pt idx="237">
                  <c:v>613.79999999999995</c:v>
                </c:pt>
                <c:pt idx="238">
                  <c:v>613.79999999999995</c:v>
                </c:pt>
                <c:pt idx="239">
                  <c:v>554.4</c:v>
                </c:pt>
                <c:pt idx="240">
                  <c:v>613.79999999999995</c:v>
                </c:pt>
                <c:pt idx="241">
                  <c:v>594</c:v>
                </c:pt>
                <c:pt idx="242">
                  <c:v>613.79999999999995</c:v>
                </c:pt>
                <c:pt idx="243">
                  <c:v>594</c:v>
                </c:pt>
                <c:pt idx="244">
                  <c:v>613.79999999999995</c:v>
                </c:pt>
                <c:pt idx="245">
                  <c:v>613.79999999999995</c:v>
                </c:pt>
                <c:pt idx="246">
                  <c:v>494.74700000000001</c:v>
                </c:pt>
                <c:pt idx="247">
                  <c:v>506.536</c:v>
                </c:pt>
                <c:pt idx="248">
                  <c:v>593.81100000000004</c:v>
                </c:pt>
                <c:pt idx="249">
                  <c:v>393.041</c:v>
                </c:pt>
                <c:pt idx="250">
                  <c:v>0</c:v>
                </c:pt>
                <c:pt idx="251">
                  <c:v>0</c:v>
                </c:pt>
                <c:pt idx="252">
                  <c:v>0</c:v>
                </c:pt>
                <c:pt idx="253">
                  <c:v>559.69000000000005</c:v>
                </c:pt>
                <c:pt idx="254">
                  <c:v>613.79999999999995</c:v>
                </c:pt>
                <c:pt idx="255">
                  <c:v>426.21899999999999</c:v>
                </c:pt>
                <c:pt idx="256">
                  <c:v>613.79999999999995</c:v>
                </c:pt>
                <c:pt idx="257">
                  <c:v>613.79999999999995</c:v>
                </c:pt>
                <c:pt idx="258">
                  <c:v>594</c:v>
                </c:pt>
                <c:pt idx="259">
                  <c:v>613.79999999999995</c:v>
                </c:pt>
                <c:pt idx="260">
                  <c:v>594</c:v>
                </c:pt>
                <c:pt idx="261">
                  <c:v>613.79999999999995</c:v>
                </c:pt>
                <c:pt idx="262">
                  <c:v>613.79999999999995</c:v>
                </c:pt>
                <c:pt idx="263">
                  <c:v>554.4</c:v>
                </c:pt>
                <c:pt idx="264">
                  <c:v>613.79899999999998</c:v>
                </c:pt>
                <c:pt idx="265">
                  <c:v>593.67399999999998</c:v>
                </c:pt>
                <c:pt idx="266">
                  <c:v>405.99700000000001</c:v>
                </c:pt>
                <c:pt idx="267">
                  <c:v>0</c:v>
                </c:pt>
                <c:pt idx="268">
                  <c:v>0</c:v>
                </c:pt>
                <c:pt idx="269">
                  <c:v>0</c:v>
                </c:pt>
                <c:pt idx="270">
                  <c:v>0</c:v>
                </c:pt>
                <c:pt idx="271">
                  <c:v>0</c:v>
                </c:pt>
                <c:pt idx="272">
                  <c:v>13.278</c:v>
                </c:pt>
                <c:pt idx="273">
                  <c:v>615.74800000000005</c:v>
                </c:pt>
                <c:pt idx="274">
                  <c:v>622.57399999999996</c:v>
                </c:pt>
                <c:pt idx="275">
                  <c:v>582.35199999999998</c:v>
                </c:pt>
                <c:pt idx="276">
                  <c:v>622.29200000000003</c:v>
                </c:pt>
                <c:pt idx="277">
                  <c:v>602.303</c:v>
                </c:pt>
                <c:pt idx="278">
                  <c:v>622.01400000000001</c:v>
                </c:pt>
                <c:pt idx="279">
                  <c:v>601.63400000000001</c:v>
                </c:pt>
                <c:pt idx="280">
                  <c:v>620.94200000000001</c:v>
                </c:pt>
                <c:pt idx="281">
                  <c:v>619.673</c:v>
                </c:pt>
                <c:pt idx="282">
                  <c:v>599.601</c:v>
                </c:pt>
                <c:pt idx="283">
                  <c:v>620.20299999999997</c:v>
                </c:pt>
                <c:pt idx="284">
                  <c:v>600.47699999999998</c:v>
                </c:pt>
                <c:pt idx="285">
                  <c:v>621.09699999999998</c:v>
                </c:pt>
                <c:pt idx="286">
                  <c:v>416.24</c:v>
                </c:pt>
                <c:pt idx="287">
                  <c:v>0</c:v>
                </c:pt>
                <c:pt idx="288">
                  <c:v>0</c:v>
                </c:pt>
                <c:pt idx="289">
                  <c:v>0</c:v>
                </c:pt>
                <c:pt idx="290">
                  <c:v>12.798</c:v>
                </c:pt>
                <c:pt idx="291">
                  <c:v>597.78200000000004</c:v>
                </c:pt>
                <c:pt idx="292">
                  <c:v>621.60599999999999</c:v>
                </c:pt>
                <c:pt idx="293">
                  <c:v>310.29500000000002</c:v>
                </c:pt>
                <c:pt idx="294">
                  <c:v>0</c:v>
                </c:pt>
                <c:pt idx="295">
                  <c:v>0</c:v>
                </c:pt>
                <c:pt idx="296">
                  <c:v>0</c:v>
                </c:pt>
                <c:pt idx="297">
                  <c:v>0</c:v>
                </c:pt>
                <c:pt idx="298">
                  <c:v>0</c:v>
                </c:pt>
                <c:pt idx="299">
                  <c:v>0</c:v>
                </c:pt>
                <c:pt idx="300">
                  <c:v>0</c:v>
                </c:pt>
                <c:pt idx="301">
                  <c:v>601.93899999999996</c:v>
                </c:pt>
                <c:pt idx="302">
                  <c:v>197.249</c:v>
                </c:pt>
                <c:pt idx="303">
                  <c:v>0</c:v>
                </c:pt>
                <c:pt idx="304">
                  <c:v>0</c:v>
                </c:pt>
                <c:pt idx="305">
                  <c:v>0</c:v>
                </c:pt>
                <c:pt idx="306">
                  <c:v>0</c:v>
                </c:pt>
                <c:pt idx="307">
                  <c:v>0</c:v>
                </c:pt>
                <c:pt idx="308">
                  <c:v>0</c:v>
                </c:pt>
                <c:pt idx="309">
                  <c:v>351.76400000000001</c:v>
                </c:pt>
                <c:pt idx="310">
                  <c:v>351.29399999999998</c:v>
                </c:pt>
                <c:pt idx="311">
                  <c:v>561.86699999999996</c:v>
                </c:pt>
                <c:pt idx="312">
                  <c:v>621.80600000000004</c:v>
                </c:pt>
                <c:pt idx="313">
                  <c:v>602.10299999999995</c:v>
                </c:pt>
                <c:pt idx="314">
                  <c:v>621.93799999999999</c:v>
                </c:pt>
                <c:pt idx="315">
                  <c:v>601.02200000000005</c:v>
                </c:pt>
                <c:pt idx="316">
                  <c:v>620.02200000000005</c:v>
                </c:pt>
                <c:pt idx="317">
                  <c:v>619.803</c:v>
                </c:pt>
                <c:pt idx="318">
                  <c:v>599.36199999999997</c:v>
                </c:pt>
                <c:pt idx="319">
                  <c:v>199.52199999999999</c:v>
                </c:pt>
                <c:pt idx="320">
                  <c:v>0</c:v>
                </c:pt>
                <c:pt idx="321">
                  <c:v>0</c:v>
                </c:pt>
                <c:pt idx="322">
                  <c:v>20.898</c:v>
                </c:pt>
                <c:pt idx="323">
                  <c:v>576.48</c:v>
                </c:pt>
                <c:pt idx="324">
                  <c:v>621.78700000000003</c:v>
                </c:pt>
                <c:pt idx="325">
                  <c:v>601.69500000000005</c:v>
                </c:pt>
                <c:pt idx="326">
                  <c:v>621.68499999999995</c:v>
                </c:pt>
                <c:pt idx="327">
                  <c:v>601.37300000000005</c:v>
                </c:pt>
                <c:pt idx="328">
                  <c:v>620.68499999999995</c:v>
                </c:pt>
                <c:pt idx="329">
                  <c:v>619.51900000000001</c:v>
                </c:pt>
                <c:pt idx="330">
                  <c:v>599.50300000000004</c:v>
                </c:pt>
                <c:pt idx="331">
                  <c:v>620.04100000000005</c:v>
                </c:pt>
                <c:pt idx="332">
                  <c:v>600.54200000000003</c:v>
                </c:pt>
                <c:pt idx="333">
                  <c:v>620.86500000000001</c:v>
                </c:pt>
                <c:pt idx="334">
                  <c:v>620.84100000000001</c:v>
                </c:pt>
                <c:pt idx="335">
                  <c:v>560.98699999999997</c:v>
                </c:pt>
                <c:pt idx="336">
                  <c:v>492.97800000000001</c:v>
                </c:pt>
                <c:pt idx="337">
                  <c:v>0</c:v>
                </c:pt>
                <c:pt idx="338">
                  <c:v>0</c:v>
                </c:pt>
                <c:pt idx="339">
                  <c:v>0</c:v>
                </c:pt>
                <c:pt idx="340">
                  <c:v>0</c:v>
                </c:pt>
                <c:pt idx="341">
                  <c:v>0</c:v>
                </c:pt>
                <c:pt idx="342">
                  <c:v>60.698</c:v>
                </c:pt>
                <c:pt idx="343">
                  <c:v>621.43200000000002</c:v>
                </c:pt>
                <c:pt idx="344">
                  <c:v>601.64599999999996</c:v>
                </c:pt>
                <c:pt idx="345">
                  <c:v>622.08500000000004</c:v>
                </c:pt>
                <c:pt idx="346">
                  <c:v>622.32899999999995</c:v>
                </c:pt>
                <c:pt idx="347">
                  <c:v>562.15200000000004</c:v>
                </c:pt>
                <c:pt idx="348">
                  <c:v>622.26499999999999</c:v>
                </c:pt>
                <c:pt idx="349">
                  <c:v>602.05999999999995</c:v>
                </c:pt>
                <c:pt idx="350">
                  <c:v>621.91</c:v>
                </c:pt>
                <c:pt idx="351">
                  <c:v>601.16300000000001</c:v>
                </c:pt>
                <c:pt idx="352">
                  <c:v>620.79399999999998</c:v>
                </c:pt>
                <c:pt idx="353">
                  <c:v>619.16700000000003</c:v>
                </c:pt>
              </c:numCache>
            </c:numRef>
          </c:val>
        </c:ser>
        <c:ser>
          <c:idx val="0"/>
          <c:order val="2"/>
          <c:tx>
            <c:strRef>
              <c:f>旧横型!$EY$3</c:f>
              <c:strCache>
                <c:ptCount val="1"/>
                <c:pt idx="0">
                  <c:v>3号機</c:v>
                </c:pt>
              </c:strCache>
            </c:strRef>
          </c:tx>
          <c:spPr>
            <a:pattFill prst="ltDnDiag">
              <a:fgClr>
                <a:srgbClr xmlns:mc="http://schemas.openxmlformats.org/markup-compatibility/2006" xmlns:a14="http://schemas.microsoft.com/office/drawing/2010/main" val="008080" mc:Ignorable="a14" a14:legacySpreadsheetColorIndex="21"/>
              </a:fgClr>
              <a:bgClr>
                <a:srgbClr xmlns:mc="http://schemas.openxmlformats.org/markup-compatibility/2006" xmlns:a14="http://schemas.microsoft.com/office/drawing/2010/main" val="FFFFCC" mc:Ignorable="a14" a14:legacySpreadsheetColorIndex="26"/>
              </a:bgClr>
            </a:pattFill>
            <a:ln w="12700">
              <a:solidFill>
                <a:srgbClr val="969696"/>
              </a:solidFill>
              <a:prstDash val="solid"/>
            </a:ln>
          </c:spPr>
          <c:cat>
            <c:numRef>
              <c:f>旧横型!$EV$4:$EV$376</c:f>
              <c:numCache>
                <c:formatCode>[$-411]ge\.m</c:formatCode>
                <c:ptCount val="373"/>
                <c:pt idx="0">
                  <c:v>29677</c:v>
                </c:pt>
                <c:pt idx="1">
                  <c:v>29707</c:v>
                </c:pt>
                <c:pt idx="2">
                  <c:v>29738</c:v>
                </c:pt>
                <c:pt idx="3">
                  <c:v>29768</c:v>
                </c:pt>
                <c:pt idx="4">
                  <c:v>29799</c:v>
                </c:pt>
                <c:pt idx="5">
                  <c:v>29830</c:v>
                </c:pt>
                <c:pt idx="6">
                  <c:v>29860</c:v>
                </c:pt>
                <c:pt idx="7">
                  <c:v>29891</c:v>
                </c:pt>
                <c:pt idx="8">
                  <c:v>29921</c:v>
                </c:pt>
                <c:pt idx="9">
                  <c:v>29952</c:v>
                </c:pt>
                <c:pt idx="10">
                  <c:v>29983</c:v>
                </c:pt>
                <c:pt idx="11">
                  <c:v>30011</c:v>
                </c:pt>
                <c:pt idx="12">
                  <c:v>30042</c:v>
                </c:pt>
                <c:pt idx="13">
                  <c:v>30072</c:v>
                </c:pt>
                <c:pt idx="14">
                  <c:v>30103</c:v>
                </c:pt>
                <c:pt idx="15">
                  <c:v>30133</c:v>
                </c:pt>
                <c:pt idx="16">
                  <c:v>30164</c:v>
                </c:pt>
                <c:pt idx="17">
                  <c:v>30195</c:v>
                </c:pt>
                <c:pt idx="18">
                  <c:v>30225</c:v>
                </c:pt>
                <c:pt idx="19">
                  <c:v>30256</c:v>
                </c:pt>
                <c:pt idx="20">
                  <c:v>30286</c:v>
                </c:pt>
                <c:pt idx="21">
                  <c:v>30317</c:v>
                </c:pt>
                <c:pt idx="22">
                  <c:v>30348</c:v>
                </c:pt>
                <c:pt idx="23">
                  <c:v>30376</c:v>
                </c:pt>
                <c:pt idx="24">
                  <c:v>30407</c:v>
                </c:pt>
                <c:pt idx="25">
                  <c:v>30437</c:v>
                </c:pt>
                <c:pt idx="26">
                  <c:v>30468</c:v>
                </c:pt>
                <c:pt idx="27">
                  <c:v>30498</c:v>
                </c:pt>
                <c:pt idx="28">
                  <c:v>30529</c:v>
                </c:pt>
                <c:pt idx="29">
                  <c:v>30560</c:v>
                </c:pt>
                <c:pt idx="30">
                  <c:v>30590</c:v>
                </c:pt>
                <c:pt idx="31">
                  <c:v>30621</c:v>
                </c:pt>
                <c:pt idx="32">
                  <c:v>30651</c:v>
                </c:pt>
                <c:pt idx="33">
                  <c:v>30682</c:v>
                </c:pt>
                <c:pt idx="34">
                  <c:v>30713</c:v>
                </c:pt>
                <c:pt idx="35">
                  <c:v>30742</c:v>
                </c:pt>
                <c:pt idx="36">
                  <c:v>30773</c:v>
                </c:pt>
                <c:pt idx="37">
                  <c:v>30803</c:v>
                </c:pt>
                <c:pt idx="38">
                  <c:v>30834</c:v>
                </c:pt>
                <c:pt idx="39">
                  <c:v>30864</c:v>
                </c:pt>
                <c:pt idx="40">
                  <c:v>30895</c:v>
                </c:pt>
                <c:pt idx="41">
                  <c:v>30926</c:v>
                </c:pt>
                <c:pt idx="42">
                  <c:v>30956</c:v>
                </c:pt>
                <c:pt idx="43">
                  <c:v>30987</c:v>
                </c:pt>
                <c:pt idx="44">
                  <c:v>31017</c:v>
                </c:pt>
                <c:pt idx="45">
                  <c:v>31048</c:v>
                </c:pt>
                <c:pt idx="46">
                  <c:v>31079</c:v>
                </c:pt>
                <c:pt idx="47">
                  <c:v>31107</c:v>
                </c:pt>
                <c:pt idx="48">
                  <c:v>31138</c:v>
                </c:pt>
                <c:pt idx="49">
                  <c:v>31168</c:v>
                </c:pt>
                <c:pt idx="50">
                  <c:v>31199</c:v>
                </c:pt>
                <c:pt idx="51">
                  <c:v>31229</c:v>
                </c:pt>
                <c:pt idx="53">
                  <c:v>31260</c:v>
                </c:pt>
                <c:pt idx="54">
                  <c:v>31291</c:v>
                </c:pt>
                <c:pt idx="55">
                  <c:v>31321</c:v>
                </c:pt>
                <c:pt idx="56">
                  <c:v>31352</c:v>
                </c:pt>
                <c:pt idx="57">
                  <c:v>31382</c:v>
                </c:pt>
                <c:pt idx="58">
                  <c:v>31413</c:v>
                </c:pt>
                <c:pt idx="59">
                  <c:v>31444</c:v>
                </c:pt>
                <c:pt idx="60">
                  <c:v>31472</c:v>
                </c:pt>
                <c:pt idx="61">
                  <c:v>31503</c:v>
                </c:pt>
                <c:pt idx="62">
                  <c:v>31533</c:v>
                </c:pt>
                <c:pt idx="63">
                  <c:v>31564</c:v>
                </c:pt>
                <c:pt idx="64">
                  <c:v>31594</c:v>
                </c:pt>
                <c:pt idx="65">
                  <c:v>31625</c:v>
                </c:pt>
                <c:pt idx="66">
                  <c:v>31656</c:v>
                </c:pt>
                <c:pt idx="67">
                  <c:v>31686</c:v>
                </c:pt>
                <c:pt idx="68">
                  <c:v>31717</c:v>
                </c:pt>
                <c:pt idx="69">
                  <c:v>31747</c:v>
                </c:pt>
                <c:pt idx="70">
                  <c:v>31778</c:v>
                </c:pt>
                <c:pt idx="71">
                  <c:v>31809</c:v>
                </c:pt>
                <c:pt idx="72">
                  <c:v>31837</c:v>
                </c:pt>
                <c:pt idx="73">
                  <c:v>31868</c:v>
                </c:pt>
                <c:pt idx="74">
                  <c:v>31898</c:v>
                </c:pt>
                <c:pt idx="75">
                  <c:v>31929</c:v>
                </c:pt>
                <c:pt idx="76">
                  <c:v>31959</c:v>
                </c:pt>
                <c:pt idx="77">
                  <c:v>31990</c:v>
                </c:pt>
                <c:pt idx="78">
                  <c:v>32021</c:v>
                </c:pt>
                <c:pt idx="79">
                  <c:v>32051</c:v>
                </c:pt>
                <c:pt idx="80">
                  <c:v>32082</c:v>
                </c:pt>
                <c:pt idx="81">
                  <c:v>32112</c:v>
                </c:pt>
                <c:pt idx="82">
                  <c:v>32143</c:v>
                </c:pt>
                <c:pt idx="83">
                  <c:v>32174</c:v>
                </c:pt>
                <c:pt idx="84">
                  <c:v>32203</c:v>
                </c:pt>
                <c:pt idx="85">
                  <c:v>32234</c:v>
                </c:pt>
                <c:pt idx="86">
                  <c:v>32264</c:v>
                </c:pt>
                <c:pt idx="87">
                  <c:v>32295</c:v>
                </c:pt>
                <c:pt idx="88">
                  <c:v>32325</c:v>
                </c:pt>
                <c:pt idx="89">
                  <c:v>32356</c:v>
                </c:pt>
                <c:pt idx="90">
                  <c:v>32387</c:v>
                </c:pt>
                <c:pt idx="91">
                  <c:v>32417</c:v>
                </c:pt>
                <c:pt idx="92">
                  <c:v>32448</c:v>
                </c:pt>
                <c:pt idx="93">
                  <c:v>32478</c:v>
                </c:pt>
                <c:pt idx="94">
                  <c:v>32509</c:v>
                </c:pt>
                <c:pt idx="95">
                  <c:v>32540</c:v>
                </c:pt>
                <c:pt idx="96">
                  <c:v>32568</c:v>
                </c:pt>
                <c:pt idx="97">
                  <c:v>32599</c:v>
                </c:pt>
                <c:pt idx="98">
                  <c:v>32629</c:v>
                </c:pt>
                <c:pt idx="99">
                  <c:v>32660</c:v>
                </c:pt>
                <c:pt idx="100">
                  <c:v>32690</c:v>
                </c:pt>
                <c:pt idx="101">
                  <c:v>32721</c:v>
                </c:pt>
                <c:pt idx="102">
                  <c:v>32752</c:v>
                </c:pt>
                <c:pt idx="103">
                  <c:v>32782</c:v>
                </c:pt>
                <c:pt idx="104">
                  <c:v>32813</c:v>
                </c:pt>
                <c:pt idx="105">
                  <c:v>32843</c:v>
                </c:pt>
                <c:pt idx="106">
                  <c:v>32874</c:v>
                </c:pt>
                <c:pt idx="107">
                  <c:v>32905</c:v>
                </c:pt>
                <c:pt idx="108">
                  <c:v>32933</c:v>
                </c:pt>
                <c:pt idx="109">
                  <c:v>32964</c:v>
                </c:pt>
                <c:pt idx="110">
                  <c:v>32994</c:v>
                </c:pt>
                <c:pt idx="111">
                  <c:v>33025</c:v>
                </c:pt>
                <c:pt idx="112">
                  <c:v>33055</c:v>
                </c:pt>
                <c:pt idx="113">
                  <c:v>33086</c:v>
                </c:pt>
                <c:pt idx="114">
                  <c:v>33117</c:v>
                </c:pt>
                <c:pt idx="115">
                  <c:v>33147</c:v>
                </c:pt>
                <c:pt idx="116">
                  <c:v>33178</c:v>
                </c:pt>
                <c:pt idx="117">
                  <c:v>33208</c:v>
                </c:pt>
                <c:pt idx="118">
                  <c:v>33239</c:v>
                </c:pt>
                <c:pt idx="119">
                  <c:v>33270</c:v>
                </c:pt>
                <c:pt idx="120">
                  <c:v>33298</c:v>
                </c:pt>
                <c:pt idx="121">
                  <c:v>33329</c:v>
                </c:pt>
                <c:pt idx="122">
                  <c:v>33359</c:v>
                </c:pt>
                <c:pt idx="123">
                  <c:v>33390</c:v>
                </c:pt>
                <c:pt idx="124">
                  <c:v>33420</c:v>
                </c:pt>
                <c:pt idx="125">
                  <c:v>33451</c:v>
                </c:pt>
                <c:pt idx="126">
                  <c:v>33482</c:v>
                </c:pt>
                <c:pt idx="127">
                  <c:v>33512</c:v>
                </c:pt>
                <c:pt idx="128">
                  <c:v>33543</c:v>
                </c:pt>
                <c:pt idx="129">
                  <c:v>33573</c:v>
                </c:pt>
                <c:pt idx="130">
                  <c:v>33604</c:v>
                </c:pt>
                <c:pt idx="131">
                  <c:v>33635</c:v>
                </c:pt>
                <c:pt idx="132">
                  <c:v>33664</c:v>
                </c:pt>
                <c:pt idx="133">
                  <c:v>33695</c:v>
                </c:pt>
                <c:pt idx="134">
                  <c:v>33725</c:v>
                </c:pt>
                <c:pt idx="135">
                  <c:v>33756</c:v>
                </c:pt>
                <c:pt idx="136">
                  <c:v>33786</c:v>
                </c:pt>
                <c:pt idx="137">
                  <c:v>33817</c:v>
                </c:pt>
                <c:pt idx="138">
                  <c:v>33848</c:v>
                </c:pt>
                <c:pt idx="139">
                  <c:v>33878</c:v>
                </c:pt>
                <c:pt idx="140">
                  <c:v>33909</c:v>
                </c:pt>
                <c:pt idx="141">
                  <c:v>33939</c:v>
                </c:pt>
                <c:pt idx="142">
                  <c:v>33970</c:v>
                </c:pt>
                <c:pt idx="143">
                  <c:v>34001</c:v>
                </c:pt>
                <c:pt idx="144">
                  <c:v>34029</c:v>
                </c:pt>
                <c:pt idx="145">
                  <c:v>34060</c:v>
                </c:pt>
                <c:pt idx="146">
                  <c:v>34090</c:v>
                </c:pt>
                <c:pt idx="147">
                  <c:v>34121</c:v>
                </c:pt>
                <c:pt idx="148">
                  <c:v>34151</c:v>
                </c:pt>
                <c:pt idx="149">
                  <c:v>34182</c:v>
                </c:pt>
                <c:pt idx="150">
                  <c:v>34213</c:v>
                </c:pt>
                <c:pt idx="151">
                  <c:v>34243</c:v>
                </c:pt>
                <c:pt idx="152">
                  <c:v>34274</c:v>
                </c:pt>
                <c:pt idx="153">
                  <c:v>34304</c:v>
                </c:pt>
                <c:pt idx="154">
                  <c:v>34335</c:v>
                </c:pt>
                <c:pt idx="155">
                  <c:v>34366</c:v>
                </c:pt>
                <c:pt idx="156">
                  <c:v>34394</c:v>
                </c:pt>
                <c:pt idx="157">
                  <c:v>34425</c:v>
                </c:pt>
                <c:pt idx="158">
                  <c:v>34455</c:v>
                </c:pt>
                <c:pt idx="159">
                  <c:v>34486</c:v>
                </c:pt>
                <c:pt idx="160">
                  <c:v>34516</c:v>
                </c:pt>
                <c:pt idx="161">
                  <c:v>34547</c:v>
                </c:pt>
                <c:pt idx="162">
                  <c:v>34578</c:v>
                </c:pt>
                <c:pt idx="163">
                  <c:v>34608</c:v>
                </c:pt>
                <c:pt idx="164">
                  <c:v>34639</c:v>
                </c:pt>
                <c:pt idx="165">
                  <c:v>34669</c:v>
                </c:pt>
                <c:pt idx="166">
                  <c:v>34700</c:v>
                </c:pt>
                <c:pt idx="167">
                  <c:v>34731</c:v>
                </c:pt>
                <c:pt idx="168">
                  <c:v>34759</c:v>
                </c:pt>
                <c:pt idx="169">
                  <c:v>34790</c:v>
                </c:pt>
                <c:pt idx="170">
                  <c:v>34820</c:v>
                </c:pt>
                <c:pt idx="171">
                  <c:v>34851</c:v>
                </c:pt>
                <c:pt idx="172">
                  <c:v>34881</c:v>
                </c:pt>
                <c:pt idx="173">
                  <c:v>34912</c:v>
                </c:pt>
                <c:pt idx="174">
                  <c:v>34943</c:v>
                </c:pt>
                <c:pt idx="175">
                  <c:v>34973</c:v>
                </c:pt>
                <c:pt idx="176">
                  <c:v>35004</c:v>
                </c:pt>
                <c:pt idx="177">
                  <c:v>35034</c:v>
                </c:pt>
                <c:pt idx="178">
                  <c:v>35065</c:v>
                </c:pt>
                <c:pt idx="179">
                  <c:v>35096</c:v>
                </c:pt>
                <c:pt idx="180">
                  <c:v>35125</c:v>
                </c:pt>
                <c:pt idx="181">
                  <c:v>35156</c:v>
                </c:pt>
                <c:pt idx="182">
                  <c:v>35186</c:v>
                </c:pt>
                <c:pt idx="183">
                  <c:v>35217</c:v>
                </c:pt>
                <c:pt idx="184">
                  <c:v>35247</c:v>
                </c:pt>
                <c:pt idx="185">
                  <c:v>35278</c:v>
                </c:pt>
                <c:pt idx="186">
                  <c:v>35309</c:v>
                </c:pt>
                <c:pt idx="187">
                  <c:v>35339</c:v>
                </c:pt>
                <c:pt idx="188">
                  <c:v>35370</c:v>
                </c:pt>
                <c:pt idx="189">
                  <c:v>35400</c:v>
                </c:pt>
                <c:pt idx="190">
                  <c:v>35431</c:v>
                </c:pt>
                <c:pt idx="191">
                  <c:v>35462</c:v>
                </c:pt>
                <c:pt idx="192">
                  <c:v>35490</c:v>
                </c:pt>
                <c:pt idx="193">
                  <c:v>35521</c:v>
                </c:pt>
                <c:pt idx="194">
                  <c:v>35551</c:v>
                </c:pt>
                <c:pt idx="195">
                  <c:v>35582</c:v>
                </c:pt>
                <c:pt idx="196">
                  <c:v>35612</c:v>
                </c:pt>
                <c:pt idx="197">
                  <c:v>35643</c:v>
                </c:pt>
                <c:pt idx="198">
                  <c:v>35674</c:v>
                </c:pt>
                <c:pt idx="199">
                  <c:v>35704</c:v>
                </c:pt>
                <c:pt idx="200">
                  <c:v>35735</c:v>
                </c:pt>
                <c:pt idx="201">
                  <c:v>35765</c:v>
                </c:pt>
                <c:pt idx="202">
                  <c:v>35796</c:v>
                </c:pt>
                <c:pt idx="203">
                  <c:v>35827</c:v>
                </c:pt>
                <c:pt idx="204">
                  <c:v>35855</c:v>
                </c:pt>
                <c:pt idx="205">
                  <c:v>35886</c:v>
                </c:pt>
                <c:pt idx="206">
                  <c:v>35916</c:v>
                </c:pt>
                <c:pt idx="207">
                  <c:v>35947</c:v>
                </c:pt>
                <c:pt idx="208">
                  <c:v>35977</c:v>
                </c:pt>
                <c:pt idx="209">
                  <c:v>36008</c:v>
                </c:pt>
                <c:pt idx="210">
                  <c:v>36039</c:v>
                </c:pt>
                <c:pt idx="211">
                  <c:v>36069</c:v>
                </c:pt>
                <c:pt idx="212">
                  <c:v>36100</c:v>
                </c:pt>
                <c:pt idx="213">
                  <c:v>36130</c:v>
                </c:pt>
                <c:pt idx="214">
                  <c:v>36161</c:v>
                </c:pt>
                <c:pt idx="215">
                  <c:v>36192</c:v>
                </c:pt>
                <c:pt idx="216">
                  <c:v>36220</c:v>
                </c:pt>
                <c:pt idx="217">
                  <c:v>36251</c:v>
                </c:pt>
                <c:pt idx="218">
                  <c:v>36281</c:v>
                </c:pt>
                <c:pt idx="219">
                  <c:v>36312</c:v>
                </c:pt>
                <c:pt idx="220">
                  <c:v>36342</c:v>
                </c:pt>
                <c:pt idx="221">
                  <c:v>36373</c:v>
                </c:pt>
                <c:pt idx="222">
                  <c:v>36404</c:v>
                </c:pt>
                <c:pt idx="223">
                  <c:v>36434</c:v>
                </c:pt>
                <c:pt idx="224">
                  <c:v>36465</c:v>
                </c:pt>
                <c:pt idx="225">
                  <c:v>36495</c:v>
                </c:pt>
                <c:pt idx="226">
                  <c:v>36526</c:v>
                </c:pt>
                <c:pt idx="227">
                  <c:v>36557</c:v>
                </c:pt>
                <c:pt idx="228">
                  <c:v>36586</c:v>
                </c:pt>
                <c:pt idx="229">
                  <c:v>36617</c:v>
                </c:pt>
                <c:pt idx="230">
                  <c:v>36647</c:v>
                </c:pt>
                <c:pt idx="231">
                  <c:v>36678</c:v>
                </c:pt>
                <c:pt idx="232">
                  <c:v>36708</c:v>
                </c:pt>
                <c:pt idx="233">
                  <c:v>36739</c:v>
                </c:pt>
                <c:pt idx="234">
                  <c:v>36770</c:v>
                </c:pt>
                <c:pt idx="235">
                  <c:v>36800</c:v>
                </c:pt>
                <c:pt idx="236">
                  <c:v>36831</c:v>
                </c:pt>
                <c:pt idx="237">
                  <c:v>36861</c:v>
                </c:pt>
                <c:pt idx="238">
                  <c:v>36892</c:v>
                </c:pt>
                <c:pt idx="239">
                  <c:v>36923</c:v>
                </c:pt>
                <c:pt idx="240">
                  <c:v>36951</c:v>
                </c:pt>
                <c:pt idx="241">
                  <c:v>36982</c:v>
                </c:pt>
                <c:pt idx="242">
                  <c:v>37012</c:v>
                </c:pt>
                <c:pt idx="243">
                  <c:v>37043</c:v>
                </c:pt>
                <c:pt idx="244">
                  <c:v>37073</c:v>
                </c:pt>
                <c:pt idx="245">
                  <c:v>37104</c:v>
                </c:pt>
                <c:pt idx="246">
                  <c:v>37135</c:v>
                </c:pt>
                <c:pt idx="247">
                  <c:v>37165</c:v>
                </c:pt>
                <c:pt idx="248">
                  <c:v>37196</c:v>
                </c:pt>
                <c:pt idx="249">
                  <c:v>37226</c:v>
                </c:pt>
                <c:pt idx="250">
                  <c:v>37257</c:v>
                </c:pt>
                <c:pt idx="251">
                  <c:v>37288</c:v>
                </c:pt>
                <c:pt idx="252">
                  <c:v>37316</c:v>
                </c:pt>
                <c:pt idx="253">
                  <c:v>37347</c:v>
                </c:pt>
                <c:pt idx="254">
                  <c:v>37377</c:v>
                </c:pt>
                <c:pt idx="255">
                  <c:v>37408</c:v>
                </c:pt>
                <c:pt idx="256">
                  <c:v>37438</c:v>
                </c:pt>
                <c:pt idx="257">
                  <c:v>37469</c:v>
                </c:pt>
                <c:pt idx="258">
                  <c:v>37500</c:v>
                </c:pt>
                <c:pt idx="259">
                  <c:v>37530</c:v>
                </c:pt>
                <c:pt idx="260">
                  <c:v>37561</c:v>
                </c:pt>
                <c:pt idx="261">
                  <c:v>37591</c:v>
                </c:pt>
                <c:pt idx="262">
                  <c:v>37622</c:v>
                </c:pt>
                <c:pt idx="263">
                  <c:v>37653</c:v>
                </c:pt>
                <c:pt idx="264">
                  <c:v>37681</c:v>
                </c:pt>
                <c:pt idx="265">
                  <c:v>37712</c:v>
                </c:pt>
                <c:pt idx="266">
                  <c:v>37742</c:v>
                </c:pt>
                <c:pt idx="267">
                  <c:v>37773</c:v>
                </c:pt>
                <c:pt idx="268">
                  <c:v>37803</c:v>
                </c:pt>
                <c:pt idx="269">
                  <c:v>37834</c:v>
                </c:pt>
                <c:pt idx="270">
                  <c:v>37865</c:v>
                </c:pt>
                <c:pt idx="271">
                  <c:v>37895</c:v>
                </c:pt>
                <c:pt idx="272">
                  <c:v>37926</c:v>
                </c:pt>
                <c:pt idx="273">
                  <c:v>37956</c:v>
                </c:pt>
                <c:pt idx="274">
                  <c:v>37987</c:v>
                </c:pt>
                <c:pt idx="275">
                  <c:v>38018</c:v>
                </c:pt>
                <c:pt idx="276">
                  <c:v>38047</c:v>
                </c:pt>
                <c:pt idx="277">
                  <c:v>38078</c:v>
                </c:pt>
                <c:pt idx="278">
                  <c:v>38108</c:v>
                </c:pt>
                <c:pt idx="279">
                  <c:v>38139</c:v>
                </c:pt>
                <c:pt idx="280">
                  <c:v>38169</c:v>
                </c:pt>
                <c:pt idx="281">
                  <c:v>38200</c:v>
                </c:pt>
                <c:pt idx="282">
                  <c:v>38231</c:v>
                </c:pt>
                <c:pt idx="283">
                  <c:v>38261</c:v>
                </c:pt>
                <c:pt idx="284">
                  <c:v>38292</c:v>
                </c:pt>
                <c:pt idx="285">
                  <c:v>38322</c:v>
                </c:pt>
                <c:pt idx="286">
                  <c:v>38353</c:v>
                </c:pt>
                <c:pt idx="287">
                  <c:v>38384</c:v>
                </c:pt>
                <c:pt idx="288">
                  <c:v>38412</c:v>
                </c:pt>
                <c:pt idx="289">
                  <c:v>38443</c:v>
                </c:pt>
                <c:pt idx="290">
                  <c:v>38473</c:v>
                </c:pt>
                <c:pt idx="291">
                  <c:v>38504</c:v>
                </c:pt>
                <c:pt idx="292">
                  <c:v>38534</c:v>
                </c:pt>
                <c:pt idx="293">
                  <c:v>38565</c:v>
                </c:pt>
                <c:pt idx="294">
                  <c:v>38596</c:v>
                </c:pt>
                <c:pt idx="295">
                  <c:v>38626</c:v>
                </c:pt>
                <c:pt idx="296">
                  <c:v>38657</c:v>
                </c:pt>
                <c:pt idx="297">
                  <c:v>38687</c:v>
                </c:pt>
                <c:pt idx="298">
                  <c:v>38718</c:v>
                </c:pt>
                <c:pt idx="299">
                  <c:v>38749</c:v>
                </c:pt>
                <c:pt idx="300">
                  <c:v>38777</c:v>
                </c:pt>
                <c:pt idx="301">
                  <c:v>38808</c:v>
                </c:pt>
                <c:pt idx="302">
                  <c:v>38838</c:v>
                </c:pt>
                <c:pt idx="303">
                  <c:v>38869</c:v>
                </c:pt>
                <c:pt idx="304">
                  <c:v>38899</c:v>
                </c:pt>
                <c:pt idx="305">
                  <c:v>38930</c:v>
                </c:pt>
                <c:pt idx="306">
                  <c:v>38961</c:v>
                </c:pt>
                <c:pt idx="307">
                  <c:v>38991</c:v>
                </c:pt>
                <c:pt idx="308">
                  <c:v>39022</c:v>
                </c:pt>
                <c:pt idx="309">
                  <c:v>39052</c:v>
                </c:pt>
                <c:pt idx="310">
                  <c:v>39083</c:v>
                </c:pt>
                <c:pt idx="311">
                  <c:v>39114</c:v>
                </c:pt>
                <c:pt idx="312">
                  <c:v>39142</c:v>
                </c:pt>
                <c:pt idx="313">
                  <c:v>39173</c:v>
                </c:pt>
                <c:pt idx="314">
                  <c:v>39203</c:v>
                </c:pt>
                <c:pt idx="315">
                  <c:v>39234</c:v>
                </c:pt>
                <c:pt idx="316">
                  <c:v>39264</c:v>
                </c:pt>
                <c:pt idx="317">
                  <c:v>39295</c:v>
                </c:pt>
                <c:pt idx="318">
                  <c:v>39326</c:v>
                </c:pt>
                <c:pt idx="319">
                  <c:v>39356</c:v>
                </c:pt>
                <c:pt idx="320">
                  <c:v>39387</c:v>
                </c:pt>
                <c:pt idx="321">
                  <c:v>39417</c:v>
                </c:pt>
                <c:pt idx="322">
                  <c:v>39448</c:v>
                </c:pt>
                <c:pt idx="323">
                  <c:v>39479</c:v>
                </c:pt>
                <c:pt idx="324">
                  <c:v>39508</c:v>
                </c:pt>
                <c:pt idx="325">
                  <c:v>39539</c:v>
                </c:pt>
                <c:pt idx="326">
                  <c:v>39569</c:v>
                </c:pt>
                <c:pt idx="327">
                  <c:v>39600</c:v>
                </c:pt>
                <c:pt idx="328">
                  <c:v>39630</c:v>
                </c:pt>
                <c:pt idx="329">
                  <c:v>39661</c:v>
                </c:pt>
                <c:pt idx="330">
                  <c:v>39692</c:v>
                </c:pt>
                <c:pt idx="331">
                  <c:v>39722</c:v>
                </c:pt>
                <c:pt idx="332">
                  <c:v>39753</c:v>
                </c:pt>
                <c:pt idx="333">
                  <c:v>39783</c:v>
                </c:pt>
                <c:pt idx="334">
                  <c:v>39814</c:v>
                </c:pt>
                <c:pt idx="335">
                  <c:v>39845</c:v>
                </c:pt>
                <c:pt idx="336">
                  <c:v>39873</c:v>
                </c:pt>
                <c:pt idx="337">
                  <c:v>39904</c:v>
                </c:pt>
                <c:pt idx="338">
                  <c:v>39934</c:v>
                </c:pt>
                <c:pt idx="339">
                  <c:v>39965</c:v>
                </c:pt>
                <c:pt idx="340">
                  <c:v>39995</c:v>
                </c:pt>
                <c:pt idx="341">
                  <c:v>40026</c:v>
                </c:pt>
                <c:pt idx="342">
                  <c:v>40057</c:v>
                </c:pt>
                <c:pt idx="343">
                  <c:v>40087</c:v>
                </c:pt>
                <c:pt idx="344">
                  <c:v>40118</c:v>
                </c:pt>
                <c:pt idx="345">
                  <c:v>40148</c:v>
                </c:pt>
                <c:pt idx="346">
                  <c:v>40179</c:v>
                </c:pt>
                <c:pt idx="347">
                  <c:v>40210</c:v>
                </c:pt>
                <c:pt idx="348">
                  <c:v>40238</c:v>
                </c:pt>
                <c:pt idx="349">
                  <c:v>40269</c:v>
                </c:pt>
                <c:pt idx="350">
                  <c:v>40299</c:v>
                </c:pt>
                <c:pt idx="351">
                  <c:v>40330</c:v>
                </c:pt>
                <c:pt idx="352">
                  <c:v>40360</c:v>
                </c:pt>
                <c:pt idx="353">
                  <c:v>40391</c:v>
                </c:pt>
                <c:pt idx="354">
                  <c:v>40422</c:v>
                </c:pt>
                <c:pt idx="355">
                  <c:v>40452</c:v>
                </c:pt>
                <c:pt idx="356">
                  <c:v>40483</c:v>
                </c:pt>
                <c:pt idx="357">
                  <c:v>40513</c:v>
                </c:pt>
                <c:pt idx="358">
                  <c:v>40544</c:v>
                </c:pt>
                <c:pt idx="359">
                  <c:v>40575</c:v>
                </c:pt>
                <c:pt idx="360">
                  <c:v>40603</c:v>
                </c:pt>
                <c:pt idx="361">
                  <c:v>40634</c:v>
                </c:pt>
                <c:pt idx="362">
                  <c:v>40664</c:v>
                </c:pt>
                <c:pt idx="363">
                  <c:v>40695</c:v>
                </c:pt>
                <c:pt idx="364">
                  <c:v>40725</c:v>
                </c:pt>
                <c:pt idx="365">
                  <c:v>40756</c:v>
                </c:pt>
                <c:pt idx="366">
                  <c:v>40787</c:v>
                </c:pt>
                <c:pt idx="367">
                  <c:v>40817</c:v>
                </c:pt>
                <c:pt idx="368">
                  <c:v>40848</c:v>
                </c:pt>
                <c:pt idx="369">
                  <c:v>40878</c:v>
                </c:pt>
                <c:pt idx="370">
                  <c:v>40909</c:v>
                </c:pt>
                <c:pt idx="371">
                  <c:v>40940</c:v>
                </c:pt>
                <c:pt idx="372">
                  <c:v>40969</c:v>
                </c:pt>
              </c:numCache>
            </c:numRef>
          </c:cat>
          <c:val>
            <c:numRef>
              <c:f>旧横型!$EY$4:$EY$376</c:f>
              <c:numCache>
                <c:formatCode>0.0_);[Red]\(0.0\)</c:formatCode>
                <c:ptCount val="373"/>
                <c:pt idx="242">
                  <c:v>4.6790000000000003</c:v>
                </c:pt>
                <c:pt idx="243">
                  <c:v>73.613</c:v>
                </c:pt>
                <c:pt idx="244">
                  <c:v>190.47200000000001</c:v>
                </c:pt>
                <c:pt idx="245">
                  <c:v>454.90699999999998</c:v>
                </c:pt>
                <c:pt idx="246">
                  <c:v>215.37899999999999</c:v>
                </c:pt>
                <c:pt idx="247">
                  <c:v>365.72199999999998</c:v>
                </c:pt>
                <c:pt idx="248">
                  <c:v>144.32400000000001</c:v>
                </c:pt>
                <c:pt idx="249">
                  <c:v>209.27500000000001</c:v>
                </c:pt>
                <c:pt idx="250">
                  <c:v>491.53800000000001</c:v>
                </c:pt>
                <c:pt idx="251">
                  <c:v>554.4</c:v>
                </c:pt>
                <c:pt idx="252">
                  <c:v>613.72199999999998</c:v>
                </c:pt>
                <c:pt idx="253">
                  <c:v>594</c:v>
                </c:pt>
                <c:pt idx="254">
                  <c:v>613.79999999999995</c:v>
                </c:pt>
                <c:pt idx="255">
                  <c:v>594</c:v>
                </c:pt>
                <c:pt idx="256">
                  <c:v>613.79999999999995</c:v>
                </c:pt>
                <c:pt idx="257">
                  <c:v>613.79999999999995</c:v>
                </c:pt>
                <c:pt idx="258">
                  <c:v>594</c:v>
                </c:pt>
                <c:pt idx="259">
                  <c:v>613.68299999999999</c:v>
                </c:pt>
                <c:pt idx="260">
                  <c:v>594</c:v>
                </c:pt>
                <c:pt idx="261">
                  <c:v>613.71299999999997</c:v>
                </c:pt>
                <c:pt idx="262">
                  <c:v>613.42700000000002</c:v>
                </c:pt>
                <c:pt idx="263">
                  <c:v>452.57100000000003</c:v>
                </c:pt>
                <c:pt idx="264">
                  <c:v>0</c:v>
                </c:pt>
                <c:pt idx="265">
                  <c:v>197.57</c:v>
                </c:pt>
                <c:pt idx="266">
                  <c:v>561.77700000000004</c:v>
                </c:pt>
                <c:pt idx="267">
                  <c:v>612.029</c:v>
                </c:pt>
                <c:pt idx="268">
                  <c:v>634.25400000000002</c:v>
                </c:pt>
                <c:pt idx="269">
                  <c:v>633.62699999999995</c:v>
                </c:pt>
                <c:pt idx="270">
                  <c:v>613.53399999999999</c:v>
                </c:pt>
                <c:pt idx="271">
                  <c:v>635.471</c:v>
                </c:pt>
                <c:pt idx="272">
                  <c:v>615.28700000000003</c:v>
                </c:pt>
                <c:pt idx="273">
                  <c:v>635.87400000000002</c:v>
                </c:pt>
                <c:pt idx="274">
                  <c:v>636.06100000000004</c:v>
                </c:pt>
                <c:pt idx="275">
                  <c:v>594.84699999999998</c:v>
                </c:pt>
                <c:pt idx="276">
                  <c:v>635.41300000000001</c:v>
                </c:pt>
                <c:pt idx="277">
                  <c:v>615.221</c:v>
                </c:pt>
                <c:pt idx="278">
                  <c:v>625.78800000000001</c:v>
                </c:pt>
                <c:pt idx="279">
                  <c:v>166.321</c:v>
                </c:pt>
                <c:pt idx="280">
                  <c:v>0</c:v>
                </c:pt>
                <c:pt idx="281">
                  <c:v>0.98099999999999998</c:v>
                </c:pt>
                <c:pt idx="282">
                  <c:v>402.91500000000002</c:v>
                </c:pt>
                <c:pt idx="283">
                  <c:v>634.04</c:v>
                </c:pt>
                <c:pt idx="284">
                  <c:v>613.95799999999997</c:v>
                </c:pt>
                <c:pt idx="285">
                  <c:v>635.51099999999997</c:v>
                </c:pt>
                <c:pt idx="286">
                  <c:v>635.44500000000005</c:v>
                </c:pt>
                <c:pt idx="287">
                  <c:v>573.673</c:v>
                </c:pt>
                <c:pt idx="288">
                  <c:v>635.18799999999999</c:v>
                </c:pt>
                <c:pt idx="289">
                  <c:v>614.60400000000004</c:v>
                </c:pt>
                <c:pt idx="290">
                  <c:v>635.28800000000001</c:v>
                </c:pt>
                <c:pt idx="291">
                  <c:v>614.20000000000005</c:v>
                </c:pt>
                <c:pt idx="292">
                  <c:v>540.78</c:v>
                </c:pt>
                <c:pt idx="293">
                  <c:v>306.28500000000003</c:v>
                </c:pt>
                <c:pt idx="294">
                  <c:v>0</c:v>
                </c:pt>
                <c:pt idx="295">
                  <c:v>0</c:v>
                </c:pt>
                <c:pt idx="296">
                  <c:v>0</c:v>
                </c:pt>
                <c:pt idx="297">
                  <c:v>0</c:v>
                </c:pt>
                <c:pt idx="298">
                  <c:v>0</c:v>
                </c:pt>
                <c:pt idx="299">
                  <c:v>0</c:v>
                </c:pt>
                <c:pt idx="300">
                  <c:v>187.57599999999999</c:v>
                </c:pt>
                <c:pt idx="301">
                  <c:v>615.28800000000001</c:v>
                </c:pt>
                <c:pt idx="302">
                  <c:v>635.84500000000003</c:v>
                </c:pt>
                <c:pt idx="303">
                  <c:v>614.95600000000002</c:v>
                </c:pt>
                <c:pt idx="304">
                  <c:v>119.679</c:v>
                </c:pt>
                <c:pt idx="305">
                  <c:v>0</c:v>
                </c:pt>
                <c:pt idx="306">
                  <c:v>0</c:v>
                </c:pt>
                <c:pt idx="307">
                  <c:v>0</c:v>
                </c:pt>
                <c:pt idx="308">
                  <c:v>99.134</c:v>
                </c:pt>
                <c:pt idx="309">
                  <c:v>635.98800000000006</c:v>
                </c:pt>
                <c:pt idx="310">
                  <c:v>636.19799999999998</c:v>
                </c:pt>
                <c:pt idx="311">
                  <c:v>574.51700000000005</c:v>
                </c:pt>
                <c:pt idx="312">
                  <c:v>239.85499999999999</c:v>
                </c:pt>
                <c:pt idx="313">
                  <c:v>556.27499999999998</c:v>
                </c:pt>
                <c:pt idx="314">
                  <c:v>175.16499999999999</c:v>
                </c:pt>
                <c:pt idx="315">
                  <c:v>0</c:v>
                </c:pt>
                <c:pt idx="316">
                  <c:v>0</c:v>
                </c:pt>
                <c:pt idx="317">
                  <c:v>0</c:v>
                </c:pt>
                <c:pt idx="318">
                  <c:v>0</c:v>
                </c:pt>
                <c:pt idx="319">
                  <c:v>0</c:v>
                </c:pt>
                <c:pt idx="320">
                  <c:v>5.2919999999999998</c:v>
                </c:pt>
                <c:pt idx="321">
                  <c:v>166.505</c:v>
                </c:pt>
                <c:pt idx="322">
                  <c:v>636.572</c:v>
                </c:pt>
                <c:pt idx="323">
                  <c:v>594.86699999999996</c:v>
                </c:pt>
                <c:pt idx="324">
                  <c:v>634.89099999999996</c:v>
                </c:pt>
                <c:pt idx="325">
                  <c:v>613.91999999999996</c:v>
                </c:pt>
                <c:pt idx="326">
                  <c:v>634.28300000000002</c:v>
                </c:pt>
                <c:pt idx="327">
                  <c:v>615.43899999999996</c:v>
                </c:pt>
                <c:pt idx="328">
                  <c:v>635.47900000000004</c:v>
                </c:pt>
                <c:pt idx="329">
                  <c:v>634.56600000000003</c:v>
                </c:pt>
                <c:pt idx="330">
                  <c:v>613.84500000000003</c:v>
                </c:pt>
                <c:pt idx="331">
                  <c:v>634.29</c:v>
                </c:pt>
                <c:pt idx="332">
                  <c:v>509.05</c:v>
                </c:pt>
                <c:pt idx="333">
                  <c:v>0</c:v>
                </c:pt>
                <c:pt idx="334">
                  <c:v>0</c:v>
                </c:pt>
                <c:pt idx="335">
                  <c:v>0</c:v>
                </c:pt>
                <c:pt idx="336">
                  <c:v>0</c:v>
                </c:pt>
                <c:pt idx="337">
                  <c:v>0</c:v>
                </c:pt>
                <c:pt idx="338">
                  <c:v>0</c:v>
                </c:pt>
                <c:pt idx="339">
                  <c:v>0.60199999999999998</c:v>
                </c:pt>
                <c:pt idx="340">
                  <c:v>444.041</c:v>
                </c:pt>
                <c:pt idx="341">
                  <c:v>600.74099999999999</c:v>
                </c:pt>
                <c:pt idx="342">
                  <c:v>613.16800000000001</c:v>
                </c:pt>
                <c:pt idx="343">
                  <c:v>634.07000000000005</c:v>
                </c:pt>
                <c:pt idx="344">
                  <c:v>614.08199999999999</c:v>
                </c:pt>
                <c:pt idx="345">
                  <c:v>634.75199999999995</c:v>
                </c:pt>
                <c:pt idx="346">
                  <c:v>634.65200000000004</c:v>
                </c:pt>
                <c:pt idx="347">
                  <c:v>572.40200000000004</c:v>
                </c:pt>
                <c:pt idx="348">
                  <c:v>634.83100000000002</c:v>
                </c:pt>
                <c:pt idx="349">
                  <c:v>615.18200000000002</c:v>
                </c:pt>
                <c:pt idx="350">
                  <c:v>635.60299999999995</c:v>
                </c:pt>
                <c:pt idx="351">
                  <c:v>614.55799999999999</c:v>
                </c:pt>
                <c:pt idx="352">
                  <c:v>673</c:v>
                </c:pt>
                <c:pt idx="353">
                  <c:v>0</c:v>
                </c:pt>
                <c:pt idx="354">
                  <c:v>0</c:v>
                </c:pt>
              </c:numCache>
            </c:numRef>
          </c:val>
        </c:ser>
        <c:dLbls>
          <c:showLegendKey val="0"/>
          <c:showVal val="0"/>
          <c:showCatName val="0"/>
          <c:showSerName val="0"/>
          <c:showPercent val="0"/>
          <c:showBubbleSize val="0"/>
        </c:dLbls>
        <c:axId val="471771776"/>
        <c:axId val="471773568"/>
      </c:areaChart>
      <c:catAx>
        <c:axId val="471771776"/>
        <c:scaling>
          <c:orientation val="minMax"/>
        </c:scaling>
        <c:delete val="0"/>
        <c:axPos val="b"/>
        <c:majorGridlines>
          <c:spPr>
            <a:ln w="3175">
              <a:pattFill prst="pct50">
                <a:fgClr>
                  <a:srgbClr val="000000"/>
                </a:fgClr>
                <a:bgClr>
                  <a:srgbClr val="FFFFFF"/>
                </a:bgClr>
              </a:pattFill>
              <a:prstDash val="solid"/>
            </a:ln>
          </c:spPr>
        </c:majorGridlines>
        <c:numFmt formatCode="[$-411]ge\.m" sourceLinked="1"/>
        <c:majorTickMark val="in"/>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iryo UI"/>
                <a:ea typeface="Meiryo UI"/>
                <a:cs typeface="Meiryo UI"/>
              </a:defRPr>
            </a:pPr>
            <a:endParaRPr lang="ja-JP"/>
          </a:p>
        </c:txPr>
        <c:crossAx val="471773568"/>
        <c:crosses val="autoZero"/>
        <c:auto val="0"/>
        <c:lblAlgn val="ctr"/>
        <c:lblOffset val="100"/>
        <c:tickLblSkip val="6"/>
        <c:tickMarkSkip val="6"/>
        <c:noMultiLvlLbl val="0"/>
      </c:catAx>
      <c:valAx>
        <c:axId val="471773568"/>
        <c:scaling>
          <c:orientation val="minMax"/>
        </c:scaling>
        <c:delete val="0"/>
        <c:axPos val="l"/>
        <c:majorGridlines>
          <c:spPr>
            <a:ln w="3175">
              <a:pattFill prst="pct50">
                <a:fgClr>
                  <a:srgbClr val="000000"/>
                </a:fgClr>
                <a:bgClr>
                  <a:srgbClr val="FFFFFF"/>
                </a:bgClr>
              </a:pattFill>
              <a:prstDash val="solid"/>
            </a:ln>
          </c:spPr>
        </c:majorGridlines>
        <c:title>
          <c:tx>
            <c:rich>
              <a:bodyPr rot="0" vert="horz"/>
              <a:lstStyle/>
              <a:p>
                <a:pPr algn="ctr">
                  <a:defRPr sz="900"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百万kw/h</a:t>
                </a:r>
              </a:p>
            </c:rich>
          </c:tx>
          <c:layout>
            <c:manualLayout>
              <c:xMode val="edge"/>
              <c:yMode val="edge"/>
              <c:x val="4.2569081404032857E-2"/>
              <c:y val="1.5527950310559006E-2"/>
            </c:manualLayout>
          </c:layout>
          <c:overlay val="0"/>
          <c:spPr>
            <a:solidFill>
              <a:srgbClr val="FFFFFF"/>
            </a:solid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iryo UI"/>
                <a:ea typeface="Meiryo UI"/>
                <a:cs typeface="Meiryo UI"/>
              </a:defRPr>
            </a:pPr>
            <a:endParaRPr lang="ja-JP"/>
          </a:p>
        </c:txPr>
        <c:crossAx val="471771776"/>
        <c:crosses val="autoZero"/>
        <c:crossBetween val="midCat"/>
      </c:valAx>
      <c:spPr>
        <a:noFill/>
        <a:ln w="12700">
          <a:solidFill>
            <a:srgbClr val="808080"/>
          </a:solidFill>
          <a:prstDash val="solid"/>
        </a:ln>
      </c:spPr>
    </c:plotArea>
    <c:legend>
      <c:legendPos val="b"/>
      <c:layout>
        <c:manualLayout>
          <c:xMode val="edge"/>
          <c:yMode val="edge"/>
          <c:wMode val="edge"/>
          <c:hMode val="edge"/>
          <c:x val="0.14040336444128204"/>
          <c:y val="0.3260876086141406"/>
          <c:w val="0.39955206122012943"/>
          <c:h val="0.41614972041538284"/>
        </c:manualLayout>
      </c:layout>
      <c:overlay val="0"/>
      <c:spPr>
        <a:noFill/>
        <a:ln w="25400">
          <a:noFill/>
        </a:ln>
      </c:spPr>
      <c:txPr>
        <a:bodyPr/>
        <a:lstStyle/>
        <a:p>
          <a:pPr>
            <a:defRPr sz="1285" b="0" i="0" u="none" strike="noStrike" baseline="0">
              <a:solidFill>
                <a:srgbClr val="000000"/>
              </a:solidFill>
              <a:latin typeface="Meiryo UI"/>
              <a:ea typeface="Meiryo UI"/>
              <a:cs typeface="Meiryo UI"/>
            </a:defRPr>
          </a:pPr>
          <a:endParaRPr lang="ja-JP"/>
        </a:p>
      </c:txPr>
    </c:legend>
    <c:plotVisOnly val="1"/>
    <c:dispBlanksAs val="zero"/>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ＭＳ Ｐゴシック"/>
                <a:ea typeface="ＭＳ Ｐゴシック"/>
                <a:cs typeface="ＭＳ Ｐゴシック"/>
              </a:defRPr>
            </a:pPr>
            <a:r>
              <a:rPr lang="ja-JP" altLang="en-US" sz="1400" b="0" i="0" u="none" strike="noStrike" baseline="0">
                <a:solidFill>
                  <a:srgbClr val="000000"/>
                </a:solidFill>
                <a:latin typeface="Meiryo UI"/>
                <a:ea typeface="Meiryo UI"/>
              </a:rPr>
              <a:t>移動測定車によるγ線の経年推移(県 2/4)</a:t>
            </a:r>
          </a:p>
        </c:rich>
      </c:tx>
      <c:layout>
        <c:manualLayout>
          <c:xMode val="edge"/>
          <c:yMode val="edge"/>
          <c:x val="4.538734159481108E-2"/>
          <c:y val="3.0687830687830688E-2"/>
        </c:manualLayout>
      </c:layout>
      <c:overlay val="0"/>
      <c:spPr>
        <a:solidFill>
          <a:srgbClr val="FFFFFF"/>
        </a:solidFill>
        <a:ln w="25400">
          <a:noFill/>
        </a:ln>
      </c:spPr>
    </c:title>
    <c:autoTitleDeleted val="0"/>
    <c:plotArea>
      <c:layout>
        <c:manualLayout>
          <c:layoutTarget val="inner"/>
          <c:xMode val="edge"/>
          <c:yMode val="edge"/>
          <c:x val="2.9861616897305172E-2"/>
          <c:y val="5.7143034297601369E-2"/>
          <c:w val="0.95775673707210485"/>
          <c:h val="0.81509732728813455"/>
        </c:manualLayout>
      </c:layout>
      <c:lineChart>
        <c:grouping val="standard"/>
        <c:varyColors val="0"/>
        <c:ser>
          <c:idx val="0"/>
          <c:order val="0"/>
          <c:tx>
            <c:strRef>
              <c:f>縦型表!$K$104</c:f>
              <c:strCache>
                <c:ptCount val="1"/>
                <c:pt idx="0">
                  <c:v>ｺﾊﾞﾙﾄﾗｲﾝ野々浜西</c:v>
                </c:pt>
              </c:strCache>
            </c:strRef>
          </c:tx>
          <c:spPr>
            <a:ln w="12700">
              <a:solidFill>
                <a:srgbClr val="666699"/>
              </a:solidFill>
              <a:prstDash val="solid"/>
            </a:ln>
          </c:spPr>
          <c:marker>
            <c:symbol val="square"/>
            <c:size val="4"/>
            <c:spPr>
              <a:solidFill>
                <a:srgbClr val="666699"/>
              </a:solidFill>
              <a:ln>
                <a:solidFill>
                  <a:srgbClr val="666699"/>
                </a:solidFill>
                <a:prstDash val="solid"/>
              </a:ln>
            </c:spPr>
          </c:marker>
          <c:cat>
            <c:numRef>
              <c:f>縦型表!$C$105:$C$268</c:f>
              <c:numCache>
                <c:formatCode>[$-411]ge\.m\.d;@</c:formatCode>
                <c:ptCount val="164"/>
                <c:pt idx="0">
                  <c:v>31163</c:v>
                </c:pt>
                <c:pt idx="1">
                  <c:v>31258</c:v>
                </c:pt>
                <c:pt idx="2">
                  <c:v>31337</c:v>
                </c:pt>
                <c:pt idx="3">
                  <c:v>31434</c:v>
                </c:pt>
                <c:pt idx="4">
                  <c:v>31527</c:v>
                </c:pt>
                <c:pt idx="5">
                  <c:v>31618</c:v>
                </c:pt>
                <c:pt idx="6">
                  <c:v>31712</c:v>
                </c:pt>
                <c:pt idx="7">
                  <c:v>31796</c:v>
                </c:pt>
                <c:pt idx="8">
                  <c:v>31890</c:v>
                </c:pt>
                <c:pt idx="9">
                  <c:v>31966</c:v>
                </c:pt>
                <c:pt idx="10">
                  <c:v>32055</c:v>
                </c:pt>
                <c:pt idx="11">
                  <c:v>32155</c:v>
                </c:pt>
                <c:pt idx="12">
                  <c:v>32240</c:v>
                </c:pt>
                <c:pt idx="13">
                  <c:v>32357</c:v>
                </c:pt>
                <c:pt idx="14">
                  <c:v>32440</c:v>
                </c:pt>
                <c:pt idx="15">
                  <c:v>32541</c:v>
                </c:pt>
                <c:pt idx="16">
                  <c:v>32645</c:v>
                </c:pt>
                <c:pt idx="17">
                  <c:v>32737</c:v>
                </c:pt>
                <c:pt idx="18">
                  <c:v>32828</c:v>
                </c:pt>
                <c:pt idx="19">
                  <c:v>32930</c:v>
                </c:pt>
                <c:pt idx="20">
                  <c:v>32987</c:v>
                </c:pt>
                <c:pt idx="21">
                  <c:v>33135</c:v>
                </c:pt>
                <c:pt idx="22">
                  <c:v>33193</c:v>
                </c:pt>
                <c:pt idx="23">
                  <c:v>33301</c:v>
                </c:pt>
                <c:pt idx="24">
                  <c:v>33350</c:v>
                </c:pt>
                <c:pt idx="25">
                  <c:v>33487</c:v>
                </c:pt>
                <c:pt idx="26">
                  <c:v>33578</c:v>
                </c:pt>
                <c:pt idx="27">
                  <c:v>33623</c:v>
                </c:pt>
                <c:pt idx="28">
                  <c:v>33714</c:v>
                </c:pt>
                <c:pt idx="29">
                  <c:v>33808</c:v>
                </c:pt>
                <c:pt idx="30">
                  <c:v>33914</c:v>
                </c:pt>
                <c:pt idx="31">
                  <c:v>33988</c:v>
                </c:pt>
                <c:pt idx="32">
                  <c:v>34117</c:v>
                </c:pt>
                <c:pt idx="33">
                  <c:v>34218</c:v>
                </c:pt>
                <c:pt idx="34">
                  <c:v>34347</c:v>
                </c:pt>
                <c:pt idx="35">
                  <c:v>34396</c:v>
                </c:pt>
                <c:pt idx="36">
                  <c:v>34437</c:v>
                </c:pt>
                <c:pt idx="37">
                  <c:v>34543</c:v>
                </c:pt>
                <c:pt idx="38">
                  <c:v>34648</c:v>
                </c:pt>
                <c:pt idx="39">
                  <c:v>34705</c:v>
                </c:pt>
                <c:pt idx="40">
                  <c:v>34802</c:v>
                </c:pt>
                <c:pt idx="41">
                  <c:v>34897</c:v>
                </c:pt>
                <c:pt idx="42">
                  <c:v>35060</c:v>
                </c:pt>
                <c:pt idx="43">
                  <c:v>35111</c:v>
                </c:pt>
                <c:pt idx="44">
                  <c:v>35166</c:v>
                </c:pt>
                <c:pt idx="45">
                  <c:v>35265</c:v>
                </c:pt>
                <c:pt idx="46">
                  <c:v>35408</c:v>
                </c:pt>
                <c:pt idx="47">
                  <c:v>35458</c:v>
                </c:pt>
                <c:pt idx="48">
                  <c:v>35586</c:v>
                </c:pt>
                <c:pt idx="49">
                  <c:v>35669</c:v>
                </c:pt>
                <c:pt idx="50">
                  <c:v>35781</c:v>
                </c:pt>
                <c:pt idx="51">
                  <c:v>35844</c:v>
                </c:pt>
                <c:pt idx="52">
                  <c:v>35907</c:v>
                </c:pt>
                <c:pt idx="53">
                  <c:v>36031</c:v>
                </c:pt>
                <c:pt idx="54">
                  <c:v>36132</c:v>
                </c:pt>
                <c:pt idx="55">
                  <c:v>36214</c:v>
                </c:pt>
                <c:pt idx="56">
                  <c:v>36322</c:v>
                </c:pt>
                <c:pt idx="57">
                  <c:v>36410</c:v>
                </c:pt>
                <c:pt idx="58">
                  <c:v>36503</c:v>
                </c:pt>
                <c:pt idx="59">
                  <c:v>36573</c:v>
                </c:pt>
                <c:pt idx="60">
                  <c:v>36684</c:v>
                </c:pt>
                <c:pt idx="61">
                  <c:v>36789</c:v>
                </c:pt>
                <c:pt idx="62">
                  <c:v>36836</c:v>
                </c:pt>
                <c:pt idx="63">
                  <c:v>36928</c:v>
                </c:pt>
                <c:pt idx="64">
                  <c:v>37054</c:v>
                </c:pt>
                <c:pt idx="65">
                  <c:v>37160</c:v>
                </c:pt>
                <c:pt idx="66">
                  <c:v>37230</c:v>
                </c:pt>
                <c:pt idx="67">
                  <c:v>37320</c:v>
                </c:pt>
                <c:pt idx="68">
                  <c:v>37392</c:v>
                </c:pt>
                <c:pt idx="69">
                  <c:v>37518</c:v>
                </c:pt>
                <c:pt idx="70">
                  <c:v>37580</c:v>
                </c:pt>
                <c:pt idx="71">
                  <c:v>37691</c:v>
                </c:pt>
                <c:pt idx="72">
                  <c:v>37727</c:v>
                </c:pt>
                <c:pt idx="73">
                  <c:v>37868</c:v>
                </c:pt>
                <c:pt idx="74">
                  <c:v>37935</c:v>
                </c:pt>
                <c:pt idx="75">
                  <c:v>38040</c:v>
                </c:pt>
                <c:pt idx="76">
                  <c:v>38133</c:v>
                </c:pt>
                <c:pt idx="77">
                  <c:v>38236</c:v>
                </c:pt>
                <c:pt idx="78">
                  <c:v>38320</c:v>
                </c:pt>
                <c:pt idx="79">
                  <c:v>38379</c:v>
                </c:pt>
                <c:pt idx="80">
                  <c:v>38505</c:v>
                </c:pt>
                <c:pt idx="81">
                  <c:v>38603</c:v>
                </c:pt>
                <c:pt idx="82">
                  <c:v>38688</c:v>
                </c:pt>
                <c:pt idx="83">
                  <c:v>38783</c:v>
                </c:pt>
                <c:pt idx="84">
                  <c:v>38846</c:v>
                </c:pt>
                <c:pt idx="85">
                  <c:v>38971</c:v>
                </c:pt>
                <c:pt idx="86">
                  <c:v>39043</c:v>
                </c:pt>
                <c:pt idx="87">
                  <c:v>39107</c:v>
                </c:pt>
                <c:pt idx="88">
                  <c:v>39198</c:v>
                </c:pt>
                <c:pt idx="89">
                  <c:v>39329</c:v>
                </c:pt>
                <c:pt idx="90">
                  <c:v>39428</c:v>
                </c:pt>
                <c:pt idx="91">
                  <c:v>39513</c:v>
                </c:pt>
                <c:pt idx="92">
                  <c:v>39555</c:v>
                </c:pt>
                <c:pt idx="93">
                  <c:v>39695</c:v>
                </c:pt>
                <c:pt idx="94">
                  <c:v>39748</c:v>
                </c:pt>
                <c:pt idx="95">
                  <c:v>39868</c:v>
                </c:pt>
                <c:pt idx="96">
                  <c:v>39927</c:v>
                </c:pt>
                <c:pt idx="97">
                  <c:v>40063</c:v>
                </c:pt>
                <c:pt idx="98">
                  <c:v>40091</c:v>
                </c:pt>
                <c:pt idx="99">
                  <c:v>40204</c:v>
                </c:pt>
                <c:pt idx="100">
                  <c:v>40336</c:v>
                </c:pt>
                <c:pt idx="101">
                  <c:v>40427</c:v>
                </c:pt>
                <c:pt idx="102">
                  <c:v>40522</c:v>
                </c:pt>
                <c:pt idx="103">
                  <c:v>40597</c:v>
                </c:pt>
                <c:pt idx="104">
                  <c:v>40680</c:v>
                </c:pt>
                <c:pt idx="105">
                  <c:v>40764</c:v>
                </c:pt>
                <c:pt idx="106">
                  <c:v>40856</c:v>
                </c:pt>
                <c:pt idx="107">
                  <c:v>40953</c:v>
                </c:pt>
                <c:pt idx="108">
                  <c:v>41064</c:v>
                </c:pt>
                <c:pt idx="109">
                  <c:v>41155</c:v>
                </c:pt>
                <c:pt idx="110">
                  <c:v>41248</c:v>
                </c:pt>
                <c:pt idx="111">
                  <c:v>41303</c:v>
                </c:pt>
                <c:pt idx="112">
                  <c:v>41408</c:v>
                </c:pt>
                <c:pt idx="113">
                  <c:v>41535</c:v>
                </c:pt>
                <c:pt idx="114">
                  <c:v>41607</c:v>
                </c:pt>
                <c:pt idx="115">
                  <c:v>41702</c:v>
                </c:pt>
                <c:pt idx="116">
                  <c:v>41782</c:v>
                </c:pt>
                <c:pt idx="117">
                  <c:v>41891</c:v>
                </c:pt>
                <c:pt idx="118">
                  <c:v>41982</c:v>
                </c:pt>
                <c:pt idx="119">
                  <c:v>42059</c:v>
                </c:pt>
                <c:pt idx="120">
                  <c:v>42150</c:v>
                </c:pt>
                <c:pt idx="121">
                  <c:v>42244</c:v>
                </c:pt>
                <c:pt idx="122">
                  <c:v>42327</c:v>
                </c:pt>
                <c:pt idx="123">
                  <c:v>42417</c:v>
                </c:pt>
                <c:pt idx="124">
                  <c:v>42509</c:v>
                </c:pt>
                <c:pt idx="125">
                  <c:v>42622</c:v>
                </c:pt>
                <c:pt idx="126">
                  <c:v>42703</c:v>
                </c:pt>
                <c:pt idx="127">
                  <c:v>42783</c:v>
                </c:pt>
                <c:pt idx="128">
                  <c:v>42884</c:v>
                </c:pt>
                <c:pt idx="129">
                  <c:v>42970</c:v>
                </c:pt>
                <c:pt idx="130">
                  <c:v>43075</c:v>
                </c:pt>
                <c:pt idx="131">
                  <c:v>43153</c:v>
                </c:pt>
              </c:numCache>
            </c:numRef>
          </c:cat>
          <c:val>
            <c:numRef>
              <c:f>縦型表!$K$105:$K$268</c:f>
              <c:numCache>
                <c:formatCode>0.0</c:formatCode>
                <c:ptCount val="164"/>
                <c:pt idx="0">
                  <c:v>49.59</c:v>
                </c:pt>
                <c:pt idx="1">
                  <c:v>49.59</c:v>
                </c:pt>
                <c:pt idx="2">
                  <c:v>55.68</c:v>
                </c:pt>
                <c:pt idx="3">
                  <c:v>49.59</c:v>
                </c:pt>
                <c:pt idx="4">
                  <c:v>49.59</c:v>
                </c:pt>
                <c:pt idx="5">
                  <c:v>48.72</c:v>
                </c:pt>
                <c:pt idx="6">
                  <c:v>50.46</c:v>
                </c:pt>
                <c:pt idx="7">
                  <c:v>47.85</c:v>
                </c:pt>
                <c:pt idx="8">
                  <c:v>46.11</c:v>
                </c:pt>
                <c:pt idx="9">
                  <c:v>49.59</c:v>
                </c:pt>
                <c:pt idx="10">
                  <c:v>48.72</c:v>
                </c:pt>
                <c:pt idx="11">
                  <c:v>50.46</c:v>
                </c:pt>
                <c:pt idx="12">
                  <c:v>49.59</c:v>
                </c:pt>
                <c:pt idx="13">
                  <c:v>50.46</c:v>
                </c:pt>
                <c:pt idx="14">
                  <c:v>50.46</c:v>
                </c:pt>
                <c:pt idx="15">
                  <c:v>48.72</c:v>
                </c:pt>
                <c:pt idx="16">
                  <c:v>49.59</c:v>
                </c:pt>
                <c:pt idx="17">
                  <c:v>49.59</c:v>
                </c:pt>
                <c:pt idx="18">
                  <c:v>48.72</c:v>
                </c:pt>
                <c:pt idx="19">
                  <c:v>49.59</c:v>
                </c:pt>
                <c:pt idx="20">
                  <c:v>46.98</c:v>
                </c:pt>
                <c:pt idx="21">
                  <c:v>45.24</c:v>
                </c:pt>
                <c:pt idx="22">
                  <c:v>46.98</c:v>
                </c:pt>
                <c:pt idx="23">
                  <c:v>46.98</c:v>
                </c:pt>
                <c:pt idx="24">
                  <c:v>46.1</c:v>
                </c:pt>
                <c:pt idx="25">
                  <c:v>45.8</c:v>
                </c:pt>
                <c:pt idx="26">
                  <c:v>48.7</c:v>
                </c:pt>
                <c:pt idx="27">
                  <c:v>47.2</c:v>
                </c:pt>
                <c:pt idx="28">
                  <c:v>48.4</c:v>
                </c:pt>
                <c:pt idx="29">
                  <c:v>45.3</c:v>
                </c:pt>
                <c:pt idx="30">
                  <c:v>50.1</c:v>
                </c:pt>
                <c:pt idx="31">
                  <c:v>48.2</c:v>
                </c:pt>
                <c:pt idx="32">
                  <c:v>51.4</c:v>
                </c:pt>
                <c:pt idx="33">
                  <c:v>46.2</c:v>
                </c:pt>
                <c:pt idx="34">
                  <c:v>48.6</c:v>
                </c:pt>
                <c:pt idx="35">
                  <c:v>49.5</c:v>
                </c:pt>
                <c:pt idx="36">
                  <c:v>46.3</c:v>
                </c:pt>
                <c:pt idx="37">
                  <c:v>50</c:v>
                </c:pt>
                <c:pt idx="38">
                  <c:v>49.4</c:v>
                </c:pt>
                <c:pt idx="39">
                  <c:v>51.7</c:v>
                </c:pt>
                <c:pt idx="40">
                  <c:v>46.28</c:v>
                </c:pt>
                <c:pt idx="41">
                  <c:v>50.01</c:v>
                </c:pt>
                <c:pt idx="42">
                  <c:v>51.95</c:v>
                </c:pt>
                <c:pt idx="43">
                  <c:v>51.88</c:v>
                </c:pt>
                <c:pt idx="44">
                  <c:v>49.83</c:v>
                </c:pt>
                <c:pt idx="45">
                  <c:v>49.75</c:v>
                </c:pt>
                <c:pt idx="46">
                  <c:v>52.9</c:v>
                </c:pt>
                <c:pt idx="47">
                  <c:v>45.7</c:v>
                </c:pt>
                <c:pt idx="48">
                  <c:v>47.6</c:v>
                </c:pt>
                <c:pt idx="49">
                  <c:v>52.6</c:v>
                </c:pt>
                <c:pt idx="50">
                  <c:v>51.8</c:v>
                </c:pt>
                <c:pt idx="51">
                  <c:v>44.42</c:v>
                </c:pt>
                <c:pt idx="52">
                  <c:v>49.1</c:v>
                </c:pt>
                <c:pt idx="53">
                  <c:v>46.8</c:v>
                </c:pt>
                <c:pt idx="54">
                  <c:v>48.3</c:v>
                </c:pt>
                <c:pt idx="55">
                  <c:v>50.9</c:v>
                </c:pt>
                <c:pt idx="56">
                  <c:v>45.7</c:v>
                </c:pt>
                <c:pt idx="57">
                  <c:v>44.6</c:v>
                </c:pt>
                <c:pt idx="58">
                  <c:v>45.5</c:v>
                </c:pt>
                <c:pt idx="59">
                  <c:v>46.4</c:v>
                </c:pt>
                <c:pt idx="60">
                  <c:v>45.9</c:v>
                </c:pt>
                <c:pt idx="61">
                  <c:v>46.6</c:v>
                </c:pt>
                <c:pt idx="62">
                  <c:v>46.7</c:v>
                </c:pt>
                <c:pt idx="63">
                  <c:v>42.9</c:v>
                </c:pt>
                <c:pt idx="64">
                  <c:v>48</c:v>
                </c:pt>
                <c:pt idx="65">
                  <c:v>48.6</c:v>
                </c:pt>
                <c:pt idx="66">
                  <c:v>48.6</c:v>
                </c:pt>
                <c:pt idx="67">
                  <c:v>48.9</c:v>
                </c:pt>
                <c:pt idx="68">
                  <c:v>48</c:v>
                </c:pt>
                <c:pt idx="69">
                  <c:v>49</c:v>
                </c:pt>
                <c:pt idx="70">
                  <c:v>47</c:v>
                </c:pt>
                <c:pt idx="71">
                  <c:v>48.5</c:v>
                </c:pt>
                <c:pt idx="72">
                  <c:v>48.8</c:v>
                </c:pt>
                <c:pt idx="73">
                  <c:v>47.3</c:v>
                </c:pt>
                <c:pt idx="74">
                  <c:v>46.6</c:v>
                </c:pt>
                <c:pt idx="75">
                  <c:v>48.4</c:v>
                </c:pt>
                <c:pt idx="76">
                  <c:v>47.6</c:v>
                </c:pt>
                <c:pt idx="77">
                  <c:v>48.3</c:v>
                </c:pt>
                <c:pt idx="78">
                  <c:v>46.9</c:v>
                </c:pt>
                <c:pt idx="79">
                  <c:v>45.4</c:v>
                </c:pt>
                <c:pt idx="80">
                  <c:v>48</c:v>
                </c:pt>
                <c:pt idx="81">
                  <c:v>46.7</c:v>
                </c:pt>
                <c:pt idx="82">
                  <c:v>49.1</c:v>
                </c:pt>
                <c:pt idx="83">
                  <c:v>47.8</c:v>
                </c:pt>
                <c:pt idx="84">
                  <c:v>47.7</c:v>
                </c:pt>
                <c:pt idx="85">
                  <c:v>49.1</c:v>
                </c:pt>
                <c:pt idx="86">
                  <c:v>48.5</c:v>
                </c:pt>
                <c:pt idx="87">
                  <c:v>49.5</c:v>
                </c:pt>
                <c:pt idx="88">
                  <c:v>61.8</c:v>
                </c:pt>
                <c:pt idx="89">
                  <c:v>49</c:v>
                </c:pt>
                <c:pt idx="90">
                  <c:v>49.6</c:v>
                </c:pt>
                <c:pt idx="91">
                  <c:v>46.3</c:v>
                </c:pt>
                <c:pt idx="92">
                  <c:v>47.7</c:v>
                </c:pt>
                <c:pt idx="93">
                  <c:v>46.4</c:v>
                </c:pt>
                <c:pt idx="94">
                  <c:v>48.3</c:v>
                </c:pt>
                <c:pt idx="95">
                  <c:v>47.1</c:v>
                </c:pt>
                <c:pt idx="96">
                  <c:v>46.8</c:v>
                </c:pt>
                <c:pt idx="97">
                  <c:v>48.1</c:v>
                </c:pt>
                <c:pt idx="98">
                  <c:v>49.5</c:v>
                </c:pt>
                <c:pt idx="99">
                  <c:v>48.1</c:v>
                </c:pt>
                <c:pt idx="100">
                  <c:v>47</c:v>
                </c:pt>
                <c:pt idx="101">
                  <c:v>50.1</c:v>
                </c:pt>
                <c:pt idx="102">
                  <c:v>48.3</c:v>
                </c:pt>
                <c:pt idx="108">
                  <c:v>86.5</c:v>
                </c:pt>
                <c:pt idx="109">
                  <c:v>81.3</c:v>
                </c:pt>
                <c:pt idx="110">
                  <c:v>77.2</c:v>
                </c:pt>
                <c:pt idx="111">
                  <c:v>64.900000000000006</c:v>
                </c:pt>
                <c:pt idx="112">
                  <c:v>74.599999999999994</c:v>
                </c:pt>
                <c:pt idx="113">
                  <c:v>69.5</c:v>
                </c:pt>
                <c:pt idx="114">
                  <c:v>70.2</c:v>
                </c:pt>
                <c:pt idx="115">
                  <c:v>64.8</c:v>
                </c:pt>
                <c:pt idx="116">
                  <c:v>63.7</c:v>
                </c:pt>
                <c:pt idx="117">
                  <c:v>66.400000000000006</c:v>
                </c:pt>
                <c:pt idx="118">
                  <c:v>67.8</c:v>
                </c:pt>
                <c:pt idx="119">
                  <c:v>65.400000000000006</c:v>
                </c:pt>
                <c:pt idx="120">
                  <c:v>64.900000000000006</c:v>
                </c:pt>
                <c:pt idx="121">
                  <c:v>64.7</c:v>
                </c:pt>
                <c:pt idx="122">
                  <c:v>67.400000000000006</c:v>
                </c:pt>
                <c:pt idx="123">
                  <c:v>63.7</c:v>
                </c:pt>
                <c:pt idx="124">
                  <c:v>60.6</c:v>
                </c:pt>
                <c:pt idx="125">
                  <c:v>59.4</c:v>
                </c:pt>
                <c:pt idx="126">
                  <c:v>61</c:v>
                </c:pt>
                <c:pt idx="127">
                  <c:v>56.5</c:v>
                </c:pt>
                <c:pt idx="128">
                  <c:v>55.9</c:v>
                </c:pt>
                <c:pt idx="129">
                  <c:v>58.6</c:v>
                </c:pt>
                <c:pt idx="130">
                  <c:v>59.4</c:v>
                </c:pt>
                <c:pt idx="131">
                  <c:v>54.3</c:v>
                </c:pt>
              </c:numCache>
            </c:numRef>
          </c:val>
          <c:smooth val="0"/>
        </c:ser>
        <c:ser>
          <c:idx val="1"/>
          <c:order val="1"/>
          <c:tx>
            <c:strRef>
              <c:f>縦型表!$L$104</c:f>
              <c:strCache>
                <c:ptCount val="1"/>
                <c:pt idx="0">
                  <c:v>ｺﾊﾞﾙﾄﾗｲﾝ小積ｲﾝﾀｰ</c:v>
                </c:pt>
              </c:strCache>
            </c:strRef>
          </c:tx>
          <c:spPr>
            <a:ln w="12700">
              <a:solidFill>
                <a:srgbClr val="666699"/>
              </a:solidFill>
              <a:prstDash val="solid"/>
            </a:ln>
          </c:spPr>
          <c:marker>
            <c:symbol val="square"/>
            <c:size val="6"/>
            <c:spPr>
              <a:solidFill>
                <a:srgbClr val="FFFFFF"/>
              </a:solidFill>
              <a:ln>
                <a:solidFill>
                  <a:srgbClr val="666699"/>
                </a:solidFill>
                <a:prstDash val="solid"/>
              </a:ln>
            </c:spPr>
          </c:marker>
          <c:cat>
            <c:numRef>
              <c:f>縦型表!$C$105:$C$268</c:f>
              <c:numCache>
                <c:formatCode>[$-411]ge\.m\.d;@</c:formatCode>
                <c:ptCount val="164"/>
                <c:pt idx="0">
                  <c:v>31163</c:v>
                </c:pt>
                <c:pt idx="1">
                  <c:v>31258</c:v>
                </c:pt>
                <c:pt idx="2">
                  <c:v>31337</c:v>
                </c:pt>
                <c:pt idx="3">
                  <c:v>31434</c:v>
                </c:pt>
                <c:pt idx="4">
                  <c:v>31527</c:v>
                </c:pt>
                <c:pt idx="5">
                  <c:v>31618</c:v>
                </c:pt>
                <c:pt idx="6">
                  <c:v>31712</c:v>
                </c:pt>
                <c:pt idx="7">
                  <c:v>31796</c:v>
                </c:pt>
                <c:pt idx="8">
                  <c:v>31890</c:v>
                </c:pt>
                <c:pt idx="9">
                  <c:v>31966</c:v>
                </c:pt>
                <c:pt idx="10">
                  <c:v>32055</c:v>
                </c:pt>
                <c:pt idx="11">
                  <c:v>32155</c:v>
                </c:pt>
                <c:pt idx="12">
                  <c:v>32240</c:v>
                </c:pt>
                <c:pt idx="13">
                  <c:v>32357</c:v>
                </c:pt>
                <c:pt idx="14">
                  <c:v>32440</c:v>
                </c:pt>
                <c:pt idx="15">
                  <c:v>32541</c:v>
                </c:pt>
                <c:pt idx="16">
                  <c:v>32645</c:v>
                </c:pt>
                <c:pt idx="17">
                  <c:v>32737</c:v>
                </c:pt>
                <c:pt idx="18">
                  <c:v>32828</c:v>
                </c:pt>
                <c:pt idx="19">
                  <c:v>32930</c:v>
                </c:pt>
                <c:pt idx="20">
                  <c:v>32987</c:v>
                </c:pt>
                <c:pt idx="21">
                  <c:v>33135</c:v>
                </c:pt>
                <c:pt idx="22">
                  <c:v>33193</c:v>
                </c:pt>
                <c:pt idx="23">
                  <c:v>33301</c:v>
                </c:pt>
                <c:pt idx="24">
                  <c:v>33350</c:v>
                </c:pt>
                <c:pt idx="25">
                  <c:v>33487</c:v>
                </c:pt>
                <c:pt idx="26">
                  <c:v>33578</c:v>
                </c:pt>
                <c:pt idx="27">
                  <c:v>33623</c:v>
                </c:pt>
                <c:pt idx="28">
                  <c:v>33714</c:v>
                </c:pt>
                <c:pt idx="29">
                  <c:v>33808</c:v>
                </c:pt>
                <c:pt idx="30">
                  <c:v>33914</c:v>
                </c:pt>
                <c:pt idx="31">
                  <c:v>33988</c:v>
                </c:pt>
                <c:pt idx="32">
                  <c:v>34117</c:v>
                </c:pt>
                <c:pt idx="33">
                  <c:v>34218</c:v>
                </c:pt>
                <c:pt idx="34">
                  <c:v>34347</c:v>
                </c:pt>
                <c:pt idx="35">
                  <c:v>34396</c:v>
                </c:pt>
                <c:pt idx="36">
                  <c:v>34437</c:v>
                </c:pt>
                <c:pt idx="37">
                  <c:v>34543</c:v>
                </c:pt>
                <c:pt idx="38">
                  <c:v>34648</c:v>
                </c:pt>
                <c:pt idx="39">
                  <c:v>34705</c:v>
                </c:pt>
                <c:pt idx="40">
                  <c:v>34802</c:v>
                </c:pt>
                <c:pt idx="41">
                  <c:v>34897</c:v>
                </c:pt>
                <c:pt idx="42">
                  <c:v>35060</c:v>
                </c:pt>
                <c:pt idx="43">
                  <c:v>35111</c:v>
                </c:pt>
                <c:pt idx="44">
                  <c:v>35166</c:v>
                </c:pt>
                <c:pt idx="45">
                  <c:v>35265</c:v>
                </c:pt>
                <c:pt idx="46">
                  <c:v>35408</c:v>
                </c:pt>
                <c:pt idx="47">
                  <c:v>35458</c:v>
                </c:pt>
                <c:pt idx="48">
                  <c:v>35586</c:v>
                </c:pt>
                <c:pt idx="49">
                  <c:v>35669</c:v>
                </c:pt>
                <c:pt idx="50">
                  <c:v>35781</c:v>
                </c:pt>
                <c:pt idx="51">
                  <c:v>35844</c:v>
                </c:pt>
                <c:pt idx="52">
                  <c:v>35907</c:v>
                </c:pt>
                <c:pt idx="53">
                  <c:v>36031</c:v>
                </c:pt>
                <c:pt idx="54">
                  <c:v>36132</c:v>
                </c:pt>
                <c:pt idx="55">
                  <c:v>36214</c:v>
                </c:pt>
                <c:pt idx="56">
                  <c:v>36322</c:v>
                </c:pt>
                <c:pt idx="57">
                  <c:v>36410</c:v>
                </c:pt>
                <c:pt idx="58">
                  <c:v>36503</c:v>
                </c:pt>
                <c:pt idx="59">
                  <c:v>36573</c:v>
                </c:pt>
                <c:pt idx="60">
                  <c:v>36684</c:v>
                </c:pt>
                <c:pt idx="61">
                  <c:v>36789</c:v>
                </c:pt>
                <c:pt idx="62">
                  <c:v>36836</c:v>
                </c:pt>
                <c:pt idx="63">
                  <c:v>36928</c:v>
                </c:pt>
                <c:pt idx="64">
                  <c:v>37054</c:v>
                </c:pt>
                <c:pt idx="65">
                  <c:v>37160</c:v>
                </c:pt>
                <c:pt idx="66">
                  <c:v>37230</c:v>
                </c:pt>
                <c:pt idx="67">
                  <c:v>37320</c:v>
                </c:pt>
                <c:pt idx="68">
                  <c:v>37392</c:v>
                </c:pt>
                <c:pt idx="69">
                  <c:v>37518</c:v>
                </c:pt>
                <c:pt idx="70">
                  <c:v>37580</c:v>
                </c:pt>
                <c:pt idx="71">
                  <c:v>37691</c:v>
                </c:pt>
                <c:pt idx="72">
                  <c:v>37727</c:v>
                </c:pt>
                <c:pt idx="73">
                  <c:v>37868</c:v>
                </c:pt>
                <c:pt idx="74">
                  <c:v>37935</c:v>
                </c:pt>
                <c:pt idx="75">
                  <c:v>38040</c:v>
                </c:pt>
                <c:pt idx="76">
                  <c:v>38133</c:v>
                </c:pt>
                <c:pt idx="77">
                  <c:v>38236</c:v>
                </c:pt>
                <c:pt idx="78">
                  <c:v>38320</c:v>
                </c:pt>
                <c:pt idx="79">
                  <c:v>38379</c:v>
                </c:pt>
                <c:pt idx="80">
                  <c:v>38505</c:v>
                </c:pt>
                <c:pt idx="81">
                  <c:v>38603</c:v>
                </c:pt>
                <c:pt idx="82">
                  <c:v>38688</c:v>
                </c:pt>
                <c:pt idx="83">
                  <c:v>38783</c:v>
                </c:pt>
                <c:pt idx="84">
                  <c:v>38846</c:v>
                </c:pt>
                <c:pt idx="85">
                  <c:v>38971</c:v>
                </c:pt>
                <c:pt idx="86">
                  <c:v>39043</c:v>
                </c:pt>
                <c:pt idx="87">
                  <c:v>39107</c:v>
                </c:pt>
                <c:pt idx="88">
                  <c:v>39198</c:v>
                </c:pt>
                <c:pt idx="89">
                  <c:v>39329</c:v>
                </c:pt>
                <c:pt idx="90">
                  <c:v>39428</c:v>
                </c:pt>
                <c:pt idx="91">
                  <c:v>39513</c:v>
                </c:pt>
                <c:pt idx="92">
                  <c:v>39555</c:v>
                </c:pt>
                <c:pt idx="93">
                  <c:v>39695</c:v>
                </c:pt>
                <c:pt idx="94">
                  <c:v>39748</c:v>
                </c:pt>
                <c:pt idx="95">
                  <c:v>39868</c:v>
                </c:pt>
                <c:pt idx="96">
                  <c:v>39927</c:v>
                </c:pt>
                <c:pt idx="97">
                  <c:v>40063</c:v>
                </c:pt>
                <c:pt idx="98">
                  <c:v>40091</c:v>
                </c:pt>
                <c:pt idx="99">
                  <c:v>40204</c:v>
                </c:pt>
                <c:pt idx="100">
                  <c:v>40336</c:v>
                </c:pt>
                <c:pt idx="101">
                  <c:v>40427</c:v>
                </c:pt>
                <c:pt idx="102">
                  <c:v>40522</c:v>
                </c:pt>
                <c:pt idx="103">
                  <c:v>40597</c:v>
                </c:pt>
                <c:pt idx="104">
                  <c:v>40680</c:v>
                </c:pt>
                <c:pt idx="105">
                  <c:v>40764</c:v>
                </c:pt>
                <c:pt idx="106">
                  <c:v>40856</c:v>
                </c:pt>
                <c:pt idx="107">
                  <c:v>40953</c:v>
                </c:pt>
                <c:pt idx="108">
                  <c:v>41064</c:v>
                </c:pt>
                <c:pt idx="109">
                  <c:v>41155</c:v>
                </c:pt>
                <c:pt idx="110">
                  <c:v>41248</c:v>
                </c:pt>
                <c:pt idx="111">
                  <c:v>41303</c:v>
                </c:pt>
                <c:pt idx="112">
                  <c:v>41408</c:v>
                </c:pt>
                <c:pt idx="113">
                  <c:v>41535</c:v>
                </c:pt>
                <c:pt idx="114">
                  <c:v>41607</c:v>
                </c:pt>
                <c:pt idx="115">
                  <c:v>41702</c:v>
                </c:pt>
                <c:pt idx="116">
                  <c:v>41782</c:v>
                </c:pt>
                <c:pt idx="117">
                  <c:v>41891</c:v>
                </c:pt>
                <c:pt idx="118">
                  <c:v>41982</c:v>
                </c:pt>
                <c:pt idx="119">
                  <c:v>42059</c:v>
                </c:pt>
                <c:pt idx="120">
                  <c:v>42150</c:v>
                </c:pt>
                <c:pt idx="121">
                  <c:v>42244</c:v>
                </c:pt>
                <c:pt idx="122">
                  <c:v>42327</c:v>
                </c:pt>
                <c:pt idx="123">
                  <c:v>42417</c:v>
                </c:pt>
                <c:pt idx="124">
                  <c:v>42509</c:v>
                </c:pt>
                <c:pt idx="125">
                  <c:v>42622</c:v>
                </c:pt>
                <c:pt idx="126">
                  <c:v>42703</c:v>
                </c:pt>
                <c:pt idx="127">
                  <c:v>42783</c:v>
                </c:pt>
                <c:pt idx="128">
                  <c:v>42884</c:v>
                </c:pt>
                <c:pt idx="129">
                  <c:v>42970</c:v>
                </c:pt>
                <c:pt idx="130">
                  <c:v>43075</c:v>
                </c:pt>
                <c:pt idx="131">
                  <c:v>43153</c:v>
                </c:pt>
              </c:numCache>
            </c:numRef>
          </c:cat>
          <c:val>
            <c:numRef>
              <c:f>縦型表!$L$105:$L$268</c:f>
              <c:numCache>
                <c:formatCode>0.0</c:formatCode>
                <c:ptCount val="164"/>
                <c:pt idx="0">
                  <c:v>40.89</c:v>
                </c:pt>
                <c:pt idx="1">
                  <c:v>40.89</c:v>
                </c:pt>
                <c:pt idx="2">
                  <c:v>46.98</c:v>
                </c:pt>
                <c:pt idx="3">
                  <c:v>40.89</c:v>
                </c:pt>
                <c:pt idx="4">
                  <c:v>41.76</c:v>
                </c:pt>
                <c:pt idx="5">
                  <c:v>41.76</c:v>
                </c:pt>
                <c:pt idx="6">
                  <c:v>44.37</c:v>
                </c:pt>
                <c:pt idx="7">
                  <c:v>43.5</c:v>
                </c:pt>
                <c:pt idx="8">
                  <c:v>43.5</c:v>
                </c:pt>
                <c:pt idx="9">
                  <c:v>42.63</c:v>
                </c:pt>
                <c:pt idx="10">
                  <c:v>39.15</c:v>
                </c:pt>
                <c:pt idx="11">
                  <c:v>43.5</c:v>
                </c:pt>
                <c:pt idx="12">
                  <c:v>42.63</c:v>
                </c:pt>
                <c:pt idx="13">
                  <c:v>38.28</c:v>
                </c:pt>
                <c:pt idx="14">
                  <c:v>42.63</c:v>
                </c:pt>
                <c:pt idx="15">
                  <c:v>41.76</c:v>
                </c:pt>
                <c:pt idx="16">
                  <c:v>40.89</c:v>
                </c:pt>
                <c:pt idx="17">
                  <c:v>39.15</c:v>
                </c:pt>
                <c:pt idx="18">
                  <c:v>40.89</c:v>
                </c:pt>
                <c:pt idx="19">
                  <c:v>40.89</c:v>
                </c:pt>
                <c:pt idx="20">
                  <c:v>38.28</c:v>
                </c:pt>
                <c:pt idx="21">
                  <c:v>39.15</c:v>
                </c:pt>
                <c:pt idx="22">
                  <c:v>40.89</c:v>
                </c:pt>
                <c:pt idx="23">
                  <c:v>40.89</c:v>
                </c:pt>
                <c:pt idx="24">
                  <c:v>38.5</c:v>
                </c:pt>
                <c:pt idx="25">
                  <c:v>39.4</c:v>
                </c:pt>
                <c:pt idx="26">
                  <c:v>43</c:v>
                </c:pt>
                <c:pt idx="27">
                  <c:v>41.2</c:v>
                </c:pt>
                <c:pt idx="28">
                  <c:v>41.1</c:v>
                </c:pt>
                <c:pt idx="29">
                  <c:v>40.4</c:v>
                </c:pt>
                <c:pt idx="30">
                  <c:v>44.6</c:v>
                </c:pt>
                <c:pt idx="31">
                  <c:v>41.4</c:v>
                </c:pt>
                <c:pt idx="32">
                  <c:v>45.8</c:v>
                </c:pt>
                <c:pt idx="33">
                  <c:v>40.700000000000003</c:v>
                </c:pt>
                <c:pt idx="34">
                  <c:v>44.1</c:v>
                </c:pt>
                <c:pt idx="35">
                  <c:v>43.5</c:v>
                </c:pt>
                <c:pt idx="36">
                  <c:v>40.9</c:v>
                </c:pt>
                <c:pt idx="37">
                  <c:v>44.7</c:v>
                </c:pt>
                <c:pt idx="38">
                  <c:v>44.3</c:v>
                </c:pt>
                <c:pt idx="39">
                  <c:v>47.9</c:v>
                </c:pt>
                <c:pt idx="40">
                  <c:v>42.09</c:v>
                </c:pt>
                <c:pt idx="41">
                  <c:v>44.21</c:v>
                </c:pt>
                <c:pt idx="42">
                  <c:v>49.68</c:v>
                </c:pt>
                <c:pt idx="43">
                  <c:v>49.9</c:v>
                </c:pt>
                <c:pt idx="44">
                  <c:v>44.59</c:v>
                </c:pt>
                <c:pt idx="45">
                  <c:v>45.55</c:v>
                </c:pt>
                <c:pt idx="46">
                  <c:v>47.9</c:v>
                </c:pt>
                <c:pt idx="47">
                  <c:v>46.7</c:v>
                </c:pt>
                <c:pt idx="48">
                  <c:v>44.1</c:v>
                </c:pt>
                <c:pt idx="49">
                  <c:v>47.8</c:v>
                </c:pt>
                <c:pt idx="50">
                  <c:v>45.9</c:v>
                </c:pt>
                <c:pt idx="51">
                  <c:v>44.09</c:v>
                </c:pt>
                <c:pt idx="52">
                  <c:v>42.7</c:v>
                </c:pt>
                <c:pt idx="53">
                  <c:v>42.9</c:v>
                </c:pt>
                <c:pt idx="54">
                  <c:v>45.4</c:v>
                </c:pt>
                <c:pt idx="55">
                  <c:v>44.6</c:v>
                </c:pt>
                <c:pt idx="56">
                  <c:v>45.5</c:v>
                </c:pt>
                <c:pt idx="57">
                  <c:v>42.7</c:v>
                </c:pt>
                <c:pt idx="58">
                  <c:v>44.9</c:v>
                </c:pt>
                <c:pt idx="59">
                  <c:v>46.7</c:v>
                </c:pt>
                <c:pt idx="60">
                  <c:v>44.9</c:v>
                </c:pt>
                <c:pt idx="61">
                  <c:v>44.3</c:v>
                </c:pt>
                <c:pt idx="62">
                  <c:v>46.5</c:v>
                </c:pt>
                <c:pt idx="63">
                  <c:v>44.6</c:v>
                </c:pt>
                <c:pt idx="64">
                  <c:v>47.4</c:v>
                </c:pt>
                <c:pt idx="65">
                  <c:v>49.3</c:v>
                </c:pt>
                <c:pt idx="66">
                  <c:v>49</c:v>
                </c:pt>
                <c:pt idx="67">
                  <c:v>48.5</c:v>
                </c:pt>
                <c:pt idx="68">
                  <c:v>47.6</c:v>
                </c:pt>
                <c:pt idx="69">
                  <c:v>46.9</c:v>
                </c:pt>
                <c:pt idx="70">
                  <c:v>45.2</c:v>
                </c:pt>
                <c:pt idx="71">
                  <c:v>46.3</c:v>
                </c:pt>
                <c:pt idx="72">
                  <c:v>47.7</c:v>
                </c:pt>
                <c:pt idx="73">
                  <c:v>45.3</c:v>
                </c:pt>
                <c:pt idx="74">
                  <c:v>45.7</c:v>
                </c:pt>
                <c:pt idx="75">
                  <c:v>47.6</c:v>
                </c:pt>
                <c:pt idx="76">
                  <c:v>45.4</c:v>
                </c:pt>
                <c:pt idx="77">
                  <c:v>46.9</c:v>
                </c:pt>
                <c:pt idx="78">
                  <c:v>46</c:v>
                </c:pt>
                <c:pt idx="79">
                  <c:v>45.1</c:v>
                </c:pt>
                <c:pt idx="80">
                  <c:v>45.8</c:v>
                </c:pt>
                <c:pt idx="81">
                  <c:v>45.2</c:v>
                </c:pt>
                <c:pt idx="82">
                  <c:v>49</c:v>
                </c:pt>
                <c:pt idx="83">
                  <c:v>46</c:v>
                </c:pt>
                <c:pt idx="84">
                  <c:v>45.4</c:v>
                </c:pt>
                <c:pt idx="85">
                  <c:v>45.5</c:v>
                </c:pt>
                <c:pt idx="86">
                  <c:v>44.5</c:v>
                </c:pt>
                <c:pt idx="87">
                  <c:v>45.6</c:v>
                </c:pt>
                <c:pt idx="88">
                  <c:v>55.8</c:v>
                </c:pt>
                <c:pt idx="89">
                  <c:v>46</c:v>
                </c:pt>
                <c:pt idx="90">
                  <c:v>46.9</c:v>
                </c:pt>
                <c:pt idx="91">
                  <c:v>45.2</c:v>
                </c:pt>
                <c:pt idx="92">
                  <c:v>44.9</c:v>
                </c:pt>
                <c:pt idx="93">
                  <c:v>42.5</c:v>
                </c:pt>
                <c:pt idx="94">
                  <c:v>44.9</c:v>
                </c:pt>
                <c:pt idx="95">
                  <c:v>44.2</c:v>
                </c:pt>
                <c:pt idx="96">
                  <c:v>43.5</c:v>
                </c:pt>
                <c:pt idx="97">
                  <c:v>44.1</c:v>
                </c:pt>
                <c:pt idx="98">
                  <c:v>46.6</c:v>
                </c:pt>
                <c:pt idx="99">
                  <c:v>45</c:v>
                </c:pt>
                <c:pt idx="100">
                  <c:v>42.8</c:v>
                </c:pt>
                <c:pt idx="101">
                  <c:v>47.9</c:v>
                </c:pt>
                <c:pt idx="102">
                  <c:v>45.5</c:v>
                </c:pt>
                <c:pt idx="108">
                  <c:v>133</c:v>
                </c:pt>
                <c:pt idx="109">
                  <c:v>131.69999999999999</c:v>
                </c:pt>
                <c:pt idx="110">
                  <c:v>122.4</c:v>
                </c:pt>
                <c:pt idx="111">
                  <c:v>108.4</c:v>
                </c:pt>
                <c:pt idx="112">
                  <c:v>113.2</c:v>
                </c:pt>
                <c:pt idx="113">
                  <c:v>103.1</c:v>
                </c:pt>
                <c:pt idx="114">
                  <c:v>96.4</c:v>
                </c:pt>
                <c:pt idx="115">
                  <c:v>91.3</c:v>
                </c:pt>
                <c:pt idx="116">
                  <c:v>92.2</c:v>
                </c:pt>
                <c:pt idx="117">
                  <c:v>99.6</c:v>
                </c:pt>
                <c:pt idx="118">
                  <c:v>92.7</c:v>
                </c:pt>
                <c:pt idx="119">
                  <c:v>87.4</c:v>
                </c:pt>
                <c:pt idx="120">
                  <c:v>94.1</c:v>
                </c:pt>
                <c:pt idx="121">
                  <c:v>87.1</c:v>
                </c:pt>
                <c:pt idx="122">
                  <c:v>90.1</c:v>
                </c:pt>
                <c:pt idx="123">
                  <c:v>84.8</c:v>
                </c:pt>
                <c:pt idx="124">
                  <c:v>78.099999999999994</c:v>
                </c:pt>
                <c:pt idx="125">
                  <c:v>78.400000000000006</c:v>
                </c:pt>
                <c:pt idx="126">
                  <c:v>80.8</c:v>
                </c:pt>
                <c:pt idx="127">
                  <c:v>72.8</c:v>
                </c:pt>
                <c:pt idx="128">
                  <c:v>79.599999999999994</c:v>
                </c:pt>
                <c:pt idx="129">
                  <c:v>71.7</c:v>
                </c:pt>
                <c:pt idx="130">
                  <c:v>75.3</c:v>
                </c:pt>
                <c:pt idx="131">
                  <c:v>76.400000000000006</c:v>
                </c:pt>
              </c:numCache>
            </c:numRef>
          </c:val>
          <c:smooth val="0"/>
        </c:ser>
        <c:ser>
          <c:idx val="1"/>
          <c:order val="2"/>
          <c:tx>
            <c:strRef>
              <c:f>縦型表!$M$104</c:f>
              <c:strCache>
                <c:ptCount val="1"/>
                <c:pt idx="0">
                  <c:v>ｺﾊﾞﾙﾄﾗｲﾝ小積展望所</c:v>
                </c:pt>
              </c:strCache>
            </c:strRef>
          </c:tx>
          <c:spPr>
            <a:ln w="12700">
              <a:pattFill prst="pct75">
                <a:fgClr>
                  <a:srgbClr val="008000"/>
                </a:fgClr>
                <a:bgClr>
                  <a:srgbClr val="FFFFFF"/>
                </a:bgClr>
              </a:pattFill>
              <a:prstDash val="solid"/>
            </a:ln>
          </c:spPr>
          <c:marker>
            <c:symbol val="triangle"/>
            <c:size val="6"/>
            <c:spPr>
              <a:solidFill>
                <a:srgbClr val="FFFFFF"/>
              </a:solidFill>
              <a:ln>
                <a:solidFill>
                  <a:srgbClr val="008000"/>
                </a:solidFill>
                <a:prstDash val="solid"/>
              </a:ln>
            </c:spPr>
          </c:marker>
          <c:cat>
            <c:numRef>
              <c:f>縦型表!$C$105:$C$268</c:f>
              <c:numCache>
                <c:formatCode>[$-411]ge\.m\.d;@</c:formatCode>
                <c:ptCount val="164"/>
                <c:pt idx="0">
                  <c:v>31163</c:v>
                </c:pt>
                <c:pt idx="1">
                  <c:v>31258</c:v>
                </c:pt>
                <c:pt idx="2">
                  <c:v>31337</c:v>
                </c:pt>
                <c:pt idx="3">
                  <c:v>31434</c:v>
                </c:pt>
                <c:pt idx="4">
                  <c:v>31527</c:v>
                </c:pt>
                <c:pt idx="5">
                  <c:v>31618</c:v>
                </c:pt>
                <c:pt idx="6">
                  <c:v>31712</c:v>
                </c:pt>
                <c:pt idx="7">
                  <c:v>31796</c:v>
                </c:pt>
                <c:pt idx="8">
                  <c:v>31890</c:v>
                </c:pt>
                <c:pt idx="9">
                  <c:v>31966</c:v>
                </c:pt>
                <c:pt idx="10">
                  <c:v>32055</c:v>
                </c:pt>
                <c:pt idx="11">
                  <c:v>32155</c:v>
                </c:pt>
                <c:pt idx="12">
                  <c:v>32240</c:v>
                </c:pt>
                <c:pt idx="13">
                  <c:v>32357</c:v>
                </c:pt>
                <c:pt idx="14">
                  <c:v>32440</c:v>
                </c:pt>
                <c:pt idx="15">
                  <c:v>32541</c:v>
                </c:pt>
                <c:pt idx="16">
                  <c:v>32645</c:v>
                </c:pt>
                <c:pt idx="17">
                  <c:v>32737</c:v>
                </c:pt>
                <c:pt idx="18">
                  <c:v>32828</c:v>
                </c:pt>
                <c:pt idx="19">
                  <c:v>32930</c:v>
                </c:pt>
                <c:pt idx="20">
                  <c:v>32987</c:v>
                </c:pt>
                <c:pt idx="21">
                  <c:v>33135</c:v>
                </c:pt>
                <c:pt idx="22">
                  <c:v>33193</c:v>
                </c:pt>
                <c:pt idx="23">
                  <c:v>33301</c:v>
                </c:pt>
                <c:pt idx="24">
                  <c:v>33350</c:v>
                </c:pt>
                <c:pt idx="25">
                  <c:v>33487</c:v>
                </c:pt>
                <c:pt idx="26">
                  <c:v>33578</c:v>
                </c:pt>
                <c:pt idx="27">
                  <c:v>33623</c:v>
                </c:pt>
                <c:pt idx="28">
                  <c:v>33714</c:v>
                </c:pt>
                <c:pt idx="29">
                  <c:v>33808</c:v>
                </c:pt>
                <c:pt idx="30">
                  <c:v>33914</c:v>
                </c:pt>
                <c:pt idx="31">
                  <c:v>33988</c:v>
                </c:pt>
                <c:pt idx="32">
                  <c:v>34117</c:v>
                </c:pt>
                <c:pt idx="33">
                  <c:v>34218</c:v>
                </c:pt>
                <c:pt idx="34">
                  <c:v>34347</c:v>
                </c:pt>
                <c:pt idx="35">
                  <c:v>34396</c:v>
                </c:pt>
                <c:pt idx="36">
                  <c:v>34437</c:v>
                </c:pt>
                <c:pt idx="37">
                  <c:v>34543</c:v>
                </c:pt>
                <c:pt idx="38">
                  <c:v>34648</c:v>
                </c:pt>
                <c:pt idx="39">
                  <c:v>34705</c:v>
                </c:pt>
                <c:pt idx="40">
                  <c:v>34802</c:v>
                </c:pt>
                <c:pt idx="41">
                  <c:v>34897</c:v>
                </c:pt>
                <c:pt idx="42">
                  <c:v>35060</c:v>
                </c:pt>
                <c:pt idx="43">
                  <c:v>35111</c:v>
                </c:pt>
                <c:pt idx="44">
                  <c:v>35166</c:v>
                </c:pt>
                <c:pt idx="45">
                  <c:v>35265</c:v>
                </c:pt>
                <c:pt idx="46">
                  <c:v>35408</c:v>
                </c:pt>
                <c:pt idx="47">
                  <c:v>35458</c:v>
                </c:pt>
                <c:pt idx="48">
                  <c:v>35586</c:v>
                </c:pt>
                <c:pt idx="49">
                  <c:v>35669</c:v>
                </c:pt>
                <c:pt idx="50">
                  <c:v>35781</c:v>
                </c:pt>
                <c:pt idx="51">
                  <c:v>35844</c:v>
                </c:pt>
                <c:pt idx="52">
                  <c:v>35907</c:v>
                </c:pt>
                <c:pt idx="53">
                  <c:v>36031</c:v>
                </c:pt>
                <c:pt idx="54">
                  <c:v>36132</c:v>
                </c:pt>
                <c:pt idx="55">
                  <c:v>36214</c:v>
                </c:pt>
                <c:pt idx="56">
                  <c:v>36322</c:v>
                </c:pt>
                <c:pt idx="57">
                  <c:v>36410</c:v>
                </c:pt>
                <c:pt idx="58">
                  <c:v>36503</c:v>
                </c:pt>
                <c:pt idx="59">
                  <c:v>36573</c:v>
                </c:pt>
                <c:pt idx="60">
                  <c:v>36684</c:v>
                </c:pt>
                <c:pt idx="61">
                  <c:v>36789</c:v>
                </c:pt>
                <c:pt idx="62">
                  <c:v>36836</c:v>
                </c:pt>
                <c:pt idx="63">
                  <c:v>36928</c:v>
                </c:pt>
                <c:pt idx="64">
                  <c:v>37054</c:v>
                </c:pt>
                <c:pt idx="65">
                  <c:v>37160</c:v>
                </c:pt>
                <c:pt idx="66">
                  <c:v>37230</c:v>
                </c:pt>
                <c:pt idx="67">
                  <c:v>37320</c:v>
                </c:pt>
                <c:pt idx="68">
                  <c:v>37392</c:v>
                </c:pt>
                <c:pt idx="69">
                  <c:v>37518</c:v>
                </c:pt>
                <c:pt idx="70">
                  <c:v>37580</c:v>
                </c:pt>
                <c:pt idx="71">
                  <c:v>37691</c:v>
                </c:pt>
                <c:pt idx="72">
                  <c:v>37727</c:v>
                </c:pt>
                <c:pt idx="73">
                  <c:v>37868</c:v>
                </c:pt>
                <c:pt idx="74">
                  <c:v>37935</c:v>
                </c:pt>
                <c:pt idx="75">
                  <c:v>38040</c:v>
                </c:pt>
                <c:pt idx="76">
                  <c:v>38133</c:v>
                </c:pt>
                <c:pt idx="77">
                  <c:v>38236</c:v>
                </c:pt>
                <c:pt idx="78">
                  <c:v>38320</c:v>
                </c:pt>
                <c:pt idx="79">
                  <c:v>38379</c:v>
                </c:pt>
                <c:pt idx="80">
                  <c:v>38505</c:v>
                </c:pt>
                <c:pt idx="81">
                  <c:v>38603</c:v>
                </c:pt>
                <c:pt idx="82">
                  <c:v>38688</c:v>
                </c:pt>
                <c:pt idx="83">
                  <c:v>38783</c:v>
                </c:pt>
                <c:pt idx="84">
                  <c:v>38846</c:v>
                </c:pt>
                <c:pt idx="85">
                  <c:v>38971</c:v>
                </c:pt>
                <c:pt idx="86">
                  <c:v>39043</c:v>
                </c:pt>
                <c:pt idx="87">
                  <c:v>39107</c:v>
                </c:pt>
                <c:pt idx="88">
                  <c:v>39198</c:v>
                </c:pt>
                <c:pt idx="89">
                  <c:v>39329</c:v>
                </c:pt>
                <c:pt idx="90">
                  <c:v>39428</c:v>
                </c:pt>
                <c:pt idx="91">
                  <c:v>39513</c:v>
                </c:pt>
                <c:pt idx="92">
                  <c:v>39555</c:v>
                </c:pt>
                <c:pt idx="93">
                  <c:v>39695</c:v>
                </c:pt>
                <c:pt idx="94">
                  <c:v>39748</c:v>
                </c:pt>
                <c:pt idx="95">
                  <c:v>39868</c:v>
                </c:pt>
                <c:pt idx="96">
                  <c:v>39927</c:v>
                </c:pt>
                <c:pt idx="97">
                  <c:v>40063</c:v>
                </c:pt>
                <c:pt idx="98">
                  <c:v>40091</c:v>
                </c:pt>
                <c:pt idx="99">
                  <c:v>40204</c:v>
                </c:pt>
                <c:pt idx="100">
                  <c:v>40336</c:v>
                </c:pt>
                <c:pt idx="101">
                  <c:v>40427</c:v>
                </c:pt>
                <c:pt idx="102">
                  <c:v>40522</c:v>
                </c:pt>
                <c:pt idx="103">
                  <c:v>40597</c:v>
                </c:pt>
                <c:pt idx="104">
                  <c:v>40680</c:v>
                </c:pt>
                <c:pt idx="105">
                  <c:v>40764</c:v>
                </c:pt>
                <c:pt idx="106">
                  <c:v>40856</c:v>
                </c:pt>
                <c:pt idx="107">
                  <c:v>40953</c:v>
                </c:pt>
                <c:pt idx="108">
                  <c:v>41064</c:v>
                </c:pt>
                <c:pt idx="109">
                  <c:v>41155</c:v>
                </c:pt>
                <c:pt idx="110">
                  <c:v>41248</c:v>
                </c:pt>
                <c:pt idx="111">
                  <c:v>41303</c:v>
                </c:pt>
                <c:pt idx="112">
                  <c:v>41408</c:v>
                </c:pt>
                <c:pt idx="113">
                  <c:v>41535</c:v>
                </c:pt>
                <c:pt idx="114">
                  <c:v>41607</c:v>
                </c:pt>
                <c:pt idx="115">
                  <c:v>41702</c:v>
                </c:pt>
                <c:pt idx="116">
                  <c:v>41782</c:v>
                </c:pt>
                <c:pt idx="117">
                  <c:v>41891</c:v>
                </c:pt>
                <c:pt idx="118">
                  <c:v>41982</c:v>
                </c:pt>
                <c:pt idx="119">
                  <c:v>42059</c:v>
                </c:pt>
                <c:pt idx="120">
                  <c:v>42150</c:v>
                </c:pt>
                <c:pt idx="121">
                  <c:v>42244</c:v>
                </c:pt>
                <c:pt idx="122">
                  <c:v>42327</c:v>
                </c:pt>
                <c:pt idx="123">
                  <c:v>42417</c:v>
                </c:pt>
                <c:pt idx="124">
                  <c:v>42509</c:v>
                </c:pt>
                <c:pt idx="125">
                  <c:v>42622</c:v>
                </c:pt>
                <c:pt idx="126">
                  <c:v>42703</c:v>
                </c:pt>
                <c:pt idx="127">
                  <c:v>42783</c:v>
                </c:pt>
                <c:pt idx="128">
                  <c:v>42884</c:v>
                </c:pt>
                <c:pt idx="129">
                  <c:v>42970</c:v>
                </c:pt>
                <c:pt idx="130">
                  <c:v>43075</c:v>
                </c:pt>
                <c:pt idx="131">
                  <c:v>43153</c:v>
                </c:pt>
              </c:numCache>
            </c:numRef>
          </c:cat>
          <c:val>
            <c:numRef>
              <c:f>縦型表!$M$105:$M$268</c:f>
              <c:numCache>
                <c:formatCode>0.0</c:formatCode>
                <c:ptCount val="164"/>
                <c:pt idx="0">
                  <c:v>29.58</c:v>
                </c:pt>
                <c:pt idx="1">
                  <c:v>30.45</c:v>
                </c:pt>
                <c:pt idx="2">
                  <c:v>35.67</c:v>
                </c:pt>
                <c:pt idx="3">
                  <c:v>29.58</c:v>
                </c:pt>
                <c:pt idx="4">
                  <c:v>29.58</c:v>
                </c:pt>
                <c:pt idx="5">
                  <c:v>28.71</c:v>
                </c:pt>
                <c:pt idx="6">
                  <c:v>29.58</c:v>
                </c:pt>
                <c:pt idx="7">
                  <c:v>29.58</c:v>
                </c:pt>
                <c:pt idx="8">
                  <c:v>30.45</c:v>
                </c:pt>
                <c:pt idx="9">
                  <c:v>29.58</c:v>
                </c:pt>
                <c:pt idx="10">
                  <c:v>27.84</c:v>
                </c:pt>
                <c:pt idx="11">
                  <c:v>30.45</c:v>
                </c:pt>
                <c:pt idx="12">
                  <c:v>29.58</c:v>
                </c:pt>
                <c:pt idx="13">
                  <c:v>29.58</c:v>
                </c:pt>
                <c:pt idx="14">
                  <c:v>29.58</c:v>
                </c:pt>
                <c:pt idx="15">
                  <c:v>29.58</c:v>
                </c:pt>
                <c:pt idx="16">
                  <c:v>30.45</c:v>
                </c:pt>
                <c:pt idx="17">
                  <c:v>28.71</c:v>
                </c:pt>
                <c:pt idx="18">
                  <c:v>28.71</c:v>
                </c:pt>
                <c:pt idx="19">
                  <c:v>29.58</c:v>
                </c:pt>
                <c:pt idx="20">
                  <c:v>27.84</c:v>
                </c:pt>
                <c:pt idx="21">
                  <c:v>26.97</c:v>
                </c:pt>
                <c:pt idx="22">
                  <c:v>28.71</c:v>
                </c:pt>
                <c:pt idx="23">
                  <c:v>28.71</c:v>
                </c:pt>
                <c:pt idx="24">
                  <c:v>27</c:v>
                </c:pt>
                <c:pt idx="25">
                  <c:v>27.2</c:v>
                </c:pt>
                <c:pt idx="26">
                  <c:v>29.6</c:v>
                </c:pt>
                <c:pt idx="27">
                  <c:v>30</c:v>
                </c:pt>
                <c:pt idx="28">
                  <c:v>29.1</c:v>
                </c:pt>
                <c:pt idx="29">
                  <c:v>29</c:v>
                </c:pt>
                <c:pt idx="30">
                  <c:v>31.8</c:v>
                </c:pt>
                <c:pt idx="31">
                  <c:v>29.8</c:v>
                </c:pt>
                <c:pt idx="32">
                  <c:v>31.6</c:v>
                </c:pt>
                <c:pt idx="33">
                  <c:v>28.7</c:v>
                </c:pt>
                <c:pt idx="34">
                  <c:v>30.5</c:v>
                </c:pt>
                <c:pt idx="35">
                  <c:v>30.1</c:v>
                </c:pt>
                <c:pt idx="36">
                  <c:v>28.4</c:v>
                </c:pt>
                <c:pt idx="37">
                  <c:v>30.1</c:v>
                </c:pt>
                <c:pt idx="38">
                  <c:v>30.7</c:v>
                </c:pt>
                <c:pt idx="39">
                  <c:v>33.200000000000003</c:v>
                </c:pt>
                <c:pt idx="40">
                  <c:v>28.59</c:v>
                </c:pt>
                <c:pt idx="41">
                  <c:v>31.81</c:v>
                </c:pt>
                <c:pt idx="42">
                  <c:v>32.43</c:v>
                </c:pt>
                <c:pt idx="43">
                  <c:v>30.94</c:v>
                </c:pt>
                <c:pt idx="44">
                  <c:v>34.72</c:v>
                </c:pt>
                <c:pt idx="45">
                  <c:v>31.26</c:v>
                </c:pt>
                <c:pt idx="46">
                  <c:v>38.200000000000003</c:v>
                </c:pt>
                <c:pt idx="47">
                  <c:v>35.4</c:v>
                </c:pt>
                <c:pt idx="48">
                  <c:v>31.6</c:v>
                </c:pt>
                <c:pt idx="49">
                  <c:v>33.6</c:v>
                </c:pt>
                <c:pt idx="50">
                  <c:v>35.299999999999997</c:v>
                </c:pt>
                <c:pt idx="51">
                  <c:v>30.58</c:v>
                </c:pt>
                <c:pt idx="52">
                  <c:v>32.1</c:v>
                </c:pt>
                <c:pt idx="53">
                  <c:v>30.4</c:v>
                </c:pt>
                <c:pt idx="54">
                  <c:v>32.200000000000003</c:v>
                </c:pt>
                <c:pt idx="55">
                  <c:v>31.2</c:v>
                </c:pt>
                <c:pt idx="56">
                  <c:v>30.4</c:v>
                </c:pt>
                <c:pt idx="57">
                  <c:v>30.8</c:v>
                </c:pt>
                <c:pt idx="58">
                  <c:v>32.1</c:v>
                </c:pt>
                <c:pt idx="59">
                  <c:v>31.1</c:v>
                </c:pt>
                <c:pt idx="60">
                  <c:v>32.5</c:v>
                </c:pt>
                <c:pt idx="61">
                  <c:v>30.7</c:v>
                </c:pt>
                <c:pt idx="62">
                  <c:v>32.4</c:v>
                </c:pt>
                <c:pt idx="63">
                  <c:v>29.8</c:v>
                </c:pt>
                <c:pt idx="64">
                  <c:v>32.4</c:v>
                </c:pt>
                <c:pt idx="65">
                  <c:v>33.5</c:v>
                </c:pt>
                <c:pt idx="66">
                  <c:v>33.5</c:v>
                </c:pt>
                <c:pt idx="67">
                  <c:v>33.6</c:v>
                </c:pt>
                <c:pt idx="68">
                  <c:v>32.6</c:v>
                </c:pt>
                <c:pt idx="69">
                  <c:v>33.6</c:v>
                </c:pt>
                <c:pt idx="70">
                  <c:v>31.2</c:v>
                </c:pt>
                <c:pt idx="71">
                  <c:v>32.5</c:v>
                </c:pt>
                <c:pt idx="72">
                  <c:v>32.6</c:v>
                </c:pt>
                <c:pt idx="73">
                  <c:v>32.6</c:v>
                </c:pt>
                <c:pt idx="74">
                  <c:v>31.6</c:v>
                </c:pt>
                <c:pt idx="77">
                  <c:v>32.6</c:v>
                </c:pt>
                <c:pt idx="78">
                  <c:v>31.5</c:v>
                </c:pt>
                <c:pt idx="79">
                  <c:v>31.1</c:v>
                </c:pt>
                <c:pt idx="80">
                  <c:v>32.4</c:v>
                </c:pt>
                <c:pt idx="81">
                  <c:v>31.7</c:v>
                </c:pt>
                <c:pt idx="82">
                  <c:v>33.1</c:v>
                </c:pt>
                <c:pt idx="83">
                  <c:v>32.6</c:v>
                </c:pt>
                <c:pt idx="84">
                  <c:v>32.200000000000003</c:v>
                </c:pt>
                <c:pt idx="85">
                  <c:v>33.799999999999997</c:v>
                </c:pt>
                <c:pt idx="86">
                  <c:v>33.1</c:v>
                </c:pt>
                <c:pt idx="88">
                  <c:v>31.3</c:v>
                </c:pt>
                <c:pt idx="89">
                  <c:v>32.799999999999997</c:v>
                </c:pt>
                <c:pt idx="90">
                  <c:v>33.9</c:v>
                </c:pt>
                <c:pt idx="91">
                  <c:v>33.9</c:v>
                </c:pt>
                <c:pt idx="92">
                  <c:v>32.700000000000003</c:v>
                </c:pt>
                <c:pt idx="93">
                  <c:v>32.1</c:v>
                </c:pt>
                <c:pt idx="94">
                  <c:v>33.5</c:v>
                </c:pt>
                <c:pt idx="95">
                  <c:v>33</c:v>
                </c:pt>
                <c:pt idx="96">
                  <c:v>31.7</c:v>
                </c:pt>
                <c:pt idx="97">
                  <c:v>32.799999999999997</c:v>
                </c:pt>
                <c:pt idx="98">
                  <c:v>33.799999999999997</c:v>
                </c:pt>
                <c:pt idx="99">
                  <c:v>32.799999999999997</c:v>
                </c:pt>
                <c:pt idx="100">
                  <c:v>33.200000000000003</c:v>
                </c:pt>
                <c:pt idx="101">
                  <c:v>34.299999999999997</c:v>
                </c:pt>
                <c:pt idx="102">
                  <c:v>33.1</c:v>
                </c:pt>
                <c:pt idx="114">
                  <c:v>50.5</c:v>
                </c:pt>
                <c:pt idx="115">
                  <c:v>47.5</c:v>
                </c:pt>
                <c:pt idx="116">
                  <c:v>45.3</c:v>
                </c:pt>
                <c:pt idx="117">
                  <c:v>46.8</c:v>
                </c:pt>
                <c:pt idx="118">
                  <c:v>49.6</c:v>
                </c:pt>
                <c:pt idx="119">
                  <c:v>46.9</c:v>
                </c:pt>
                <c:pt idx="120">
                  <c:v>45.5</c:v>
                </c:pt>
                <c:pt idx="121">
                  <c:v>44.4</c:v>
                </c:pt>
                <c:pt idx="122">
                  <c:v>47.1</c:v>
                </c:pt>
                <c:pt idx="123">
                  <c:v>44.4</c:v>
                </c:pt>
                <c:pt idx="124">
                  <c:v>42.5</c:v>
                </c:pt>
                <c:pt idx="125">
                  <c:v>41.7</c:v>
                </c:pt>
                <c:pt idx="126">
                  <c:v>43.6</c:v>
                </c:pt>
                <c:pt idx="127">
                  <c:v>41.1</c:v>
                </c:pt>
                <c:pt idx="128">
                  <c:v>39.700000000000003</c:v>
                </c:pt>
                <c:pt idx="129">
                  <c:v>41.6</c:v>
                </c:pt>
                <c:pt idx="130">
                  <c:v>43</c:v>
                </c:pt>
                <c:pt idx="131">
                  <c:v>40.1</c:v>
                </c:pt>
              </c:numCache>
            </c:numRef>
          </c:val>
          <c:smooth val="0"/>
        </c:ser>
        <c:ser>
          <c:idx val="2"/>
          <c:order val="3"/>
          <c:tx>
            <c:strRef>
              <c:f>縦型表!$N$104</c:f>
              <c:strCache>
                <c:ptCount val="1"/>
                <c:pt idx="0">
                  <c:v>ｺﾊﾞﾙﾄﾗｲﾝ大谷川林道</c:v>
                </c:pt>
              </c:strCache>
            </c:strRef>
          </c:tx>
          <c:spPr>
            <a:ln w="3175">
              <a:solidFill>
                <a:srgbClr val="008000"/>
              </a:solidFill>
              <a:prstDash val="solid"/>
            </a:ln>
          </c:spPr>
          <c:marker>
            <c:symbol val="triangle"/>
            <c:size val="6"/>
            <c:spPr>
              <a:solidFill>
                <a:srgbClr val="008000"/>
              </a:solidFill>
              <a:ln>
                <a:solidFill>
                  <a:srgbClr val="008000"/>
                </a:solidFill>
                <a:prstDash val="solid"/>
              </a:ln>
            </c:spPr>
          </c:marker>
          <c:cat>
            <c:numRef>
              <c:f>縦型表!$C$105:$C$268</c:f>
              <c:numCache>
                <c:formatCode>[$-411]ge\.m\.d;@</c:formatCode>
                <c:ptCount val="164"/>
                <c:pt idx="0">
                  <c:v>31163</c:v>
                </c:pt>
                <c:pt idx="1">
                  <c:v>31258</c:v>
                </c:pt>
                <c:pt idx="2">
                  <c:v>31337</c:v>
                </c:pt>
                <c:pt idx="3">
                  <c:v>31434</c:v>
                </c:pt>
                <c:pt idx="4">
                  <c:v>31527</c:v>
                </c:pt>
                <c:pt idx="5">
                  <c:v>31618</c:v>
                </c:pt>
                <c:pt idx="6">
                  <c:v>31712</c:v>
                </c:pt>
                <c:pt idx="7">
                  <c:v>31796</c:v>
                </c:pt>
                <c:pt idx="8">
                  <c:v>31890</c:v>
                </c:pt>
                <c:pt idx="9">
                  <c:v>31966</c:v>
                </c:pt>
                <c:pt idx="10">
                  <c:v>32055</c:v>
                </c:pt>
                <c:pt idx="11">
                  <c:v>32155</c:v>
                </c:pt>
                <c:pt idx="12">
                  <c:v>32240</c:v>
                </c:pt>
                <c:pt idx="13">
                  <c:v>32357</c:v>
                </c:pt>
                <c:pt idx="14">
                  <c:v>32440</c:v>
                </c:pt>
                <c:pt idx="15">
                  <c:v>32541</c:v>
                </c:pt>
                <c:pt idx="16">
                  <c:v>32645</c:v>
                </c:pt>
                <c:pt idx="17">
                  <c:v>32737</c:v>
                </c:pt>
                <c:pt idx="18">
                  <c:v>32828</c:v>
                </c:pt>
                <c:pt idx="19">
                  <c:v>32930</c:v>
                </c:pt>
                <c:pt idx="20">
                  <c:v>32987</c:v>
                </c:pt>
                <c:pt idx="21">
                  <c:v>33135</c:v>
                </c:pt>
                <c:pt idx="22">
                  <c:v>33193</c:v>
                </c:pt>
                <c:pt idx="23">
                  <c:v>33301</c:v>
                </c:pt>
                <c:pt idx="24">
                  <c:v>33350</c:v>
                </c:pt>
                <c:pt idx="25">
                  <c:v>33487</c:v>
                </c:pt>
                <c:pt idx="26">
                  <c:v>33578</c:v>
                </c:pt>
                <c:pt idx="27">
                  <c:v>33623</c:v>
                </c:pt>
                <c:pt idx="28">
                  <c:v>33714</c:v>
                </c:pt>
                <c:pt idx="29">
                  <c:v>33808</c:v>
                </c:pt>
                <c:pt idx="30">
                  <c:v>33914</c:v>
                </c:pt>
                <c:pt idx="31">
                  <c:v>33988</c:v>
                </c:pt>
                <c:pt idx="32">
                  <c:v>34117</c:v>
                </c:pt>
                <c:pt idx="33">
                  <c:v>34218</c:v>
                </c:pt>
                <c:pt idx="34">
                  <c:v>34347</c:v>
                </c:pt>
                <c:pt idx="35">
                  <c:v>34396</c:v>
                </c:pt>
                <c:pt idx="36">
                  <c:v>34437</c:v>
                </c:pt>
                <c:pt idx="37">
                  <c:v>34543</c:v>
                </c:pt>
                <c:pt idx="38">
                  <c:v>34648</c:v>
                </c:pt>
                <c:pt idx="39">
                  <c:v>34705</c:v>
                </c:pt>
                <c:pt idx="40">
                  <c:v>34802</c:v>
                </c:pt>
                <c:pt idx="41">
                  <c:v>34897</c:v>
                </c:pt>
                <c:pt idx="42">
                  <c:v>35060</c:v>
                </c:pt>
                <c:pt idx="43">
                  <c:v>35111</c:v>
                </c:pt>
                <c:pt idx="44">
                  <c:v>35166</c:v>
                </c:pt>
                <c:pt idx="45">
                  <c:v>35265</c:v>
                </c:pt>
                <c:pt idx="46">
                  <c:v>35408</c:v>
                </c:pt>
                <c:pt idx="47">
                  <c:v>35458</c:v>
                </c:pt>
                <c:pt idx="48">
                  <c:v>35586</c:v>
                </c:pt>
                <c:pt idx="49">
                  <c:v>35669</c:v>
                </c:pt>
                <c:pt idx="50">
                  <c:v>35781</c:v>
                </c:pt>
                <c:pt idx="51">
                  <c:v>35844</c:v>
                </c:pt>
                <c:pt idx="52">
                  <c:v>35907</c:v>
                </c:pt>
                <c:pt idx="53">
                  <c:v>36031</c:v>
                </c:pt>
                <c:pt idx="54">
                  <c:v>36132</c:v>
                </c:pt>
                <c:pt idx="55">
                  <c:v>36214</c:v>
                </c:pt>
                <c:pt idx="56">
                  <c:v>36322</c:v>
                </c:pt>
                <c:pt idx="57">
                  <c:v>36410</c:v>
                </c:pt>
                <c:pt idx="58">
                  <c:v>36503</c:v>
                </c:pt>
                <c:pt idx="59">
                  <c:v>36573</c:v>
                </c:pt>
                <c:pt idx="60">
                  <c:v>36684</c:v>
                </c:pt>
                <c:pt idx="61">
                  <c:v>36789</c:v>
                </c:pt>
                <c:pt idx="62">
                  <c:v>36836</c:v>
                </c:pt>
                <c:pt idx="63">
                  <c:v>36928</c:v>
                </c:pt>
                <c:pt idx="64">
                  <c:v>37054</c:v>
                </c:pt>
                <c:pt idx="65">
                  <c:v>37160</c:v>
                </c:pt>
                <c:pt idx="66">
                  <c:v>37230</c:v>
                </c:pt>
                <c:pt idx="67">
                  <c:v>37320</c:v>
                </c:pt>
                <c:pt idx="68">
                  <c:v>37392</c:v>
                </c:pt>
                <c:pt idx="69">
                  <c:v>37518</c:v>
                </c:pt>
                <c:pt idx="70">
                  <c:v>37580</c:v>
                </c:pt>
                <c:pt idx="71">
                  <c:v>37691</c:v>
                </c:pt>
                <c:pt idx="72">
                  <c:v>37727</c:v>
                </c:pt>
                <c:pt idx="73">
                  <c:v>37868</c:v>
                </c:pt>
                <c:pt idx="74">
                  <c:v>37935</c:v>
                </c:pt>
                <c:pt idx="75">
                  <c:v>38040</c:v>
                </c:pt>
                <c:pt idx="76">
                  <c:v>38133</c:v>
                </c:pt>
                <c:pt idx="77">
                  <c:v>38236</c:v>
                </c:pt>
                <c:pt idx="78">
                  <c:v>38320</c:v>
                </c:pt>
                <c:pt idx="79">
                  <c:v>38379</c:v>
                </c:pt>
                <c:pt idx="80">
                  <c:v>38505</c:v>
                </c:pt>
                <c:pt idx="81">
                  <c:v>38603</c:v>
                </c:pt>
                <c:pt idx="82">
                  <c:v>38688</c:v>
                </c:pt>
                <c:pt idx="83">
                  <c:v>38783</c:v>
                </c:pt>
                <c:pt idx="84">
                  <c:v>38846</c:v>
                </c:pt>
                <c:pt idx="85">
                  <c:v>38971</c:v>
                </c:pt>
                <c:pt idx="86">
                  <c:v>39043</c:v>
                </c:pt>
                <c:pt idx="87">
                  <c:v>39107</c:v>
                </c:pt>
                <c:pt idx="88">
                  <c:v>39198</c:v>
                </c:pt>
                <c:pt idx="89">
                  <c:v>39329</c:v>
                </c:pt>
                <c:pt idx="90">
                  <c:v>39428</c:v>
                </c:pt>
                <c:pt idx="91">
                  <c:v>39513</c:v>
                </c:pt>
                <c:pt idx="92">
                  <c:v>39555</c:v>
                </c:pt>
                <c:pt idx="93">
                  <c:v>39695</c:v>
                </c:pt>
                <c:pt idx="94">
                  <c:v>39748</c:v>
                </c:pt>
                <c:pt idx="95">
                  <c:v>39868</c:v>
                </c:pt>
                <c:pt idx="96">
                  <c:v>39927</c:v>
                </c:pt>
                <c:pt idx="97">
                  <c:v>40063</c:v>
                </c:pt>
                <c:pt idx="98">
                  <c:v>40091</c:v>
                </c:pt>
                <c:pt idx="99">
                  <c:v>40204</c:v>
                </c:pt>
                <c:pt idx="100">
                  <c:v>40336</c:v>
                </c:pt>
                <c:pt idx="101">
                  <c:v>40427</c:v>
                </c:pt>
                <c:pt idx="102">
                  <c:v>40522</c:v>
                </c:pt>
                <c:pt idx="103">
                  <c:v>40597</c:v>
                </c:pt>
                <c:pt idx="104">
                  <c:v>40680</c:v>
                </c:pt>
                <c:pt idx="105">
                  <c:v>40764</c:v>
                </c:pt>
                <c:pt idx="106">
                  <c:v>40856</c:v>
                </c:pt>
                <c:pt idx="107">
                  <c:v>40953</c:v>
                </c:pt>
                <c:pt idx="108">
                  <c:v>41064</c:v>
                </c:pt>
                <c:pt idx="109">
                  <c:v>41155</c:v>
                </c:pt>
                <c:pt idx="110">
                  <c:v>41248</c:v>
                </c:pt>
                <c:pt idx="111">
                  <c:v>41303</c:v>
                </c:pt>
                <c:pt idx="112">
                  <c:v>41408</c:v>
                </c:pt>
                <c:pt idx="113">
                  <c:v>41535</c:v>
                </c:pt>
                <c:pt idx="114">
                  <c:v>41607</c:v>
                </c:pt>
                <c:pt idx="115">
                  <c:v>41702</c:v>
                </c:pt>
                <c:pt idx="116">
                  <c:v>41782</c:v>
                </c:pt>
                <c:pt idx="117">
                  <c:v>41891</c:v>
                </c:pt>
                <c:pt idx="118">
                  <c:v>41982</c:v>
                </c:pt>
                <c:pt idx="119">
                  <c:v>42059</c:v>
                </c:pt>
                <c:pt idx="120">
                  <c:v>42150</c:v>
                </c:pt>
                <c:pt idx="121">
                  <c:v>42244</c:v>
                </c:pt>
                <c:pt idx="122">
                  <c:v>42327</c:v>
                </c:pt>
                <c:pt idx="123">
                  <c:v>42417</c:v>
                </c:pt>
                <c:pt idx="124">
                  <c:v>42509</c:v>
                </c:pt>
                <c:pt idx="125">
                  <c:v>42622</c:v>
                </c:pt>
                <c:pt idx="126">
                  <c:v>42703</c:v>
                </c:pt>
                <c:pt idx="127">
                  <c:v>42783</c:v>
                </c:pt>
                <c:pt idx="128">
                  <c:v>42884</c:v>
                </c:pt>
                <c:pt idx="129">
                  <c:v>42970</c:v>
                </c:pt>
                <c:pt idx="130">
                  <c:v>43075</c:v>
                </c:pt>
                <c:pt idx="131">
                  <c:v>43153</c:v>
                </c:pt>
              </c:numCache>
            </c:numRef>
          </c:cat>
          <c:val>
            <c:numRef>
              <c:f>縦型表!$N$105:$N$268</c:f>
              <c:numCache>
                <c:formatCode>0.0</c:formatCode>
                <c:ptCount val="164"/>
                <c:pt idx="0">
                  <c:v>26.97</c:v>
                </c:pt>
                <c:pt idx="1">
                  <c:v>28.71</c:v>
                </c:pt>
                <c:pt idx="2">
                  <c:v>33.93</c:v>
                </c:pt>
                <c:pt idx="3">
                  <c:v>28.71</c:v>
                </c:pt>
                <c:pt idx="4">
                  <c:v>26.97</c:v>
                </c:pt>
                <c:pt idx="5">
                  <c:v>28.71</c:v>
                </c:pt>
                <c:pt idx="6">
                  <c:v>30.45</c:v>
                </c:pt>
                <c:pt idx="7">
                  <c:v>30.45</c:v>
                </c:pt>
                <c:pt idx="8">
                  <c:v>31.32</c:v>
                </c:pt>
                <c:pt idx="9">
                  <c:v>29.58</c:v>
                </c:pt>
                <c:pt idx="10">
                  <c:v>27.84</c:v>
                </c:pt>
                <c:pt idx="11">
                  <c:v>32.19</c:v>
                </c:pt>
                <c:pt idx="12">
                  <c:v>31.32</c:v>
                </c:pt>
                <c:pt idx="13">
                  <c:v>30.45</c:v>
                </c:pt>
                <c:pt idx="14">
                  <c:v>31.32</c:v>
                </c:pt>
                <c:pt idx="15">
                  <c:v>31.32</c:v>
                </c:pt>
                <c:pt idx="16">
                  <c:v>31.32</c:v>
                </c:pt>
                <c:pt idx="17">
                  <c:v>30.45</c:v>
                </c:pt>
                <c:pt idx="18">
                  <c:v>30.45</c:v>
                </c:pt>
                <c:pt idx="19">
                  <c:v>32.19</c:v>
                </c:pt>
                <c:pt idx="20">
                  <c:v>29.58</c:v>
                </c:pt>
                <c:pt idx="21">
                  <c:v>27.84</c:v>
                </c:pt>
                <c:pt idx="22">
                  <c:v>33.93</c:v>
                </c:pt>
                <c:pt idx="23">
                  <c:v>29.58</c:v>
                </c:pt>
                <c:pt idx="24">
                  <c:v>29.2</c:v>
                </c:pt>
                <c:pt idx="25">
                  <c:v>28</c:v>
                </c:pt>
                <c:pt idx="26">
                  <c:v>31.2</c:v>
                </c:pt>
                <c:pt idx="27">
                  <c:v>31</c:v>
                </c:pt>
                <c:pt idx="28">
                  <c:v>30.5</c:v>
                </c:pt>
                <c:pt idx="29">
                  <c:v>30.8</c:v>
                </c:pt>
                <c:pt idx="30">
                  <c:v>31.8</c:v>
                </c:pt>
                <c:pt idx="31">
                  <c:v>30.2</c:v>
                </c:pt>
                <c:pt idx="32">
                  <c:v>33.299999999999997</c:v>
                </c:pt>
                <c:pt idx="33">
                  <c:v>28.8</c:v>
                </c:pt>
                <c:pt idx="34">
                  <c:v>30.6</c:v>
                </c:pt>
                <c:pt idx="35">
                  <c:v>30.8</c:v>
                </c:pt>
                <c:pt idx="36">
                  <c:v>30</c:v>
                </c:pt>
                <c:pt idx="37">
                  <c:v>31.5</c:v>
                </c:pt>
                <c:pt idx="38">
                  <c:v>33</c:v>
                </c:pt>
                <c:pt idx="39">
                  <c:v>34.5</c:v>
                </c:pt>
                <c:pt idx="40">
                  <c:v>29.9</c:v>
                </c:pt>
                <c:pt idx="41">
                  <c:v>32.049999999999997</c:v>
                </c:pt>
                <c:pt idx="42">
                  <c:v>35.36</c:v>
                </c:pt>
                <c:pt idx="43">
                  <c:v>33.96</c:v>
                </c:pt>
                <c:pt idx="44">
                  <c:v>32.07</c:v>
                </c:pt>
                <c:pt idx="45">
                  <c:v>33.08</c:v>
                </c:pt>
                <c:pt idx="46">
                  <c:v>35.299999999999997</c:v>
                </c:pt>
                <c:pt idx="47">
                  <c:v>33.299999999999997</c:v>
                </c:pt>
                <c:pt idx="48">
                  <c:v>35.4</c:v>
                </c:pt>
                <c:pt idx="49">
                  <c:v>35.299999999999997</c:v>
                </c:pt>
                <c:pt idx="50">
                  <c:v>32.6</c:v>
                </c:pt>
                <c:pt idx="51">
                  <c:v>33.58</c:v>
                </c:pt>
                <c:pt idx="52">
                  <c:v>33.1</c:v>
                </c:pt>
                <c:pt idx="53">
                  <c:v>30.4</c:v>
                </c:pt>
                <c:pt idx="54">
                  <c:v>32.9</c:v>
                </c:pt>
                <c:pt idx="55">
                  <c:v>33.1</c:v>
                </c:pt>
                <c:pt idx="56">
                  <c:v>32.6</c:v>
                </c:pt>
                <c:pt idx="57">
                  <c:v>32.700000000000003</c:v>
                </c:pt>
                <c:pt idx="58">
                  <c:v>32.299999999999997</c:v>
                </c:pt>
                <c:pt idx="59">
                  <c:v>33.6</c:v>
                </c:pt>
                <c:pt idx="60">
                  <c:v>33.9</c:v>
                </c:pt>
                <c:pt idx="61">
                  <c:v>33.5</c:v>
                </c:pt>
                <c:pt idx="62">
                  <c:v>32.200000000000003</c:v>
                </c:pt>
                <c:pt idx="63">
                  <c:v>32.799999999999997</c:v>
                </c:pt>
                <c:pt idx="64">
                  <c:v>33</c:v>
                </c:pt>
                <c:pt idx="65">
                  <c:v>35.1</c:v>
                </c:pt>
                <c:pt idx="66">
                  <c:v>33</c:v>
                </c:pt>
                <c:pt idx="67">
                  <c:v>34.1</c:v>
                </c:pt>
                <c:pt idx="68">
                  <c:v>33.4</c:v>
                </c:pt>
                <c:pt idx="69">
                  <c:v>34.1</c:v>
                </c:pt>
                <c:pt idx="70">
                  <c:v>34.1</c:v>
                </c:pt>
                <c:pt idx="71">
                  <c:v>34.5</c:v>
                </c:pt>
                <c:pt idx="72">
                  <c:v>34.5</c:v>
                </c:pt>
                <c:pt idx="73">
                  <c:v>33.1</c:v>
                </c:pt>
                <c:pt idx="74">
                  <c:v>34.5</c:v>
                </c:pt>
                <c:pt idx="77">
                  <c:v>34.700000000000003</c:v>
                </c:pt>
                <c:pt idx="78">
                  <c:v>33.6</c:v>
                </c:pt>
                <c:pt idx="79">
                  <c:v>33</c:v>
                </c:pt>
                <c:pt idx="80">
                  <c:v>33.799999999999997</c:v>
                </c:pt>
                <c:pt idx="81">
                  <c:v>33.299999999999997</c:v>
                </c:pt>
                <c:pt idx="82">
                  <c:v>33.6</c:v>
                </c:pt>
                <c:pt idx="83">
                  <c:v>29.2</c:v>
                </c:pt>
                <c:pt idx="84">
                  <c:v>28.9</c:v>
                </c:pt>
                <c:pt idx="85">
                  <c:v>33.299999999999997</c:v>
                </c:pt>
                <c:pt idx="86">
                  <c:v>31.5</c:v>
                </c:pt>
                <c:pt idx="88">
                  <c:v>32.200000000000003</c:v>
                </c:pt>
                <c:pt idx="89">
                  <c:v>34.799999999999997</c:v>
                </c:pt>
                <c:pt idx="90">
                  <c:v>35.4</c:v>
                </c:pt>
                <c:pt idx="91">
                  <c:v>34.1</c:v>
                </c:pt>
                <c:pt idx="92">
                  <c:v>33.1</c:v>
                </c:pt>
                <c:pt idx="93">
                  <c:v>32.799999999999997</c:v>
                </c:pt>
                <c:pt idx="94">
                  <c:v>35.1</c:v>
                </c:pt>
                <c:pt idx="95">
                  <c:v>33.6</c:v>
                </c:pt>
                <c:pt idx="96">
                  <c:v>33</c:v>
                </c:pt>
                <c:pt idx="97">
                  <c:v>34.1</c:v>
                </c:pt>
                <c:pt idx="98">
                  <c:v>35.6</c:v>
                </c:pt>
                <c:pt idx="99">
                  <c:v>34.799999999999997</c:v>
                </c:pt>
                <c:pt idx="100">
                  <c:v>34.299999999999997</c:v>
                </c:pt>
                <c:pt idx="101">
                  <c:v>36.799999999999997</c:v>
                </c:pt>
                <c:pt idx="102">
                  <c:v>35</c:v>
                </c:pt>
                <c:pt idx="108">
                  <c:v>95.3</c:v>
                </c:pt>
                <c:pt idx="109">
                  <c:v>102.2</c:v>
                </c:pt>
                <c:pt idx="110">
                  <c:v>111.3</c:v>
                </c:pt>
                <c:pt idx="111">
                  <c:v>91.8</c:v>
                </c:pt>
                <c:pt idx="112">
                  <c:v>91.1</c:v>
                </c:pt>
                <c:pt idx="113">
                  <c:v>84</c:v>
                </c:pt>
                <c:pt idx="114">
                  <c:v>77.2</c:v>
                </c:pt>
                <c:pt idx="115">
                  <c:v>64.3</c:v>
                </c:pt>
                <c:pt idx="116">
                  <c:v>68.599999999999994</c:v>
                </c:pt>
                <c:pt idx="117">
                  <c:v>69.5</c:v>
                </c:pt>
                <c:pt idx="118">
                  <c:v>68.099999999999994</c:v>
                </c:pt>
                <c:pt idx="119">
                  <c:v>66.8</c:v>
                </c:pt>
                <c:pt idx="120">
                  <c:v>63.7</c:v>
                </c:pt>
                <c:pt idx="121">
                  <c:v>60.9</c:v>
                </c:pt>
                <c:pt idx="122">
                  <c:v>65</c:v>
                </c:pt>
                <c:pt idx="123">
                  <c:v>58.1</c:v>
                </c:pt>
                <c:pt idx="124">
                  <c:v>57.4</c:v>
                </c:pt>
                <c:pt idx="125">
                  <c:v>55.3</c:v>
                </c:pt>
                <c:pt idx="126">
                  <c:v>59.6</c:v>
                </c:pt>
                <c:pt idx="127">
                  <c:v>56.6</c:v>
                </c:pt>
                <c:pt idx="128">
                  <c:v>53.5</c:v>
                </c:pt>
                <c:pt idx="129">
                  <c:v>55</c:v>
                </c:pt>
                <c:pt idx="130">
                  <c:v>57.6</c:v>
                </c:pt>
                <c:pt idx="131">
                  <c:v>53.4</c:v>
                </c:pt>
              </c:numCache>
            </c:numRef>
          </c:val>
          <c:smooth val="0"/>
        </c:ser>
        <c:ser>
          <c:idx val="3"/>
          <c:order val="4"/>
          <c:tx>
            <c:strRef>
              <c:f>縦型表!$O$104</c:f>
              <c:strCache>
                <c:ptCount val="1"/>
                <c:pt idx="0">
                  <c:v>ｺﾊﾞﾙﾄﾗｲﾝ大原ｲﾝﾀｰ</c:v>
                </c:pt>
              </c:strCache>
            </c:strRef>
          </c:tx>
          <c:spPr>
            <a:ln w="12700">
              <a:solidFill>
                <a:srgbClr val="FF0000"/>
              </a:solidFill>
              <a:prstDash val="solid"/>
            </a:ln>
          </c:spPr>
          <c:marker>
            <c:symbol val="circle"/>
            <c:size val="6"/>
            <c:spPr>
              <a:solidFill>
                <a:srgbClr val="FFFFFF"/>
              </a:solidFill>
              <a:ln>
                <a:solidFill>
                  <a:srgbClr val="FF0000"/>
                </a:solidFill>
                <a:prstDash val="solid"/>
              </a:ln>
            </c:spPr>
          </c:marker>
          <c:cat>
            <c:numRef>
              <c:f>縦型表!$C$105:$C$268</c:f>
              <c:numCache>
                <c:formatCode>[$-411]ge\.m\.d;@</c:formatCode>
                <c:ptCount val="164"/>
                <c:pt idx="0">
                  <c:v>31163</c:v>
                </c:pt>
                <c:pt idx="1">
                  <c:v>31258</c:v>
                </c:pt>
                <c:pt idx="2">
                  <c:v>31337</c:v>
                </c:pt>
                <c:pt idx="3">
                  <c:v>31434</c:v>
                </c:pt>
                <c:pt idx="4">
                  <c:v>31527</c:v>
                </c:pt>
                <c:pt idx="5">
                  <c:v>31618</c:v>
                </c:pt>
                <c:pt idx="6">
                  <c:v>31712</c:v>
                </c:pt>
                <c:pt idx="7">
                  <c:v>31796</c:v>
                </c:pt>
                <c:pt idx="8">
                  <c:v>31890</c:v>
                </c:pt>
                <c:pt idx="9">
                  <c:v>31966</c:v>
                </c:pt>
                <c:pt idx="10">
                  <c:v>32055</c:v>
                </c:pt>
                <c:pt idx="11">
                  <c:v>32155</c:v>
                </c:pt>
                <c:pt idx="12">
                  <c:v>32240</c:v>
                </c:pt>
                <c:pt idx="13">
                  <c:v>32357</c:v>
                </c:pt>
                <c:pt idx="14">
                  <c:v>32440</c:v>
                </c:pt>
                <c:pt idx="15">
                  <c:v>32541</c:v>
                </c:pt>
                <c:pt idx="16">
                  <c:v>32645</c:v>
                </c:pt>
                <c:pt idx="17">
                  <c:v>32737</c:v>
                </c:pt>
                <c:pt idx="18">
                  <c:v>32828</c:v>
                </c:pt>
                <c:pt idx="19">
                  <c:v>32930</c:v>
                </c:pt>
                <c:pt idx="20">
                  <c:v>32987</c:v>
                </c:pt>
                <c:pt idx="21">
                  <c:v>33135</c:v>
                </c:pt>
                <c:pt idx="22">
                  <c:v>33193</c:v>
                </c:pt>
                <c:pt idx="23">
                  <c:v>33301</c:v>
                </c:pt>
                <c:pt idx="24">
                  <c:v>33350</c:v>
                </c:pt>
                <c:pt idx="25">
                  <c:v>33487</c:v>
                </c:pt>
                <c:pt idx="26">
                  <c:v>33578</c:v>
                </c:pt>
                <c:pt idx="27">
                  <c:v>33623</c:v>
                </c:pt>
                <c:pt idx="28">
                  <c:v>33714</c:v>
                </c:pt>
                <c:pt idx="29">
                  <c:v>33808</c:v>
                </c:pt>
                <c:pt idx="30">
                  <c:v>33914</c:v>
                </c:pt>
                <c:pt idx="31">
                  <c:v>33988</c:v>
                </c:pt>
                <c:pt idx="32">
                  <c:v>34117</c:v>
                </c:pt>
                <c:pt idx="33">
                  <c:v>34218</c:v>
                </c:pt>
                <c:pt idx="34">
                  <c:v>34347</c:v>
                </c:pt>
                <c:pt idx="35">
                  <c:v>34396</c:v>
                </c:pt>
                <c:pt idx="36">
                  <c:v>34437</c:v>
                </c:pt>
                <c:pt idx="37">
                  <c:v>34543</c:v>
                </c:pt>
                <c:pt idx="38">
                  <c:v>34648</c:v>
                </c:pt>
                <c:pt idx="39">
                  <c:v>34705</c:v>
                </c:pt>
                <c:pt idx="40">
                  <c:v>34802</c:v>
                </c:pt>
                <c:pt idx="41">
                  <c:v>34897</c:v>
                </c:pt>
                <c:pt idx="42">
                  <c:v>35060</c:v>
                </c:pt>
                <c:pt idx="43">
                  <c:v>35111</c:v>
                </c:pt>
                <c:pt idx="44">
                  <c:v>35166</c:v>
                </c:pt>
                <c:pt idx="45">
                  <c:v>35265</c:v>
                </c:pt>
                <c:pt idx="46">
                  <c:v>35408</c:v>
                </c:pt>
                <c:pt idx="47">
                  <c:v>35458</c:v>
                </c:pt>
                <c:pt idx="48">
                  <c:v>35586</c:v>
                </c:pt>
                <c:pt idx="49">
                  <c:v>35669</c:v>
                </c:pt>
                <c:pt idx="50">
                  <c:v>35781</c:v>
                </c:pt>
                <c:pt idx="51">
                  <c:v>35844</c:v>
                </c:pt>
                <c:pt idx="52">
                  <c:v>35907</c:v>
                </c:pt>
                <c:pt idx="53">
                  <c:v>36031</c:v>
                </c:pt>
                <c:pt idx="54">
                  <c:v>36132</c:v>
                </c:pt>
                <c:pt idx="55">
                  <c:v>36214</c:v>
                </c:pt>
                <c:pt idx="56">
                  <c:v>36322</c:v>
                </c:pt>
                <c:pt idx="57">
                  <c:v>36410</c:v>
                </c:pt>
                <c:pt idx="58">
                  <c:v>36503</c:v>
                </c:pt>
                <c:pt idx="59">
                  <c:v>36573</c:v>
                </c:pt>
                <c:pt idx="60">
                  <c:v>36684</c:v>
                </c:pt>
                <c:pt idx="61">
                  <c:v>36789</c:v>
                </c:pt>
                <c:pt idx="62">
                  <c:v>36836</c:v>
                </c:pt>
                <c:pt idx="63">
                  <c:v>36928</c:v>
                </c:pt>
                <c:pt idx="64">
                  <c:v>37054</c:v>
                </c:pt>
                <c:pt idx="65">
                  <c:v>37160</c:v>
                </c:pt>
                <c:pt idx="66">
                  <c:v>37230</c:v>
                </c:pt>
                <c:pt idx="67">
                  <c:v>37320</c:v>
                </c:pt>
                <c:pt idx="68">
                  <c:v>37392</c:v>
                </c:pt>
                <c:pt idx="69">
                  <c:v>37518</c:v>
                </c:pt>
                <c:pt idx="70">
                  <c:v>37580</c:v>
                </c:pt>
                <c:pt idx="71">
                  <c:v>37691</c:v>
                </c:pt>
                <c:pt idx="72">
                  <c:v>37727</c:v>
                </c:pt>
                <c:pt idx="73">
                  <c:v>37868</c:v>
                </c:pt>
                <c:pt idx="74">
                  <c:v>37935</c:v>
                </c:pt>
                <c:pt idx="75">
                  <c:v>38040</c:v>
                </c:pt>
                <c:pt idx="76">
                  <c:v>38133</c:v>
                </c:pt>
                <c:pt idx="77">
                  <c:v>38236</c:v>
                </c:pt>
                <c:pt idx="78">
                  <c:v>38320</c:v>
                </c:pt>
                <c:pt idx="79">
                  <c:v>38379</c:v>
                </c:pt>
                <c:pt idx="80">
                  <c:v>38505</c:v>
                </c:pt>
                <c:pt idx="81">
                  <c:v>38603</c:v>
                </c:pt>
                <c:pt idx="82">
                  <c:v>38688</c:v>
                </c:pt>
                <c:pt idx="83">
                  <c:v>38783</c:v>
                </c:pt>
                <c:pt idx="84">
                  <c:v>38846</c:v>
                </c:pt>
                <c:pt idx="85">
                  <c:v>38971</c:v>
                </c:pt>
                <c:pt idx="86">
                  <c:v>39043</c:v>
                </c:pt>
                <c:pt idx="87">
                  <c:v>39107</c:v>
                </c:pt>
                <c:pt idx="88">
                  <c:v>39198</c:v>
                </c:pt>
                <c:pt idx="89">
                  <c:v>39329</c:v>
                </c:pt>
                <c:pt idx="90">
                  <c:v>39428</c:v>
                </c:pt>
                <c:pt idx="91">
                  <c:v>39513</c:v>
                </c:pt>
                <c:pt idx="92">
                  <c:v>39555</c:v>
                </c:pt>
                <c:pt idx="93">
                  <c:v>39695</c:v>
                </c:pt>
                <c:pt idx="94">
                  <c:v>39748</c:v>
                </c:pt>
                <c:pt idx="95">
                  <c:v>39868</c:v>
                </c:pt>
                <c:pt idx="96">
                  <c:v>39927</c:v>
                </c:pt>
                <c:pt idx="97">
                  <c:v>40063</c:v>
                </c:pt>
                <c:pt idx="98">
                  <c:v>40091</c:v>
                </c:pt>
                <c:pt idx="99">
                  <c:v>40204</c:v>
                </c:pt>
                <c:pt idx="100">
                  <c:v>40336</c:v>
                </c:pt>
                <c:pt idx="101">
                  <c:v>40427</c:v>
                </c:pt>
                <c:pt idx="102">
                  <c:v>40522</c:v>
                </c:pt>
                <c:pt idx="103">
                  <c:v>40597</c:v>
                </c:pt>
                <c:pt idx="104">
                  <c:v>40680</c:v>
                </c:pt>
                <c:pt idx="105">
                  <c:v>40764</c:v>
                </c:pt>
                <c:pt idx="106">
                  <c:v>40856</c:v>
                </c:pt>
                <c:pt idx="107">
                  <c:v>40953</c:v>
                </c:pt>
                <c:pt idx="108">
                  <c:v>41064</c:v>
                </c:pt>
                <c:pt idx="109">
                  <c:v>41155</c:v>
                </c:pt>
                <c:pt idx="110">
                  <c:v>41248</c:v>
                </c:pt>
                <c:pt idx="111">
                  <c:v>41303</c:v>
                </c:pt>
                <c:pt idx="112">
                  <c:v>41408</c:v>
                </c:pt>
                <c:pt idx="113">
                  <c:v>41535</c:v>
                </c:pt>
                <c:pt idx="114">
                  <c:v>41607</c:v>
                </c:pt>
                <c:pt idx="115">
                  <c:v>41702</c:v>
                </c:pt>
                <c:pt idx="116">
                  <c:v>41782</c:v>
                </c:pt>
                <c:pt idx="117">
                  <c:v>41891</c:v>
                </c:pt>
                <c:pt idx="118">
                  <c:v>41982</c:v>
                </c:pt>
                <c:pt idx="119">
                  <c:v>42059</c:v>
                </c:pt>
                <c:pt idx="120">
                  <c:v>42150</c:v>
                </c:pt>
                <c:pt idx="121">
                  <c:v>42244</c:v>
                </c:pt>
                <c:pt idx="122">
                  <c:v>42327</c:v>
                </c:pt>
                <c:pt idx="123">
                  <c:v>42417</c:v>
                </c:pt>
                <c:pt idx="124">
                  <c:v>42509</c:v>
                </c:pt>
                <c:pt idx="125">
                  <c:v>42622</c:v>
                </c:pt>
                <c:pt idx="126">
                  <c:v>42703</c:v>
                </c:pt>
                <c:pt idx="127">
                  <c:v>42783</c:v>
                </c:pt>
                <c:pt idx="128">
                  <c:v>42884</c:v>
                </c:pt>
                <c:pt idx="129">
                  <c:v>42970</c:v>
                </c:pt>
                <c:pt idx="130">
                  <c:v>43075</c:v>
                </c:pt>
                <c:pt idx="131">
                  <c:v>43153</c:v>
                </c:pt>
              </c:numCache>
            </c:numRef>
          </c:cat>
          <c:val>
            <c:numRef>
              <c:f>縦型表!$O$105:$O$268</c:f>
              <c:numCache>
                <c:formatCode>0.0</c:formatCode>
                <c:ptCount val="164"/>
                <c:pt idx="0">
                  <c:v>33.93</c:v>
                </c:pt>
                <c:pt idx="1">
                  <c:v>34.799999999999997</c:v>
                </c:pt>
                <c:pt idx="2">
                  <c:v>40.020000000000003</c:v>
                </c:pt>
                <c:pt idx="3">
                  <c:v>33.93</c:v>
                </c:pt>
                <c:pt idx="4">
                  <c:v>33.93</c:v>
                </c:pt>
                <c:pt idx="5">
                  <c:v>33.93</c:v>
                </c:pt>
                <c:pt idx="6">
                  <c:v>34.799999999999997</c:v>
                </c:pt>
                <c:pt idx="7">
                  <c:v>33.93</c:v>
                </c:pt>
                <c:pt idx="8">
                  <c:v>34.799999999999997</c:v>
                </c:pt>
                <c:pt idx="9">
                  <c:v>33.93</c:v>
                </c:pt>
                <c:pt idx="10">
                  <c:v>33.06</c:v>
                </c:pt>
                <c:pt idx="11">
                  <c:v>33.93</c:v>
                </c:pt>
                <c:pt idx="12">
                  <c:v>33.93</c:v>
                </c:pt>
                <c:pt idx="13">
                  <c:v>33.06</c:v>
                </c:pt>
                <c:pt idx="14">
                  <c:v>33.06</c:v>
                </c:pt>
                <c:pt idx="15">
                  <c:v>33.93</c:v>
                </c:pt>
                <c:pt idx="16">
                  <c:v>33.93</c:v>
                </c:pt>
                <c:pt idx="17">
                  <c:v>32.19</c:v>
                </c:pt>
                <c:pt idx="18">
                  <c:v>33.93</c:v>
                </c:pt>
                <c:pt idx="19">
                  <c:v>33.93</c:v>
                </c:pt>
                <c:pt idx="20">
                  <c:v>33.06</c:v>
                </c:pt>
                <c:pt idx="21">
                  <c:v>33.06</c:v>
                </c:pt>
                <c:pt idx="22">
                  <c:v>28.71</c:v>
                </c:pt>
                <c:pt idx="23">
                  <c:v>34.799999999999997</c:v>
                </c:pt>
                <c:pt idx="24">
                  <c:v>33.4</c:v>
                </c:pt>
                <c:pt idx="25">
                  <c:v>33.1</c:v>
                </c:pt>
                <c:pt idx="26">
                  <c:v>35.5</c:v>
                </c:pt>
                <c:pt idx="27">
                  <c:v>34.9</c:v>
                </c:pt>
                <c:pt idx="28">
                  <c:v>34.1</c:v>
                </c:pt>
                <c:pt idx="29">
                  <c:v>33.9</c:v>
                </c:pt>
                <c:pt idx="30">
                  <c:v>36.4</c:v>
                </c:pt>
                <c:pt idx="31">
                  <c:v>36.299999999999997</c:v>
                </c:pt>
                <c:pt idx="32">
                  <c:v>37.5</c:v>
                </c:pt>
                <c:pt idx="33">
                  <c:v>34</c:v>
                </c:pt>
                <c:pt idx="34">
                  <c:v>36.1</c:v>
                </c:pt>
                <c:pt idx="35">
                  <c:v>36.5</c:v>
                </c:pt>
                <c:pt idx="36">
                  <c:v>34.4</c:v>
                </c:pt>
                <c:pt idx="37">
                  <c:v>37.1</c:v>
                </c:pt>
                <c:pt idx="38">
                  <c:v>36.799999999999997</c:v>
                </c:pt>
                <c:pt idx="39">
                  <c:v>39.299999999999997</c:v>
                </c:pt>
                <c:pt idx="40">
                  <c:v>34.880000000000003</c:v>
                </c:pt>
                <c:pt idx="41">
                  <c:v>36.85</c:v>
                </c:pt>
                <c:pt idx="42">
                  <c:v>41.59</c:v>
                </c:pt>
                <c:pt idx="43">
                  <c:v>37.270000000000003</c:v>
                </c:pt>
                <c:pt idx="44">
                  <c:v>35.840000000000003</c:v>
                </c:pt>
                <c:pt idx="45">
                  <c:v>38.76</c:v>
                </c:pt>
                <c:pt idx="46">
                  <c:v>42.2</c:v>
                </c:pt>
                <c:pt idx="47">
                  <c:v>37</c:v>
                </c:pt>
                <c:pt idx="48">
                  <c:v>38.799999999999997</c:v>
                </c:pt>
                <c:pt idx="49">
                  <c:v>41.3</c:v>
                </c:pt>
                <c:pt idx="50">
                  <c:v>39.799999999999997</c:v>
                </c:pt>
                <c:pt idx="51">
                  <c:v>36.65</c:v>
                </c:pt>
                <c:pt idx="52">
                  <c:v>37.6</c:v>
                </c:pt>
                <c:pt idx="53">
                  <c:v>36.700000000000003</c:v>
                </c:pt>
                <c:pt idx="54">
                  <c:v>37.1</c:v>
                </c:pt>
                <c:pt idx="55">
                  <c:v>36.9</c:v>
                </c:pt>
                <c:pt idx="56">
                  <c:v>34.4</c:v>
                </c:pt>
                <c:pt idx="57">
                  <c:v>36.799999999999997</c:v>
                </c:pt>
                <c:pt idx="58">
                  <c:v>38.299999999999997</c:v>
                </c:pt>
                <c:pt idx="59">
                  <c:v>37.799999999999997</c:v>
                </c:pt>
                <c:pt idx="60">
                  <c:v>37.4</c:v>
                </c:pt>
                <c:pt idx="61">
                  <c:v>36.799999999999997</c:v>
                </c:pt>
                <c:pt idx="62">
                  <c:v>37.6</c:v>
                </c:pt>
                <c:pt idx="63">
                  <c:v>36.9</c:v>
                </c:pt>
                <c:pt idx="64">
                  <c:v>39.1</c:v>
                </c:pt>
                <c:pt idx="65">
                  <c:v>39.200000000000003</c:v>
                </c:pt>
                <c:pt idx="66">
                  <c:v>39.4</c:v>
                </c:pt>
                <c:pt idx="67">
                  <c:v>39.299999999999997</c:v>
                </c:pt>
                <c:pt idx="68">
                  <c:v>38.5</c:v>
                </c:pt>
                <c:pt idx="69">
                  <c:v>39.299999999999997</c:v>
                </c:pt>
                <c:pt idx="70">
                  <c:v>36.299999999999997</c:v>
                </c:pt>
                <c:pt idx="71">
                  <c:v>37.9</c:v>
                </c:pt>
                <c:pt idx="72">
                  <c:v>37.9</c:v>
                </c:pt>
                <c:pt idx="73">
                  <c:v>38.299999999999997</c:v>
                </c:pt>
                <c:pt idx="74">
                  <c:v>37.6</c:v>
                </c:pt>
                <c:pt idx="75">
                  <c:v>39.299999999999997</c:v>
                </c:pt>
                <c:pt idx="76">
                  <c:v>39</c:v>
                </c:pt>
                <c:pt idx="77">
                  <c:v>38.700000000000003</c:v>
                </c:pt>
                <c:pt idx="78">
                  <c:v>37.200000000000003</c:v>
                </c:pt>
                <c:pt idx="79">
                  <c:v>36.799999999999997</c:v>
                </c:pt>
                <c:pt idx="80">
                  <c:v>37.799999999999997</c:v>
                </c:pt>
                <c:pt idx="81">
                  <c:v>37.299999999999997</c:v>
                </c:pt>
                <c:pt idx="82">
                  <c:v>40.1</c:v>
                </c:pt>
                <c:pt idx="83">
                  <c:v>38.1</c:v>
                </c:pt>
                <c:pt idx="84">
                  <c:v>38.200000000000003</c:v>
                </c:pt>
                <c:pt idx="85">
                  <c:v>40.6</c:v>
                </c:pt>
                <c:pt idx="86">
                  <c:v>38.799999999999997</c:v>
                </c:pt>
                <c:pt idx="87">
                  <c:v>39.799999999999997</c:v>
                </c:pt>
                <c:pt idx="88">
                  <c:v>46.8</c:v>
                </c:pt>
                <c:pt idx="89">
                  <c:v>39.200000000000003</c:v>
                </c:pt>
                <c:pt idx="90">
                  <c:v>40.700000000000003</c:v>
                </c:pt>
                <c:pt idx="91">
                  <c:v>39</c:v>
                </c:pt>
                <c:pt idx="92">
                  <c:v>38.6</c:v>
                </c:pt>
                <c:pt idx="93">
                  <c:v>38.200000000000003</c:v>
                </c:pt>
                <c:pt idx="94">
                  <c:v>39.799999999999997</c:v>
                </c:pt>
                <c:pt idx="95">
                  <c:v>39.700000000000003</c:v>
                </c:pt>
                <c:pt idx="96">
                  <c:v>38.9</c:v>
                </c:pt>
                <c:pt idx="97">
                  <c:v>40.200000000000003</c:v>
                </c:pt>
                <c:pt idx="98">
                  <c:v>40.9</c:v>
                </c:pt>
                <c:pt idx="99">
                  <c:v>40.299999999999997</c:v>
                </c:pt>
                <c:pt idx="100">
                  <c:v>37.799999999999997</c:v>
                </c:pt>
                <c:pt idx="101">
                  <c:v>42.3</c:v>
                </c:pt>
                <c:pt idx="102">
                  <c:v>40.1</c:v>
                </c:pt>
                <c:pt idx="108">
                  <c:v>74.099999999999994</c:v>
                </c:pt>
                <c:pt idx="109">
                  <c:v>76.099999999999994</c:v>
                </c:pt>
                <c:pt idx="110">
                  <c:v>76.8</c:v>
                </c:pt>
                <c:pt idx="111">
                  <c:v>68</c:v>
                </c:pt>
                <c:pt idx="112">
                  <c:v>69.099999999999994</c:v>
                </c:pt>
                <c:pt idx="113">
                  <c:v>63.3</c:v>
                </c:pt>
                <c:pt idx="114">
                  <c:v>63.5</c:v>
                </c:pt>
                <c:pt idx="115">
                  <c:v>57.1</c:v>
                </c:pt>
                <c:pt idx="116">
                  <c:v>55.3</c:v>
                </c:pt>
                <c:pt idx="117">
                  <c:v>57.5</c:v>
                </c:pt>
                <c:pt idx="118">
                  <c:v>57.9</c:v>
                </c:pt>
                <c:pt idx="119">
                  <c:v>55.1</c:v>
                </c:pt>
                <c:pt idx="120">
                  <c:v>56.9</c:v>
                </c:pt>
                <c:pt idx="121">
                  <c:v>58.4</c:v>
                </c:pt>
                <c:pt idx="122">
                  <c:v>55.9</c:v>
                </c:pt>
                <c:pt idx="123">
                  <c:v>53.6</c:v>
                </c:pt>
                <c:pt idx="124">
                  <c:v>49.5</c:v>
                </c:pt>
                <c:pt idx="125">
                  <c:v>48.4</c:v>
                </c:pt>
                <c:pt idx="126">
                  <c:v>52.1</c:v>
                </c:pt>
                <c:pt idx="127">
                  <c:v>49.2</c:v>
                </c:pt>
                <c:pt idx="128">
                  <c:v>48</c:v>
                </c:pt>
                <c:pt idx="129">
                  <c:v>48.6</c:v>
                </c:pt>
                <c:pt idx="130">
                  <c:v>49.6</c:v>
                </c:pt>
                <c:pt idx="131">
                  <c:v>46.1</c:v>
                </c:pt>
              </c:numCache>
            </c:numRef>
          </c:val>
          <c:smooth val="0"/>
        </c:ser>
        <c:ser>
          <c:idx val="4"/>
          <c:order val="5"/>
          <c:tx>
            <c:strRef>
              <c:f>縦型表!$P$104</c:f>
              <c:strCache>
                <c:ptCount val="1"/>
                <c:pt idx="0">
                  <c:v>水産技術総合センター養殖生産部構内</c:v>
                </c:pt>
              </c:strCache>
            </c:strRef>
          </c:tx>
          <c:spPr>
            <a:ln w="12700">
              <a:solidFill>
                <a:srgbClr val="FF6600"/>
              </a:solidFill>
              <a:prstDash val="solid"/>
            </a:ln>
          </c:spPr>
          <c:marker>
            <c:symbol val="x"/>
            <c:size val="6"/>
            <c:spPr>
              <a:noFill/>
              <a:ln>
                <a:solidFill>
                  <a:srgbClr val="FF6600"/>
                </a:solidFill>
                <a:prstDash val="solid"/>
              </a:ln>
            </c:spPr>
          </c:marker>
          <c:cat>
            <c:numRef>
              <c:f>縦型表!$C$105:$C$268</c:f>
              <c:numCache>
                <c:formatCode>[$-411]ge\.m\.d;@</c:formatCode>
                <c:ptCount val="164"/>
                <c:pt idx="0">
                  <c:v>31163</c:v>
                </c:pt>
                <c:pt idx="1">
                  <c:v>31258</c:v>
                </c:pt>
                <c:pt idx="2">
                  <c:v>31337</c:v>
                </c:pt>
                <c:pt idx="3">
                  <c:v>31434</c:v>
                </c:pt>
                <c:pt idx="4">
                  <c:v>31527</c:v>
                </c:pt>
                <c:pt idx="5">
                  <c:v>31618</c:v>
                </c:pt>
                <c:pt idx="6">
                  <c:v>31712</c:v>
                </c:pt>
                <c:pt idx="7">
                  <c:v>31796</c:v>
                </c:pt>
                <c:pt idx="8">
                  <c:v>31890</c:v>
                </c:pt>
                <c:pt idx="9">
                  <c:v>31966</c:v>
                </c:pt>
                <c:pt idx="10">
                  <c:v>32055</c:v>
                </c:pt>
                <c:pt idx="11">
                  <c:v>32155</c:v>
                </c:pt>
                <c:pt idx="12">
                  <c:v>32240</c:v>
                </c:pt>
                <c:pt idx="13">
                  <c:v>32357</c:v>
                </c:pt>
                <c:pt idx="14">
                  <c:v>32440</c:v>
                </c:pt>
                <c:pt idx="15">
                  <c:v>32541</c:v>
                </c:pt>
                <c:pt idx="16">
                  <c:v>32645</c:v>
                </c:pt>
                <c:pt idx="17">
                  <c:v>32737</c:v>
                </c:pt>
                <c:pt idx="18">
                  <c:v>32828</c:v>
                </c:pt>
                <c:pt idx="19">
                  <c:v>32930</c:v>
                </c:pt>
                <c:pt idx="20">
                  <c:v>32987</c:v>
                </c:pt>
                <c:pt idx="21">
                  <c:v>33135</c:v>
                </c:pt>
                <c:pt idx="22">
                  <c:v>33193</c:v>
                </c:pt>
                <c:pt idx="23">
                  <c:v>33301</c:v>
                </c:pt>
                <c:pt idx="24">
                  <c:v>33350</c:v>
                </c:pt>
                <c:pt idx="25">
                  <c:v>33487</c:v>
                </c:pt>
                <c:pt idx="26">
                  <c:v>33578</c:v>
                </c:pt>
                <c:pt idx="27">
                  <c:v>33623</c:v>
                </c:pt>
                <c:pt idx="28">
                  <c:v>33714</c:v>
                </c:pt>
                <c:pt idx="29">
                  <c:v>33808</c:v>
                </c:pt>
                <c:pt idx="30">
                  <c:v>33914</c:v>
                </c:pt>
                <c:pt idx="31">
                  <c:v>33988</c:v>
                </c:pt>
                <c:pt idx="32">
                  <c:v>34117</c:v>
                </c:pt>
                <c:pt idx="33">
                  <c:v>34218</c:v>
                </c:pt>
                <c:pt idx="34">
                  <c:v>34347</c:v>
                </c:pt>
                <c:pt idx="35">
                  <c:v>34396</c:v>
                </c:pt>
                <c:pt idx="36">
                  <c:v>34437</c:v>
                </c:pt>
                <c:pt idx="37">
                  <c:v>34543</c:v>
                </c:pt>
                <c:pt idx="38">
                  <c:v>34648</c:v>
                </c:pt>
                <c:pt idx="39">
                  <c:v>34705</c:v>
                </c:pt>
                <c:pt idx="40">
                  <c:v>34802</c:v>
                </c:pt>
                <c:pt idx="41">
                  <c:v>34897</c:v>
                </c:pt>
                <c:pt idx="42">
                  <c:v>35060</c:v>
                </c:pt>
                <c:pt idx="43">
                  <c:v>35111</c:v>
                </c:pt>
                <c:pt idx="44">
                  <c:v>35166</c:v>
                </c:pt>
                <c:pt idx="45">
                  <c:v>35265</c:v>
                </c:pt>
                <c:pt idx="46">
                  <c:v>35408</c:v>
                </c:pt>
                <c:pt idx="47">
                  <c:v>35458</c:v>
                </c:pt>
                <c:pt idx="48">
                  <c:v>35586</c:v>
                </c:pt>
                <c:pt idx="49">
                  <c:v>35669</c:v>
                </c:pt>
                <c:pt idx="50">
                  <c:v>35781</c:v>
                </c:pt>
                <c:pt idx="51">
                  <c:v>35844</c:v>
                </c:pt>
                <c:pt idx="52">
                  <c:v>35907</c:v>
                </c:pt>
                <c:pt idx="53">
                  <c:v>36031</c:v>
                </c:pt>
                <c:pt idx="54">
                  <c:v>36132</c:v>
                </c:pt>
                <c:pt idx="55">
                  <c:v>36214</c:v>
                </c:pt>
                <c:pt idx="56">
                  <c:v>36322</c:v>
                </c:pt>
                <c:pt idx="57">
                  <c:v>36410</c:v>
                </c:pt>
                <c:pt idx="58">
                  <c:v>36503</c:v>
                </c:pt>
                <c:pt idx="59">
                  <c:v>36573</c:v>
                </c:pt>
                <c:pt idx="60">
                  <c:v>36684</c:v>
                </c:pt>
                <c:pt idx="61">
                  <c:v>36789</c:v>
                </c:pt>
                <c:pt idx="62">
                  <c:v>36836</c:v>
                </c:pt>
                <c:pt idx="63">
                  <c:v>36928</c:v>
                </c:pt>
                <c:pt idx="64">
                  <c:v>37054</c:v>
                </c:pt>
                <c:pt idx="65">
                  <c:v>37160</c:v>
                </c:pt>
                <c:pt idx="66">
                  <c:v>37230</c:v>
                </c:pt>
                <c:pt idx="67">
                  <c:v>37320</c:v>
                </c:pt>
                <c:pt idx="68">
                  <c:v>37392</c:v>
                </c:pt>
                <c:pt idx="69">
                  <c:v>37518</c:v>
                </c:pt>
                <c:pt idx="70">
                  <c:v>37580</c:v>
                </c:pt>
                <c:pt idx="71">
                  <c:v>37691</c:v>
                </c:pt>
                <c:pt idx="72">
                  <c:v>37727</c:v>
                </c:pt>
                <c:pt idx="73">
                  <c:v>37868</c:v>
                </c:pt>
                <c:pt idx="74">
                  <c:v>37935</c:v>
                </c:pt>
                <c:pt idx="75">
                  <c:v>38040</c:v>
                </c:pt>
                <c:pt idx="76">
                  <c:v>38133</c:v>
                </c:pt>
                <c:pt idx="77">
                  <c:v>38236</c:v>
                </c:pt>
                <c:pt idx="78">
                  <c:v>38320</c:v>
                </c:pt>
                <c:pt idx="79">
                  <c:v>38379</c:v>
                </c:pt>
                <c:pt idx="80">
                  <c:v>38505</c:v>
                </c:pt>
                <c:pt idx="81">
                  <c:v>38603</c:v>
                </c:pt>
                <c:pt idx="82">
                  <c:v>38688</c:v>
                </c:pt>
                <c:pt idx="83">
                  <c:v>38783</c:v>
                </c:pt>
                <c:pt idx="84">
                  <c:v>38846</c:v>
                </c:pt>
                <c:pt idx="85">
                  <c:v>38971</c:v>
                </c:pt>
                <c:pt idx="86">
                  <c:v>39043</c:v>
                </c:pt>
                <c:pt idx="87">
                  <c:v>39107</c:v>
                </c:pt>
                <c:pt idx="88">
                  <c:v>39198</c:v>
                </c:pt>
                <c:pt idx="89">
                  <c:v>39329</c:v>
                </c:pt>
                <c:pt idx="90">
                  <c:v>39428</c:v>
                </c:pt>
                <c:pt idx="91">
                  <c:v>39513</c:v>
                </c:pt>
                <c:pt idx="92">
                  <c:v>39555</c:v>
                </c:pt>
                <c:pt idx="93">
                  <c:v>39695</c:v>
                </c:pt>
                <c:pt idx="94">
                  <c:v>39748</c:v>
                </c:pt>
                <c:pt idx="95">
                  <c:v>39868</c:v>
                </c:pt>
                <c:pt idx="96">
                  <c:v>39927</c:v>
                </c:pt>
                <c:pt idx="97">
                  <c:v>40063</c:v>
                </c:pt>
                <c:pt idx="98">
                  <c:v>40091</c:v>
                </c:pt>
                <c:pt idx="99">
                  <c:v>40204</c:v>
                </c:pt>
                <c:pt idx="100">
                  <c:v>40336</c:v>
                </c:pt>
                <c:pt idx="101">
                  <c:v>40427</c:v>
                </c:pt>
                <c:pt idx="102">
                  <c:v>40522</c:v>
                </c:pt>
                <c:pt idx="103">
                  <c:v>40597</c:v>
                </c:pt>
                <c:pt idx="104">
                  <c:v>40680</c:v>
                </c:pt>
                <c:pt idx="105">
                  <c:v>40764</c:v>
                </c:pt>
                <c:pt idx="106">
                  <c:v>40856</c:v>
                </c:pt>
                <c:pt idx="107">
                  <c:v>40953</c:v>
                </c:pt>
                <c:pt idx="108">
                  <c:v>41064</c:v>
                </c:pt>
                <c:pt idx="109">
                  <c:v>41155</c:v>
                </c:pt>
                <c:pt idx="110">
                  <c:v>41248</c:v>
                </c:pt>
                <c:pt idx="111">
                  <c:v>41303</c:v>
                </c:pt>
                <c:pt idx="112">
                  <c:v>41408</c:v>
                </c:pt>
                <c:pt idx="113">
                  <c:v>41535</c:v>
                </c:pt>
                <c:pt idx="114">
                  <c:v>41607</c:v>
                </c:pt>
                <c:pt idx="115">
                  <c:v>41702</c:v>
                </c:pt>
                <c:pt idx="116">
                  <c:v>41782</c:v>
                </c:pt>
                <c:pt idx="117">
                  <c:v>41891</c:v>
                </c:pt>
                <c:pt idx="118">
                  <c:v>41982</c:v>
                </c:pt>
                <c:pt idx="119">
                  <c:v>42059</c:v>
                </c:pt>
                <c:pt idx="120">
                  <c:v>42150</c:v>
                </c:pt>
                <c:pt idx="121">
                  <c:v>42244</c:v>
                </c:pt>
                <c:pt idx="122">
                  <c:v>42327</c:v>
                </c:pt>
                <c:pt idx="123">
                  <c:v>42417</c:v>
                </c:pt>
                <c:pt idx="124">
                  <c:v>42509</c:v>
                </c:pt>
                <c:pt idx="125">
                  <c:v>42622</c:v>
                </c:pt>
                <c:pt idx="126">
                  <c:v>42703</c:v>
                </c:pt>
                <c:pt idx="127">
                  <c:v>42783</c:v>
                </c:pt>
                <c:pt idx="128">
                  <c:v>42884</c:v>
                </c:pt>
                <c:pt idx="129">
                  <c:v>42970</c:v>
                </c:pt>
                <c:pt idx="130">
                  <c:v>43075</c:v>
                </c:pt>
                <c:pt idx="131">
                  <c:v>43153</c:v>
                </c:pt>
              </c:numCache>
            </c:numRef>
          </c:cat>
          <c:val>
            <c:numRef>
              <c:f>縦型表!$P$105:$P$268</c:f>
              <c:numCache>
                <c:formatCode>0.0</c:formatCode>
                <c:ptCount val="164"/>
                <c:pt idx="0">
                  <c:v>31.32</c:v>
                </c:pt>
                <c:pt idx="1">
                  <c:v>30.45</c:v>
                </c:pt>
                <c:pt idx="2">
                  <c:v>38.28</c:v>
                </c:pt>
                <c:pt idx="3">
                  <c:v>30.45</c:v>
                </c:pt>
                <c:pt idx="4">
                  <c:v>30.45</c:v>
                </c:pt>
                <c:pt idx="5">
                  <c:v>26.97</c:v>
                </c:pt>
                <c:pt idx="6">
                  <c:v>31.32</c:v>
                </c:pt>
                <c:pt idx="7">
                  <c:v>30.45</c:v>
                </c:pt>
                <c:pt idx="8">
                  <c:v>32.19</c:v>
                </c:pt>
                <c:pt idx="9">
                  <c:v>30.45</c:v>
                </c:pt>
                <c:pt idx="10">
                  <c:v>32.19</c:v>
                </c:pt>
                <c:pt idx="11">
                  <c:v>31.32</c:v>
                </c:pt>
                <c:pt idx="12">
                  <c:v>31.32</c:v>
                </c:pt>
                <c:pt idx="13">
                  <c:v>30.45</c:v>
                </c:pt>
                <c:pt idx="14">
                  <c:v>30.45</c:v>
                </c:pt>
                <c:pt idx="15">
                  <c:v>29.58</c:v>
                </c:pt>
                <c:pt idx="16">
                  <c:v>28.71</c:v>
                </c:pt>
                <c:pt idx="17">
                  <c:v>27.84</c:v>
                </c:pt>
                <c:pt idx="18">
                  <c:v>29.58</c:v>
                </c:pt>
                <c:pt idx="19">
                  <c:v>32.19</c:v>
                </c:pt>
                <c:pt idx="20">
                  <c:v>28.71</c:v>
                </c:pt>
                <c:pt idx="21">
                  <c:v>28.71</c:v>
                </c:pt>
                <c:pt idx="22">
                  <c:v>27.84</c:v>
                </c:pt>
                <c:pt idx="23">
                  <c:v>29.58</c:v>
                </c:pt>
                <c:pt idx="24">
                  <c:v>28.8</c:v>
                </c:pt>
                <c:pt idx="25">
                  <c:v>28.9</c:v>
                </c:pt>
                <c:pt idx="26">
                  <c:v>30.7</c:v>
                </c:pt>
                <c:pt idx="27">
                  <c:v>28.6</c:v>
                </c:pt>
                <c:pt idx="28">
                  <c:v>28.8</c:v>
                </c:pt>
                <c:pt idx="29">
                  <c:v>29.6</c:v>
                </c:pt>
                <c:pt idx="30">
                  <c:v>31.7</c:v>
                </c:pt>
                <c:pt idx="31">
                  <c:v>30</c:v>
                </c:pt>
                <c:pt idx="32">
                  <c:v>30.7</c:v>
                </c:pt>
                <c:pt idx="33">
                  <c:v>28.7</c:v>
                </c:pt>
                <c:pt idx="34">
                  <c:v>31.6</c:v>
                </c:pt>
                <c:pt idx="35">
                  <c:v>31.8</c:v>
                </c:pt>
                <c:pt idx="36">
                  <c:v>29.6</c:v>
                </c:pt>
                <c:pt idx="37">
                  <c:v>30.9</c:v>
                </c:pt>
                <c:pt idx="38">
                  <c:v>31.9</c:v>
                </c:pt>
                <c:pt idx="39">
                  <c:v>33.5</c:v>
                </c:pt>
                <c:pt idx="40">
                  <c:v>30.53</c:v>
                </c:pt>
                <c:pt idx="41">
                  <c:v>31.43</c:v>
                </c:pt>
                <c:pt idx="42">
                  <c:v>34.67</c:v>
                </c:pt>
                <c:pt idx="43">
                  <c:v>30.56</c:v>
                </c:pt>
                <c:pt idx="44">
                  <c:v>33.07</c:v>
                </c:pt>
                <c:pt idx="45">
                  <c:v>31.03</c:v>
                </c:pt>
                <c:pt idx="46">
                  <c:v>34.1</c:v>
                </c:pt>
                <c:pt idx="47">
                  <c:v>31.3</c:v>
                </c:pt>
                <c:pt idx="48">
                  <c:v>32.799999999999997</c:v>
                </c:pt>
                <c:pt idx="49">
                  <c:v>33.6</c:v>
                </c:pt>
                <c:pt idx="50">
                  <c:v>33.299999999999997</c:v>
                </c:pt>
                <c:pt idx="51">
                  <c:v>31.31</c:v>
                </c:pt>
                <c:pt idx="52">
                  <c:v>32.6</c:v>
                </c:pt>
                <c:pt idx="53">
                  <c:v>30.6</c:v>
                </c:pt>
                <c:pt idx="54">
                  <c:v>31.3</c:v>
                </c:pt>
                <c:pt idx="55">
                  <c:v>32</c:v>
                </c:pt>
                <c:pt idx="56">
                  <c:v>30.2</c:v>
                </c:pt>
                <c:pt idx="57">
                  <c:v>29.6</c:v>
                </c:pt>
                <c:pt idx="58">
                  <c:v>33.5</c:v>
                </c:pt>
                <c:pt idx="59">
                  <c:v>31.6</c:v>
                </c:pt>
                <c:pt idx="60">
                  <c:v>32.700000000000003</c:v>
                </c:pt>
                <c:pt idx="61">
                  <c:v>31</c:v>
                </c:pt>
                <c:pt idx="62">
                  <c:v>32.299999999999997</c:v>
                </c:pt>
                <c:pt idx="63">
                  <c:v>31.5</c:v>
                </c:pt>
                <c:pt idx="64">
                  <c:v>31.3</c:v>
                </c:pt>
                <c:pt idx="65">
                  <c:v>33.700000000000003</c:v>
                </c:pt>
                <c:pt idx="66">
                  <c:v>32.6</c:v>
                </c:pt>
                <c:pt idx="67">
                  <c:v>33.6</c:v>
                </c:pt>
                <c:pt idx="68">
                  <c:v>31.3</c:v>
                </c:pt>
                <c:pt idx="69">
                  <c:v>32.4</c:v>
                </c:pt>
                <c:pt idx="70">
                  <c:v>31.2</c:v>
                </c:pt>
                <c:pt idx="71">
                  <c:v>32.4</c:v>
                </c:pt>
                <c:pt idx="72">
                  <c:v>33.1</c:v>
                </c:pt>
                <c:pt idx="73">
                  <c:v>31.1</c:v>
                </c:pt>
                <c:pt idx="74">
                  <c:v>31.7</c:v>
                </c:pt>
                <c:pt idx="75">
                  <c:v>33.4</c:v>
                </c:pt>
                <c:pt idx="76">
                  <c:v>31.5</c:v>
                </c:pt>
                <c:pt idx="77">
                  <c:v>31.8</c:v>
                </c:pt>
                <c:pt idx="78">
                  <c:v>31.7</c:v>
                </c:pt>
                <c:pt idx="79">
                  <c:v>31.7</c:v>
                </c:pt>
                <c:pt idx="80">
                  <c:v>30.5</c:v>
                </c:pt>
                <c:pt idx="81">
                  <c:v>31.2</c:v>
                </c:pt>
                <c:pt idx="82">
                  <c:v>32.9</c:v>
                </c:pt>
                <c:pt idx="83">
                  <c:v>32.5</c:v>
                </c:pt>
                <c:pt idx="84">
                  <c:v>30.8</c:v>
                </c:pt>
                <c:pt idx="85">
                  <c:v>35.200000000000003</c:v>
                </c:pt>
                <c:pt idx="86">
                  <c:v>32.5</c:v>
                </c:pt>
                <c:pt idx="87">
                  <c:v>33.6</c:v>
                </c:pt>
                <c:pt idx="88">
                  <c:v>39.4</c:v>
                </c:pt>
                <c:pt idx="89">
                  <c:v>30.9</c:v>
                </c:pt>
                <c:pt idx="90">
                  <c:v>33.6</c:v>
                </c:pt>
                <c:pt idx="91">
                  <c:v>33.200000000000003</c:v>
                </c:pt>
                <c:pt idx="92">
                  <c:v>32.700000000000003</c:v>
                </c:pt>
                <c:pt idx="93">
                  <c:v>31.2</c:v>
                </c:pt>
                <c:pt idx="94">
                  <c:v>33.200000000000003</c:v>
                </c:pt>
                <c:pt idx="95">
                  <c:v>32.700000000000003</c:v>
                </c:pt>
                <c:pt idx="96">
                  <c:v>31.8</c:v>
                </c:pt>
                <c:pt idx="97">
                  <c:v>32.4</c:v>
                </c:pt>
                <c:pt idx="98">
                  <c:v>33.700000000000003</c:v>
                </c:pt>
                <c:pt idx="99">
                  <c:v>32.200000000000003</c:v>
                </c:pt>
                <c:pt idx="100">
                  <c:v>32</c:v>
                </c:pt>
                <c:pt idx="101">
                  <c:v>34.4</c:v>
                </c:pt>
                <c:pt idx="102">
                  <c:v>33.200000000000003</c:v>
                </c:pt>
                <c:pt idx="108">
                  <c:v>52</c:v>
                </c:pt>
                <c:pt idx="109">
                  <c:v>50.6</c:v>
                </c:pt>
                <c:pt idx="110">
                  <c:v>53.9</c:v>
                </c:pt>
                <c:pt idx="111">
                  <c:v>52.8</c:v>
                </c:pt>
                <c:pt idx="112">
                  <c:v>54.4</c:v>
                </c:pt>
                <c:pt idx="113">
                  <c:v>47.7</c:v>
                </c:pt>
                <c:pt idx="114">
                  <c:v>47.2</c:v>
                </c:pt>
                <c:pt idx="115">
                  <c:v>44.3</c:v>
                </c:pt>
                <c:pt idx="116">
                  <c:v>42.9</c:v>
                </c:pt>
                <c:pt idx="117">
                  <c:v>46.5</c:v>
                </c:pt>
                <c:pt idx="118">
                  <c:v>46.8</c:v>
                </c:pt>
                <c:pt idx="119">
                  <c:v>44.7</c:v>
                </c:pt>
                <c:pt idx="120">
                  <c:v>43.3</c:v>
                </c:pt>
                <c:pt idx="121">
                  <c:v>43.2</c:v>
                </c:pt>
                <c:pt idx="122">
                  <c:v>45</c:v>
                </c:pt>
                <c:pt idx="123">
                  <c:v>42.6</c:v>
                </c:pt>
                <c:pt idx="124">
                  <c:v>39</c:v>
                </c:pt>
                <c:pt idx="125">
                  <c:v>38.4</c:v>
                </c:pt>
                <c:pt idx="126">
                  <c:v>39.700000000000003</c:v>
                </c:pt>
                <c:pt idx="127">
                  <c:v>40.6</c:v>
                </c:pt>
                <c:pt idx="128">
                  <c:v>34.5</c:v>
                </c:pt>
                <c:pt idx="129">
                  <c:v>40.799999999999997</c:v>
                </c:pt>
                <c:pt idx="130">
                  <c:v>42.3</c:v>
                </c:pt>
                <c:pt idx="131">
                  <c:v>40.299999999999997</c:v>
                </c:pt>
              </c:numCache>
            </c:numRef>
          </c:val>
          <c:smooth val="0"/>
        </c:ser>
        <c:dLbls>
          <c:showLegendKey val="0"/>
          <c:showVal val="0"/>
          <c:showCatName val="0"/>
          <c:showSerName val="0"/>
          <c:showPercent val="0"/>
          <c:showBubbleSize val="0"/>
        </c:dLbls>
        <c:marker val="1"/>
        <c:smooth val="0"/>
        <c:axId val="470415616"/>
        <c:axId val="470163456"/>
      </c:lineChart>
      <c:dateAx>
        <c:axId val="470415616"/>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iryo UI"/>
                <a:ea typeface="Meiryo UI"/>
                <a:cs typeface="Meiryo UI"/>
              </a:defRPr>
            </a:pPr>
            <a:endParaRPr lang="ja-JP"/>
          </a:p>
        </c:txPr>
        <c:crossAx val="470163456"/>
        <c:crosses val="autoZero"/>
        <c:auto val="1"/>
        <c:lblOffset val="100"/>
        <c:baseTimeUnit val="days"/>
        <c:majorUnit val="12"/>
        <c:majorTimeUnit val="months"/>
        <c:minorUnit val="6"/>
        <c:minorTimeUnit val="months"/>
      </c:dateAx>
      <c:valAx>
        <c:axId val="470163456"/>
        <c:scaling>
          <c:orientation val="minMax"/>
        </c:scaling>
        <c:delete val="0"/>
        <c:axPos val="l"/>
        <c:majorGridlines>
          <c:spPr>
            <a:ln w="3175">
              <a:pattFill prst="pct75">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iryo UI"/>
                <a:ea typeface="Meiryo UI"/>
                <a:cs typeface="Meiryo UI"/>
              </a:defRPr>
            </a:pPr>
            <a:endParaRPr lang="ja-JP"/>
          </a:p>
        </c:txPr>
        <c:crossAx val="470415616"/>
        <c:crosses val="autoZero"/>
        <c:crossBetween val="between"/>
      </c:valAx>
      <c:spPr>
        <a:noFill/>
        <a:ln w="12700">
          <a:solidFill>
            <a:srgbClr val="808080"/>
          </a:solidFill>
          <a:prstDash val="solid"/>
        </a:ln>
      </c:spPr>
    </c:plotArea>
    <c:legend>
      <c:legendPos val="r"/>
      <c:layout>
        <c:manualLayout>
          <c:xMode val="edge"/>
          <c:yMode val="edge"/>
          <c:x val="0.40003989049478256"/>
          <c:y val="5.7272009702943612E-2"/>
          <c:w val="0.36119429430374383"/>
          <c:h val="0.35619685681099156"/>
        </c:manualLayout>
      </c:layout>
      <c:overlay val="0"/>
      <c:spPr>
        <a:solidFill>
          <a:srgbClr val="FFFFFF"/>
        </a:solidFill>
        <a:ln w="25400">
          <a:noFill/>
        </a:ln>
      </c:spPr>
      <c:txPr>
        <a:bodyPr/>
        <a:lstStyle/>
        <a:p>
          <a:pPr>
            <a:defRPr sz="14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ＭＳ Ｐゴシック"/>
                <a:ea typeface="ＭＳ Ｐゴシック"/>
                <a:cs typeface="ＭＳ Ｐゴシック"/>
              </a:defRPr>
            </a:pPr>
            <a:r>
              <a:rPr lang="ja-JP" altLang="en-US" sz="1400" b="0" i="0" u="none" strike="noStrike" baseline="0">
                <a:solidFill>
                  <a:srgbClr val="000000"/>
                </a:solidFill>
                <a:latin typeface="Meiryo UI"/>
                <a:ea typeface="Meiryo UI"/>
              </a:rPr>
              <a:t>移動測定車によるγ線の経年推移(県 3/4)</a:t>
            </a:r>
          </a:p>
        </c:rich>
      </c:tx>
      <c:layout>
        <c:manualLayout>
          <c:xMode val="edge"/>
          <c:yMode val="edge"/>
          <c:x val="4.2964391951006126E-2"/>
          <c:y val="4.2207792207792208E-2"/>
        </c:manualLayout>
      </c:layout>
      <c:overlay val="0"/>
      <c:spPr>
        <a:solidFill>
          <a:srgbClr val="FFFFFF"/>
        </a:solidFill>
        <a:ln w="25400">
          <a:noFill/>
        </a:ln>
      </c:spPr>
    </c:title>
    <c:autoTitleDeleted val="0"/>
    <c:plotArea>
      <c:layout>
        <c:manualLayout>
          <c:layoutTarget val="inner"/>
          <c:xMode val="edge"/>
          <c:yMode val="edge"/>
          <c:x val="2.3930384336475707E-2"/>
          <c:y val="5.844155844155844E-2"/>
          <c:w val="0.9637418419144308"/>
          <c:h val="0.81482622544356542"/>
        </c:manualLayout>
      </c:layout>
      <c:lineChart>
        <c:grouping val="standard"/>
        <c:varyColors val="0"/>
        <c:ser>
          <c:idx val="0"/>
          <c:order val="0"/>
          <c:tx>
            <c:strRef>
              <c:f>縦型表!$Q$104</c:f>
              <c:strCache>
                <c:ptCount val="1"/>
                <c:pt idx="0">
                  <c:v>大谷川ポンプ小屋</c:v>
                </c:pt>
              </c:strCache>
            </c:strRef>
          </c:tx>
          <c:spPr>
            <a:ln w="12700">
              <a:solidFill>
                <a:srgbClr val="666699"/>
              </a:solidFill>
              <a:prstDash val="solid"/>
            </a:ln>
          </c:spPr>
          <c:marker>
            <c:symbol val="square"/>
            <c:size val="4"/>
            <c:spPr>
              <a:solidFill>
                <a:srgbClr val="666699"/>
              </a:solidFill>
              <a:ln>
                <a:solidFill>
                  <a:srgbClr val="666699"/>
                </a:solidFill>
                <a:prstDash val="solid"/>
              </a:ln>
            </c:spPr>
          </c:marker>
          <c:cat>
            <c:numRef>
              <c:f>縦型表!$C$105:$C$268</c:f>
              <c:numCache>
                <c:formatCode>[$-411]ge\.m\.d;@</c:formatCode>
                <c:ptCount val="164"/>
                <c:pt idx="0">
                  <c:v>31163</c:v>
                </c:pt>
                <c:pt idx="1">
                  <c:v>31258</c:v>
                </c:pt>
                <c:pt idx="2">
                  <c:v>31337</c:v>
                </c:pt>
                <c:pt idx="3">
                  <c:v>31434</c:v>
                </c:pt>
                <c:pt idx="4">
                  <c:v>31527</c:v>
                </c:pt>
                <c:pt idx="5">
                  <c:v>31618</c:v>
                </c:pt>
                <c:pt idx="6">
                  <c:v>31712</c:v>
                </c:pt>
                <c:pt idx="7">
                  <c:v>31796</c:v>
                </c:pt>
                <c:pt idx="8">
                  <c:v>31890</c:v>
                </c:pt>
                <c:pt idx="9">
                  <c:v>31966</c:v>
                </c:pt>
                <c:pt idx="10">
                  <c:v>32055</c:v>
                </c:pt>
                <c:pt idx="11">
                  <c:v>32155</c:v>
                </c:pt>
                <c:pt idx="12">
                  <c:v>32240</c:v>
                </c:pt>
                <c:pt idx="13">
                  <c:v>32357</c:v>
                </c:pt>
                <c:pt idx="14">
                  <c:v>32440</c:v>
                </c:pt>
                <c:pt idx="15">
                  <c:v>32541</c:v>
                </c:pt>
                <c:pt idx="16">
                  <c:v>32645</c:v>
                </c:pt>
                <c:pt idx="17">
                  <c:v>32737</c:v>
                </c:pt>
                <c:pt idx="18">
                  <c:v>32828</c:v>
                </c:pt>
                <c:pt idx="19">
                  <c:v>32930</c:v>
                </c:pt>
                <c:pt idx="20">
                  <c:v>32987</c:v>
                </c:pt>
                <c:pt idx="21">
                  <c:v>33135</c:v>
                </c:pt>
                <c:pt idx="22">
                  <c:v>33193</c:v>
                </c:pt>
                <c:pt idx="23">
                  <c:v>33301</c:v>
                </c:pt>
                <c:pt idx="24">
                  <c:v>33350</c:v>
                </c:pt>
                <c:pt idx="25">
                  <c:v>33487</c:v>
                </c:pt>
                <c:pt idx="26">
                  <c:v>33578</c:v>
                </c:pt>
                <c:pt idx="27">
                  <c:v>33623</c:v>
                </c:pt>
                <c:pt idx="28">
                  <c:v>33714</c:v>
                </c:pt>
                <c:pt idx="29">
                  <c:v>33808</c:v>
                </c:pt>
                <c:pt idx="30">
                  <c:v>33914</c:v>
                </c:pt>
                <c:pt idx="31">
                  <c:v>33988</c:v>
                </c:pt>
                <c:pt idx="32">
                  <c:v>34117</c:v>
                </c:pt>
                <c:pt idx="33">
                  <c:v>34218</c:v>
                </c:pt>
                <c:pt idx="34">
                  <c:v>34347</c:v>
                </c:pt>
                <c:pt idx="35">
                  <c:v>34396</c:v>
                </c:pt>
                <c:pt idx="36">
                  <c:v>34437</c:v>
                </c:pt>
                <c:pt idx="37">
                  <c:v>34543</c:v>
                </c:pt>
                <c:pt idx="38">
                  <c:v>34648</c:v>
                </c:pt>
                <c:pt idx="39">
                  <c:v>34705</c:v>
                </c:pt>
                <c:pt idx="40">
                  <c:v>34802</c:v>
                </c:pt>
                <c:pt idx="41">
                  <c:v>34897</c:v>
                </c:pt>
                <c:pt idx="42">
                  <c:v>35060</c:v>
                </c:pt>
                <c:pt idx="43">
                  <c:v>35111</c:v>
                </c:pt>
                <c:pt idx="44">
                  <c:v>35166</c:v>
                </c:pt>
                <c:pt idx="45">
                  <c:v>35265</c:v>
                </c:pt>
                <c:pt idx="46">
                  <c:v>35408</c:v>
                </c:pt>
                <c:pt idx="47">
                  <c:v>35458</c:v>
                </c:pt>
                <c:pt idx="48">
                  <c:v>35586</c:v>
                </c:pt>
                <c:pt idx="49">
                  <c:v>35669</c:v>
                </c:pt>
                <c:pt idx="50">
                  <c:v>35781</c:v>
                </c:pt>
                <c:pt idx="51">
                  <c:v>35844</c:v>
                </c:pt>
                <c:pt idx="52">
                  <c:v>35907</c:v>
                </c:pt>
                <c:pt idx="53">
                  <c:v>36031</c:v>
                </c:pt>
                <c:pt idx="54">
                  <c:v>36132</c:v>
                </c:pt>
                <c:pt idx="55">
                  <c:v>36214</c:v>
                </c:pt>
                <c:pt idx="56">
                  <c:v>36322</c:v>
                </c:pt>
                <c:pt idx="57">
                  <c:v>36410</c:v>
                </c:pt>
                <c:pt idx="58">
                  <c:v>36503</c:v>
                </c:pt>
                <c:pt idx="59">
                  <c:v>36573</c:v>
                </c:pt>
                <c:pt idx="60">
                  <c:v>36684</c:v>
                </c:pt>
                <c:pt idx="61">
                  <c:v>36789</c:v>
                </c:pt>
                <c:pt idx="62">
                  <c:v>36836</c:v>
                </c:pt>
                <c:pt idx="63">
                  <c:v>36928</c:v>
                </c:pt>
                <c:pt idx="64">
                  <c:v>37054</c:v>
                </c:pt>
                <c:pt idx="65">
                  <c:v>37160</c:v>
                </c:pt>
                <c:pt idx="66">
                  <c:v>37230</c:v>
                </c:pt>
                <c:pt idx="67">
                  <c:v>37320</c:v>
                </c:pt>
                <c:pt idx="68">
                  <c:v>37392</c:v>
                </c:pt>
                <c:pt idx="69">
                  <c:v>37518</c:v>
                </c:pt>
                <c:pt idx="70">
                  <c:v>37580</c:v>
                </c:pt>
                <c:pt idx="71">
                  <c:v>37691</c:v>
                </c:pt>
                <c:pt idx="72">
                  <c:v>37727</c:v>
                </c:pt>
                <c:pt idx="73">
                  <c:v>37868</c:v>
                </c:pt>
                <c:pt idx="74">
                  <c:v>37935</c:v>
                </c:pt>
                <c:pt idx="75">
                  <c:v>38040</c:v>
                </c:pt>
                <c:pt idx="76">
                  <c:v>38133</c:v>
                </c:pt>
                <c:pt idx="77">
                  <c:v>38236</c:v>
                </c:pt>
                <c:pt idx="78">
                  <c:v>38320</c:v>
                </c:pt>
                <c:pt idx="79">
                  <c:v>38379</c:v>
                </c:pt>
                <c:pt idx="80">
                  <c:v>38505</c:v>
                </c:pt>
                <c:pt idx="81">
                  <c:v>38603</c:v>
                </c:pt>
                <c:pt idx="82">
                  <c:v>38688</c:v>
                </c:pt>
                <c:pt idx="83">
                  <c:v>38783</c:v>
                </c:pt>
                <c:pt idx="84">
                  <c:v>38846</c:v>
                </c:pt>
                <c:pt idx="85">
                  <c:v>38971</c:v>
                </c:pt>
                <c:pt idx="86">
                  <c:v>39043</c:v>
                </c:pt>
                <c:pt idx="87">
                  <c:v>39107</c:v>
                </c:pt>
                <c:pt idx="88">
                  <c:v>39198</c:v>
                </c:pt>
                <c:pt idx="89">
                  <c:v>39329</c:v>
                </c:pt>
                <c:pt idx="90">
                  <c:v>39428</c:v>
                </c:pt>
                <c:pt idx="91">
                  <c:v>39513</c:v>
                </c:pt>
                <c:pt idx="92">
                  <c:v>39555</c:v>
                </c:pt>
                <c:pt idx="93">
                  <c:v>39695</c:v>
                </c:pt>
                <c:pt idx="94">
                  <c:v>39748</c:v>
                </c:pt>
                <c:pt idx="95">
                  <c:v>39868</c:v>
                </c:pt>
                <c:pt idx="96">
                  <c:v>39927</c:v>
                </c:pt>
                <c:pt idx="97">
                  <c:v>40063</c:v>
                </c:pt>
                <c:pt idx="98">
                  <c:v>40091</c:v>
                </c:pt>
                <c:pt idx="99">
                  <c:v>40204</c:v>
                </c:pt>
                <c:pt idx="100">
                  <c:v>40336</c:v>
                </c:pt>
                <c:pt idx="101">
                  <c:v>40427</c:v>
                </c:pt>
                <c:pt idx="102">
                  <c:v>40522</c:v>
                </c:pt>
                <c:pt idx="103">
                  <c:v>40597</c:v>
                </c:pt>
                <c:pt idx="104">
                  <c:v>40680</c:v>
                </c:pt>
                <c:pt idx="105">
                  <c:v>40764</c:v>
                </c:pt>
                <c:pt idx="106">
                  <c:v>40856</c:v>
                </c:pt>
                <c:pt idx="107">
                  <c:v>40953</c:v>
                </c:pt>
                <c:pt idx="108">
                  <c:v>41064</c:v>
                </c:pt>
                <c:pt idx="109">
                  <c:v>41155</c:v>
                </c:pt>
                <c:pt idx="110">
                  <c:v>41248</c:v>
                </c:pt>
                <c:pt idx="111">
                  <c:v>41303</c:v>
                </c:pt>
                <c:pt idx="112">
                  <c:v>41408</c:v>
                </c:pt>
                <c:pt idx="113">
                  <c:v>41535</c:v>
                </c:pt>
                <c:pt idx="114">
                  <c:v>41607</c:v>
                </c:pt>
                <c:pt idx="115">
                  <c:v>41702</c:v>
                </c:pt>
                <c:pt idx="116">
                  <c:v>41782</c:v>
                </c:pt>
                <c:pt idx="117">
                  <c:v>41891</c:v>
                </c:pt>
                <c:pt idx="118">
                  <c:v>41982</c:v>
                </c:pt>
                <c:pt idx="119">
                  <c:v>42059</c:v>
                </c:pt>
                <c:pt idx="120">
                  <c:v>42150</c:v>
                </c:pt>
                <c:pt idx="121">
                  <c:v>42244</c:v>
                </c:pt>
                <c:pt idx="122">
                  <c:v>42327</c:v>
                </c:pt>
                <c:pt idx="123">
                  <c:v>42417</c:v>
                </c:pt>
                <c:pt idx="124">
                  <c:v>42509</c:v>
                </c:pt>
                <c:pt idx="125">
                  <c:v>42622</c:v>
                </c:pt>
                <c:pt idx="126">
                  <c:v>42703</c:v>
                </c:pt>
                <c:pt idx="127">
                  <c:v>42783</c:v>
                </c:pt>
                <c:pt idx="128">
                  <c:v>42884</c:v>
                </c:pt>
                <c:pt idx="129">
                  <c:v>42970</c:v>
                </c:pt>
                <c:pt idx="130">
                  <c:v>43075</c:v>
                </c:pt>
                <c:pt idx="131">
                  <c:v>43153</c:v>
                </c:pt>
              </c:numCache>
            </c:numRef>
          </c:cat>
          <c:val>
            <c:numRef>
              <c:f>縦型表!$Q$105:$Q$268</c:f>
              <c:numCache>
                <c:formatCode>0.0</c:formatCode>
                <c:ptCount val="164"/>
                <c:pt idx="0">
                  <c:v>33.06</c:v>
                </c:pt>
                <c:pt idx="1">
                  <c:v>30.45</c:v>
                </c:pt>
                <c:pt idx="2">
                  <c:v>36.54</c:v>
                </c:pt>
                <c:pt idx="3">
                  <c:v>28.71</c:v>
                </c:pt>
                <c:pt idx="4">
                  <c:v>29.58</c:v>
                </c:pt>
                <c:pt idx="5">
                  <c:v>27.84</c:v>
                </c:pt>
                <c:pt idx="6">
                  <c:v>30.45</c:v>
                </c:pt>
                <c:pt idx="7">
                  <c:v>29.58</c:v>
                </c:pt>
                <c:pt idx="8">
                  <c:v>29.58</c:v>
                </c:pt>
                <c:pt idx="9">
                  <c:v>29.58</c:v>
                </c:pt>
                <c:pt idx="10">
                  <c:v>30.45</c:v>
                </c:pt>
                <c:pt idx="11">
                  <c:v>31.32</c:v>
                </c:pt>
                <c:pt idx="12">
                  <c:v>30.45</c:v>
                </c:pt>
                <c:pt idx="13">
                  <c:v>29.58</c:v>
                </c:pt>
                <c:pt idx="14">
                  <c:v>29.58</c:v>
                </c:pt>
                <c:pt idx="15">
                  <c:v>28.71</c:v>
                </c:pt>
                <c:pt idx="16">
                  <c:v>27.84</c:v>
                </c:pt>
                <c:pt idx="17">
                  <c:v>27.84</c:v>
                </c:pt>
                <c:pt idx="18">
                  <c:v>28.71</c:v>
                </c:pt>
                <c:pt idx="19">
                  <c:v>28.71</c:v>
                </c:pt>
                <c:pt idx="20">
                  <c:v>26.97</c:v>
                </c:pt>
                <c:pt idx="21">
                  <c:v>26.97</c:v>
                </c:pt>
                <c:pt idx="22">
                  <c:v>26.97</c:v>
                </c:pt>
                <c:pt idx="23">
                  <c:v>27.84</c:v>
                </c:pt>
                <c:pt idx="24">
                  <c:v>28.6</c:v>
                </c:pt>
                <c:pt idx="25">
                  <c:v>28.4</c:v>
                </c:pt>
                <c:pt idx="26">
                  <c:v>28.8</c:v>
                </c:pt>
                <c:pt idx="27">
                  <c:v>28.1</c:v>
                </c:pt>
                <c:pt idx="28">
                  <c:v>28.5</c:v>
                </c:pt>
                <c:pt idx="29">
                  <c:v>28.4</c:v>
                </c:pt>
                <c:pt idx="30">
                  <c:v>30.2</c:v>
                </c:pt>
                <c:pt idx="31">
                  <c:v>30.8</c:v>
                </c:pt>
                <c:pt idx="32">
                  <c:v>30.5</c:v>
                </c:pt>
                <c:pt idx="33">
                  <c:v>28.2</c:v>
                </c:pt>
                <c:pt idx="34">
                  <c:v>30.7</c:v>
                </c:pt>
                <c:pt idx="35">
                  <c:v>30.5</c:v>
                </c:pt>
                <c:pt idx="36">
                  <c:v>28.6</c:v>
                </c:pt>
                <c:pt idx="37">
                  <c:v>29.8</c:v>
                </c:pt>
                <c:pt idx="38">
                  <c:v>30.9</c:v>
                </c:pt>
                <c:pt idx="39">
                  <c:v>33.4</c:v>
                </c:pt>
                <c:pt idx="40">
                  <c:v>29.68</c:v>
                </c:pt>
                <c:pt idx="41">
                  <c:v>31.13</c:v>
                </c:pt>
                <c:pt idx="42">
                  <c:v>30.49</c:v>
                </c:pt>
                <c:pt idx="43">
                  <c:v>32.68</c:v>
                </c:pt>
                <c:pt idx="44">
                  <c:v>32.229999999999997</c:v>
                </c:pt>
                <c:pt idx="45">
                  <c:v>28.94</c:v>
                </c:pt>
                <c:pt idx="46">
                  <c:v>32.9</c:v>
                </c:pt>
                <c:pt idx="47">
                  <c:v>33</c:v>
                </c:pt>
                <c:pt idx="48">
                  <c:v>30.5</c:v>
                </c:pt>
                <c:pt idx="49">
                  <c:v>32.5</c:v>
                </c:pt>
                <c:pt idx="50">
                  <c:v>32.6</c:v>
                </c:pt>
                <c:pt idx="51">
                  <c:v>31.67</c:v>
                </c:pt>
                <c:pt idx="52">
                  <c:v>30.6</c:v>
                </c:pt>
                <c:pt idx="53">
                  <c:v>30.3</c:v>
                </c:pt>
                <c:pt idx="54">
                  <c:v>31.5</c:v>
                </c:pt>
                <c:pt idx="55">
                  <c:v>31.5</c:v>
                </c:pt>
                <c:pt idx="56">
                  <c:v>31.2</c:v>
                </c:pt>
                <c:pt idx="57">
                  <c:v>28.9</c:v>
                </c:pt>
                <c:pt idx="58">
                  <c:v>31.2</c:v>
                </c:pt>
                <c:pt idx="59">
                  <c:v>33.4</c:v>
                </c:pt>
                <c:pt idx="60">
                  <c:v>31.4</c:v>
                </c:pt>
                <c:pt idx="61">
                  <c:v>32.200000000000003</c:v>
                </c:pt>
                <c:pt idx="62">
                  <c:v>30.7</c:v>
                </c:pt>
                <c:pt idx="63">
                  <c:v>32.5</c:v>
                </c:pt>
                <c:pt idx="64">
                  <c:v>31.7</c:v>
                </c:pt>
                <c:pt idx="65">
                  <c:v>32.799999999999997</c:v>
                </c:pt>
                <c:pt idx="66">
                  <c:v>32.700000000000003</c:v>
                </c:pt>
                <c:pt idx="67">
                  <c:v>32.5</c:v>
                </c:pt>
                <c:pt idx="68">
                  <c:v>31.2</c:v>
                </c:pt>
                <c:pt idx="69">
                  <c:v>32</c:v>
                </c:pt>
                <c:pt idx="70">
                  <c:v>31.5</c:v>
                </c:pt>
                <c:pt idx="71">
                  <c:v>32</c:v>
                </c:pt>
                <c:pt idx="72">
                  <c:v>33</c:v>
                </c:pt>
                <c:pt idx="73">
                  <c:v>31.6</c:v>
                </c:pt>
                <c:pt idx="74">
                  <c:v>31.8</c:v>
                </c:pt>
                <c:pt idx="75">
                  <c:v>32.799999999999997</c:v>
                </c:pt>
                <c:pt idx="76">
                  <c:v>32.1</c:v>
                </c:pt>
                <c:pt idx="77">
                  <c:v>31.5</c:v>
                </c:pt>
                <c:pt idx="78">
                  <c:v>31.2</c:v>
                </c:pt>
                <c:pt idx="79">
                  <c:v>30.6</c:v>
                </c:pt>
                <c:pt idx="80">
                  <c:v>31.2</c:v>
                </c:pt>
                <c:pt idx="81">
                  <c:v>31.5</c:v>
                </c:pt>
                <c:pt idx="82">
                  <c:v>32.5</c:v>
                </c:pt>
                <c:pt idx="83">
                  <c:v>32.700000000000003</c:v>
                </c:pt>
                <c:pt idx="84">
                  <c:v>31.8</c:v>
                </c:pt>
                <c:pt idx="85">
                  <c:v>34.9</c:v>
                </c:pt>
                <c:pt idx="86">
                  <c:v>33.4</c:v>
                </c:pt>
                <c:pt idx="87">
                  <c:v>34.200000000000003</c:v>
                </c:pt>
                <c:pt idx="88">
                  <c:v>39.799999999999997</c:v>
                </c:pt>
                <c:pt idx="89">
                  <c:v>33.4</c:v>
                </c:pt>
                <c:pt idx="90">
                  <c:v>34.5</c:v>
                </c:pt>
                <c:pt idx="91">
                  <c:v>33.299999999999997</c:v>
                </c:pt>
                <c:pt idx="92">
                  <c:v>32.6</c:v>
                </c:pt>
                <c:pt idx="93">
                  <c:v>31.9</c:v>
                </c:pt>
                <c:pt idx="94">
                  <c:v>33.4</c:v>
                </c:pt>
                <c:pt idx="95">
                  <c:v>33.6</c:v>
                </c:pt>
                <c:pt idx="96">
                  <c:v>32.200000000000003</c:v>
                </c:pt>
                <c:pt idx="97">
                  <c:v>32.5</c:v>
                </c:pt>
                <c:pt idx="98">
                  <c:v>33.4</c:v>
                </c:pt>
                <c:pt idx="99">
                  <c:v>33.1</c:v>
                </c:pt>
                <c:pt idx="100">
                  <c:v>32.700000000000003</c:v>
                </c:pt>
                <c:pt idx="101">
                  <c:v>33.9</c:v>
                </c:pt>
                <c:pt idx="102">
                  <c:v>32.9</c:v>
                </c:pt>
                <c:pt idx="108">
                  <c:v>53</c:v>
                </c:pt>
                <c:pt idx="109">
                  <c:v>52.5</c:v>
                </c:pt>
                <c:pt idx="110">
                  <c:v>54.2</c:v>
                </c:pt>
                <c:pt idx="111">
                  <c:v>50.3</c:v>
                </c:pt>
                <c:pt idx="112">
                  <c:v>51.7</c:v>
                </c:pt>
                <c:pt idx="113">
                  <c:v>48.6</c:v>
                </c:pt>
                <c:pt idx="114">
                  <c:v>47</c:v>
                </c:pt>
                <c:pt idx="115">
                  <c:v>45.9</c:v>
                </c:pt>
                <c:pt idx="116">
                  <c:v>43.8</c:v>
                </c:pt>
                <c:pt idx="117">
                  <c:v>47.4</c:v>
                </c:pt>
                <c:pt idx="118">
                  <c:v>48.4</c:v>
                </c:pt>
                <c:pt idx="119">
                  <c:v>47.1</c:v>
                </c:pt>
                <c:pt idx="120">
                  <c:v>46.5</c:v>
                </c:pt>
                <c:pt idx="121">
                  <c:v>46.8</c:v>
                </c:pt>
                <c:pt idx="122">
                  <c:v>47.7</c:v>
                </c:pt>
                <c:pt idx="123">
                  <c:v>45</c:v>
                </c:pt>
                <c:pt idx="124">
                  <c:v>44.3</c:v>
                </c:pt>
                <c:pt idx="125">
                  <c:v>41.4</c:v>
                </c:pt>
                <c:pt idx="126">
                  <c:v>46.1</c:v>
                </c:pt>
                <c:pt idx="127">
                  <c:v>44.8</c:v>
                </c:pt>
                <c:pt idx="128">
                  <c:v>50.2</c:v>
                </c:pt>
                <c:pt idx="129">
                  <c:v>48.3</c:v>
                </c:pt>
                <c:pt idx="130">
                  <c:v>51.7</c:v>
                </c:pt>
                <c:pt idx="131">
                  <c:v>50.5</c:v>
                </c:pt>
              </c:numCache>
            </c:numRef>
          </c:val>
          <c:smooth val="0"/>
        </c:ser>
        <c:ser>
          <c:idx val="1"/>
          <c:order val="1"/>
          <c:tx>
            <c:strRef>
              <c:f>縦型表!$R$104</c:f>
              <c:strCache>
                <c:ptCount val="1"/>
                <c:pt idx="0">
                  <c:v>鮫浦漁協前</c:v>
                </c:pt>
              </c:strCache>
            </c:strRef>
          </c:tx>
          <c:spPr>
            <a:ln w="12700">
              <a:solidFill>
                <a:srgbClr val="666699"/>
              </a:solidFill>
              <a:prstDash val="solid"/>
            </a:ln>
          </c:spPr>
          <c:marker>
            <c:symbol val="square"/>
            <c:size val="6"/>
            <c:spPr>
              <a:solidFill>
                <a:srgbClr val="FFFFFF"/>
              </a:solidFill>
              <a:ln>
                <a:solidFill>
                  <a:srgbClr val="666699"/>
                </a:solidFill>
                <a:prstDash val="solid"/>
              </a:ln>
            </c:spPr>
          </c:marker>
          <c:cat>
            <c:numRef>
              <c:f>縦型表!$C$105:$C$268</c:f>
              <c:numCache>
                <c:formatCode>[$-411]ge\.m\.d;@</c:formatCode>
                <c:ptCount val="164"/>
                <c:pt idx="0">
                  <c:v>31163</c:v>
                </c:pt>
                <c:pt idx="1">
                  <c:v>31258</c:v>
                </c:pt>
                <c:pt idx="2">
                  <c:v>31337</c:v>
                </c:pt>
                <c:pt idx="3">
                  <c:v>31434</c:v>
                </c:pt>
                <c:pt idx="4">
                  <c:v>31527</c:v>
                </c:pt>
                <c:pt idx="5">
                  <c:v>31618</c:v>
                </c:pt>
                <c:pt idx="6">
                  <c:v>31712</c:v>
                </c:pt>
                <c:pt idx="7">
                  <c:v>31796</c:v>
                </c:pt>
                <c:pt idx="8">
                  <c:v>31890</c:v>
                </c:pt>
                <c:pt idx="9">
                  <c:v>31966</c:v>
                </c:pt>
                <c:pt idx="10">
                  <c:v>32055</c:v>
                </c:pt>
                <c:pt idx="11">
                  <c:v>32155</c:v>
                </c:pt>
                <c:pt idx="12">
                  <c:v>32240</c:v>
                </c:pt>
                <c:pt idx="13">
                  <c:v>32357</c:v>
                </c:pt>
                <c:pt idx="14">
                  <c:v>32440</c:v>
                </c:pt>
                <c:pt idx="15">
                  <c:v>32541</c:v>
                </c:pt>
                <c:pt idx="16">
                  <c:v>32645</c:v>
                </c:pt>
                <c:pt idx="17">
                  <c:v>32737</c:v>
                </c:pt>
                <c:pt idx="18">
                  <c:v>32828</c:v>
                </c:pt>
                <c:pt idx="19">
                  <c:v>32930</c:v>
                </c:pt>
                <c:pt idx="20">
                  <c:v>32987</c:v>
                </c:pt>
                <c:pt idx="21">
                  <c:v>33135</c:v>
                </c:pt>
                <c:pt idx="22">
                  <c:v>33193</c:v>
                </c:pt>
                <c:pt idx="23">
                  <c:v>33301</c:v>
                </c:pt>
                <c:pt idx="24">
                  <c:v>33350</c:v>
                </c:pt>
                <c:pt idx="25">
                  <c:v>33487</c:v>
                </c:pt>
                <c:pt idx="26">
                  <c:v>33578</c:v>
                </c:pt>
                <c:pt idx="27">
                  <c:v>33623</c:v>
                </c:pt>
                <c:pt idx="28">
                  <c:v>33714</c:v>
                </c:pt>
                <c:pt idx="29">
                  <c:v>33808</c:v>
                </c:pt>
                <c:pt idx="30">
                  <c:v>33914</c:v>
                </c:pt>
                <c:pt idx="31">
                  <c:v>33988</c:v>
                </c:pt>
                <c:pt idx="32">
                  <c:v>34117</c:v>
                </c:pt>
                <c:pt idx="33">
                  <c:v>34218</c:v>
                </c:pt>
                <c:pt idx="34">
                  <c:v>34347</c:v>
                </c:pt>
                <c:pt idx="35">
                  <c:v>34396</c:v>
                </c:pt>
                <c:pt idx="36">
                  <c:v>34437</c:v>
                </c:pt>
                <c:pt idx="37">
                  <c:v>34543</c:v>
                </c:pt>
                <c:pt idx="38">
                  <c:v>34648</c:v>
                </c:pt>
                <c:pt idx="39">
                  <c:v>34705</c:v>
                </c:pt>
                <c:pt idx="40">
                  <c:v>34802</c:v>
                </c:pt>
                <c:pt idx="41">
                  <c:v>34897</c:v>
                </c:pt>
                <c:pt idx="42">
                  <c:v>35060</c:v>
                </c:pt>
                <c:pt idx="43">
                  <c:v>35111</c:v>
                </c:pt>
                <c:pt idx="44">
                  <c:v>35166</c:v>
                </c:pt>
                <c:pt idx="45">
                  <c:v>35265</c:v>
                </c:pt>
                <c:pt idx="46">
                  <c:v>35408</c:v>
                </c:pt>
                <c:pt idx="47">
                  <c:v>35458</c:v>
                </c:pt>
                <c:pt idx="48">
                  <c:v>35586</c:v>
                </c:pt>
                <c:pt idx="49">
                  <c:v>35669</c:v>
                </c:pt>
                <c:pt idx="50">
                  <c:v>35781</c:v>
                </c:pt>
                <c:pt idx="51">
                  <c:v>35844</c:v>
                </c:pt>
                <c:pt idx="52">
                  <c:v>35907</c:v>
                </c:pt>
                <c:pt idx="53">
                  <c:v>36031</c:v>
                </c:pt>
                <c:pt idx="54">
                  <c:v>36132</c:v>
                </c:pt>
                <c:pt idx="55">
                  <c:v>36214</c:v>
                </c:pt>
                <c:pt idx="56">
                  <c:v>36322</c:v>
                </c:pt>
                <c:pt idx="57">
                  <c:v>36410</c:v>
                </c:pt>
                <c:pt idx="58">
                  <c:v>36503</c:v>
                </c:pt>
                <c:pt idx="59">
                  <c:v>36573</c:v>
                </c:pt>
                <c:pt idx="60">
                  <c:v>36684</c:v>
                </c:pt>
                <c:pt idx="61">
                  <c:v>36789</c:v>
                </c:pt>
                <c:pt idx="62">
                  <c:v>36836</c:v>
                </c:pt>
                <c:pt idx="63">
                  <c:v>36928</c:v>
                </c:pt>
                <c:pt idx="64">
                  <c:v>37054</c:v>
                </c:pt>
                <c:pt idx="65">
                  <c:v>37160</c:v>
                </c:pt>
                <c:pt idx="66">
                  <c:v>37230</c:v>
                </c:pt>
                <c:pt idx="67">
                  <c:v>37320</c:v>
                </c:pt>
                <c:pt idx="68">
                  <c:v>37392</c:v>
                </c:pt>
                <c:pt idx="69">
                  <c:v>37518</c:v>
                </c:pt>
                <c:pt idx="70">
                  <c:v>37580</c:v>
                </c:pt>
                <c:pt idx="71">
                  <c:v>37691</c:v>
                </c:pt>
                <c:pt idx="72">
                  <c:v>37727</c:v>
                </c:pt>
                <c:pt idx="73">
                  <c:v>37868</c:v>
                </c:pt>
                <c:pt idx="74">
                  <c:v>37935</c:v>
                </c:pt>
                <c:pt idx="75">
                  <c:v>38040</c:v>
                </c:pt>
                <c:pt idx="76">
                  <c:v>38133</c:v>
                </c:pt>
                <c:pt idx="77">
                  <c:v>38236</c:v>
                </c:pt>
                <c:pt idx="78">
                  <c:v>38320</c:v>
                </c:pt>
                <c:pt idx="79">
                  <c:v>38379</c:v>
                </c:pt>
                <c:pt idx="80">
                  <c:v>38505</c:v>
                </c:pt>
                <c:pt idx="81">
                  <c:v>38603</c:v>
                </c:pt>
                <c:pt idx="82">
                  <c:v>38688</c:v>
                </c:pt>
                <c:pt idx="83">
                  <c:v>38783</c:v>
                </c:pt>
                <c:pt idx="84">
                  <c:v>38846</c:v>
                </c:pt>
                <c:pt idx="85">
                  <c:v>38971</c:v>
                </c:pt>
                <c:pt idx="86">
                  <c:v>39043</c:v>
                </c:pt>
                <c:pt idx="87">
                  <c:v>39107</c:v>
                </c:pt>
                <c:pt idx="88">
                  <c:v>39198</c:v>
                </c:pt>
                <c:pt idx="89">
                  <c:v>39329</c:v>
                </c:pt>
                <c:pt idx="90">
                  <c:v>39428</c:v>
                </c:pt>
                <c:pt idx="91">
                  <c:v>39513</c:v>
                </c:pt>
                <c:pt idx="92">
                  <c:v>39555</c:v>
                </c:pt>
                <c:pt idx="93">
                  <c:v>39695</c:v>
                </c:pt>
                <c:pt idx="94">
                  <c:v>39748</c:v>
                </c:pt>
                <c:pt idx="95">
                  <c:v>39868</c:v>
                </c:pt>
                <c:pt idx="96">
                  <c:v>39927</c:v>
                </c:pt>
                <c:pt idx="97">
                  <c:v>40063</c:v>
                </c:pt>
                <c:pt idx="98">
                  <c:v>40091</c:v>
                </c:pt>
                <c:pt idx="99">
                  <c:v>40204</c:v>
                </c:pt>
                <c:pt idx="100">
                  <c:v>40336</c:v>
                </c:pt>
                <c:pt idx="101">
                  <c:v>40427</c:v>
                </c:pt>
                <c:pt idx="102">
                  <c:v>40522</c:v>
                </c:pt>
                <c:pt idx="103">
                  <c:v>40597</c:v>
                </c:pt>
                <c:pt idx="104">
                  <c:v>40680</c:v>
                </c:pt>
                <c:pt idx="105">
                  <c:v>40764</c:v>
                </c:pt>
                <c:pt idx="106">
                  <c:v>40856</c:v>
                </c:pt>
                <c:pt idx="107">
                  <c:v>40953</c:v>
                </c:pt>
                <c:pt idx="108">
                  <c:v>41064</c:v>
                </c:pt>
                <c:pt idx="109">
                  <c:v>41155</c:v>
                </c:pt>
                <c:pt idx="110">
                  <c:v>41248</c:v>
                </c:pt>
                <c:pt idx="111">
                  <c:v>41303</c:v>
                </c:pt>
                <c:pt idx="112">
                  <c:v>41408</c:v>
                </c:pt>
                <c:pt idx="113">
                  <c:v>41535</c:v>
                </c:pt>
                <c:pt idx="114">
                  <c:v>41607</c:v>
                </c:pt>
                <c:pt idx="115">
                  <c:v>41702</c:v>
                </c:pt>
                <c:pt idx="116">
                  <c:v>41782</c:v>
                </c:pt>
                <c:pt idx="117">
                  <c:v>41891</c:v>
                </c:pt>
                <c:pt idx="118">
                  <c:v>41982</c:v>
                </c:pt>
                <c:pt idx="119">
                  <c:v>42059</c:v>
                </c:pt>
                <c:pt idx="120">
                  <c:v>42150</c:v>
                </c:pt>
                <c:pt idx="121">
                  <c:v>42244</c:v>
                </c:pt>
                <c:pt idx="122">
                  <c:v>42327</c:v>
                </c:pt>
                <c:pt idx="123">
                  <c:v>42417</c:v>
                </c:pt>
                <c:pt idx="124">
                  <c:v>42509</c:v>
                </c:pt>
                <c:pt idx="125">
                  <c:v>42622</c:v>
                </c:pt>
                <c:pt idx="126">
                  <c:v>42703</c:v>
                </c:pt>
                <c:pt idx="127">
                  <c:v>42783</c:v>
                </c:pt>
                <c:pt idx="128">
                  <c:v>42884</c:v>
                </c:pt>
                <c:pt idx="129">
                  <c:v>42970</c:v>
                </c:pt>
                <c:pt idx="130">
                  <c:v>43075</c:v>
                </c:pt>
                <c:pt idx="131">
                  <c:v>43153</c:v>
                </c:pt>
              </c:numCache>
            </c:numRef>
          </c:cat>
          <c:val>
            <c:numRef>
              <c:f>縦型表!$R$105:$R$268</c:f>
              <c:numCache>
                <c:formatCode>0.0</c:formatCode>
                <c:ptCount val="164"/>
                <c:pt idx="0">
                  <c:v>29.58</c:v>
                </c:pt>
                <c:pt idx="1">
                  <c:v>30.45</c:v>
                </c:pt>
                <c:pt idx="2">
                  <c:v>37.409999999999997</c:v>
                </c:pt>
                <c:pt idx="3">
                  <c:v>29.58</c:v>
                </c:pt>
                <c:pt idx="4">
                  <c:v>29.58</c:v>
                </c:pt>
                <c:pt idx="5">
                  <c:v>27.84</c:v>
                </c:pt>
                <c:pt idx="6">
                  <c:v>28.71</c:v>
                </c:pt>
                <c:pt idx="7">
                  <c:v>28.71</c:v>
                </c:pt>
                <c:pt idx="8">
                  <c:v>30.45</c:v>
                </c:pt>
                <c:pt idx="9">
                  <c:v>28.71</c:v>
                </c:pt>
                <c:pt idx="10">
                  <c:v>29.58</c:v>
                </c:pt>
                <c:pt idx="11">
                  <c:v>29.58</c:v>
                </c:pt>
                <c:pt idx="12">
                  <c:v>29.58</c:v>
                </c:pt>
                <c:pt idx="13">
                  <c:v>28.71</c:v>
                </c:pt>
                <c:pt idx="14">
                  <c:v>26.97</c:v>
                </c:pt>
                <c:pt idx="15">
                  <c:v>28.71</c:v>
                </c:pt>
                <c:pt idx="16">
                  <c:v>26.97</c:v>
                </c:pt>
                <c:pt idx="17">
                  <c:v>26.97</c:v>
                </c:pt>
                <c:pt idx="18">
                  <c:v>26.1</c:v>
                </c:pt>
                <c:pt idx="19">
                  <c:v>26.1</c:v>
                </c:pt>
                <c:pt idx="20">
                  <c:v>25.23</c:v>
                </c:pt>
                <c:pt idx="21">
                  <c:v>26.1</c:v>
                </c:pt>
                <c:pt idx="22">
                  <c:v>26.1</c:v>
                </c:pt>
                <c:pt idx="23">
                  <c:v>27.84</c:v>
                </c:pt>
                <c:pt idx="24">
                  <c:v>26.4</c:v>
                </c:pt>
                <c:pt idx="25">
                  <c:v>25.4</c:v>
                </c:pt>
                <c:pt idx="26">
                  <c:v>27.8</c:v>
                </c:pt>
                <c:pt idx="27">
                  <c:v>26.8</c:v>
                </c:pt>
                <c:pt idx="28">
                  <c:v>26.4</c:v>
                </c:pt>
                <c:pt idx="29">
                  <c:v>26.4</c:v>
                </c:pt>
                <c:pt idx="30">
                  <c:v>28.1</c:v>
                </c:pt>
                <c:pt idx="31">
                  <c:v>26.5</c:v>
                </c:pt>
                <c:pt idx="32">
                  <c:v>27.5</c:v>
                </c:pt>
                <c:pt idx="33">
                  <c:v>24.7</c:v>
                </c:pt>
                <c:pt idx="34">
                  <c:v>27.7</c:v>
                </c:pt>
                <c:pt idx="35">
                  <c:v>27.8</c:v>
                </c:pt>
                <c:pt idx="36">
                  <c:v>26.6</c:v>
                </c:pt>
                <c:pt idx="37">
                  <c:v>26.8</c:v>
                </c:pt>
                <c:pt idx="38">
                  <c:v>28.1</c:v>
                </c:pt>
                <c:pt idx="39">
                  <c:v>29.2</c:v>
                </c:pt>
                <c:pt idx="40">
                  <c:v>26.33</c:v>
                </c:pt>
                <c:pt idx="41">
                  <c:v>26.69</c:v>
                </c:pt>
                <c:pt idx="42">
                  <c:v>26.53</c:v>
                </c:pt>
                <c:pt idx="43">
                  <c:v>31.32</c:v>
                </c:pt>
                <c:pt idx="44">
                  <c:v>30.16</c:v>
                </c:pt>
                <c:pt idx="45">
                  <c:v>25.92</c:v>
                </c:pt>
                <c:pt idx="46">
                  <c:v>27.4</c:v>
                </c:pt>
                <c:pt idx="47">
                  <c:v>26.7</c:v>
                </c:pt>
                <c:pt idx="48">
                  <c:v>27.6</c:v>
                </c:pt>
                <c:pt idx="49">
                  <c:v>29.4</c:v>
                </c:pt>
                <c:pt idx="50">
                  <c:v>28</c:v>
                </c:pt>
                <c:pt idx="51">
                  <c:v>27.26</c:v>
                </c:pt>
                <c:pt idx="52">
                  <c:v>27.9</c:v>
                </c:pt>
                <c:pt idx="53">
                  <c:v>25.7</c:v>
                </c:pt>
                <c:pt idx="54">
                  <c:v>27.2</c:v>
                </c:pt>
                <c:pt idx="55">
                  <c:v>27.4</c:v>
                </c:pt>
                <c:pt idx="56">
                  <c:v>26.3</c:v>
                </c:pt>
                <c:pt idx="57">
                  <c:v>26.1</c:v>
                </c:pt>
                <c:pt idx="58">
                  <c:v>26.8</c:v>
                </c:pt>
                <c:pt idx="59">
                  <c:v>26.5</c:v>
                </c:pt>
                <c:pt idx="60">
                  <c:v>27.8</c:v>
                </c:pt>
                <c:pt idx="61">
                  <c:v>27.4</c:v>
                </c:pt>
                <c:pt idx="62">
                  <c:v>26.6</c:v>
                </c:pt>
                <c:pt idx="63">
                  <c:v>25.9</c:v>
                </c:pt>
                <c:pt idx="64">
                  <c:v>29.1</c:v>
                </c:pt>
                <c:pt idx="65">
                  <c:v>28.7</c:v>
                </c:pt>
                <c:pt idx="66">
                  <c:v>28.2</c:v>
                </c:pt>
                <c:pt idx="67">
                  <c:v>28.6</c:v>
                </c:pt>
                <c:pt idx="68">
                  <c:v>27.6</c:v>
                </c:pt>
                <c:pt idx="69">
                  <c:v>28.5</c:v>
                </c:pt>
                <c:pt idx="70">
                  <c:v>27.1</c:v>
                </c:pt>
                <c:pt idx="71">
                  <c:v>27.7</c:v>
                </c:pt>
                <c:pt idx="72">
                  <c:v>27.9</c:v>
                </c:pt>
                <c:pt idx="73">
                  <c:v>27.1</c:v>
                </c:pt>
                <c:pt idx="74">
                  <c:v>27.1</c:v>
                </c:pt>
                <c:pt idx="75">
                  <c:v>27.6</c:v>
                </c:pt>
                <c:pt idx="76">
                  <c:v>26.9</c:v>
                </c:pt>
                <c:pt idx="77">
                  <c:v>27.3</c:v>
                </c:pt>
                <c:pt idx="78">
                  <c:v>26.3</c:v>
                </c:pt>
                <c:pt idx="79">
                  <c:v>26.5</c:v>
                </c:pt>
                <c:pt idx="80">
                  <c:v>26.3</c:v>
                </c:pt>
                <c:pt idx="81">
                  <c:v>26.5</c:v>
                </c:pt>
                <c:pt idx="82">
                  <c:v>29.2</c:v>
                </c:pt>
                <c:pt idx="83">
                  <c:v>27.6</c:v>
                </c:pt>
                <c:pt idx="84">
                  <c:v>26.5</c:v>
                </c:pt>
                <c:pt idx="85">
                  <c:v>29.9</c:v>
                </c:pt>
                <c:pt idx="86">
                  <c:v>27.1</c:v>
                </c:pt>
                <c:pt idx="87">
                  <c:v>28.6</c:v>
                </c:pt>
                <c:pt idx="88">
                  <c:v>33.9</c:v>
                </c:pt>
                <c:pt idx="89">
                  <c:v>27.9</c:v>
                </c:pt>
                <c:pt idx="90">
                  <c:v>27.7</c:v>
                </c:pt>
                <c:pt idx="91">
                  <c:v>27.3</c:v>
                </c:pt>
                <c:pt idx="92">
                  <c:v>27.3</c:v>
                </c:pt>
                <c:pt idx="93">
                  <c:v>26.4</c:v>
                </c:pt>
                <c:pt idx="94">
                  <c:v>27.8</c:v>
                </c:pt>
                <c:pt idx="95">
                  <c:v>26.9</c:v>
                </c:pt>
                <c:pt idx="96">
                  <c:v>25.8</c:v>
                </c:pt>
                <c:pt idx="97">
                  <c:v>27.3</c:v>
                </c:pt>
                <c:pt idx="98">
                  <c:v>28.2</c:v>
                </c:pt>
                <c:pt idx="99">
                  <c:v>27.4</c:v>
                </c:pt>
                <c:pt idx="100">
                  <c:v>26.8</c:v>
                </c:pt>
                <c:pt idx="101">
                  <c:v>29</c:v>
                </c:pt>
                <c:pt idx="102">
                  <c:v>26.5</c:v>
                </c:pt>
                <c:pt idx="108">
                  <c:v>46.6</c:v>
                </c:pt>
                <c:pt idx="109">
                  <c:v>47.6</c:v>
                </c:pt>
                <c:pt idx="110">
                  <c:v>48.2</c:v>
                </c:pt>
                <c:pt idx="111">
                  <c:v>44.8</c:v>
                </c:pt>
                <c:pt idx="112">
                  <c:v>45.2</c:v>
                </c:pt>
                <c:pt idx="113">
                  <c:v>43.3</c:v>
                </c:pt>
                <c:pt idx="114">
                  <c:v>41.3</c:v>
                </c:pt>
                <c:pt idx="115">
                  <c:v>38.9</c:v>
                </c:pt>
                <c:pt idx="116">
                  <c:v>37.6</c:v>
                </c:pt>
                <c:pt idx="117">
                  <c:v>40</c:v>
                </c:pt>
                <c:pt idx="118">
                  <c:v>40.9</c:v>
                </c:pt>
                <c:pt idx="119">
                  <c:v>40.1</c:v>
                </c:pt>
                <c:pt idx="120">
                  <c:v>39.6</c:v>
                </c:pt>
                <c:pt idx="121">
                  <c:v>39.9</c:v>
                </c:pt>
                <c:pt idx="122">
                  <c:v>42.6</c:v>
                </c:pt>
                <c:pt idx="123">
                  <c:v>43.7</c:v>
                </c:pt>
                <c:pt idx="124">
                  <c:v>42.1</c:v>
                </c:pt>
                <c:pt idx="125">
                  <c:v>43.4</c:v>
                </c:pt>
                <c:pt idx="126">
                  <c:v>43.4</c:v>
                </c:pt>
                <c:pt idx="127">
                  <c:v>42.6</c:v>
                </c:pt>
                <c:pt idx="128">
                  <c:v>40.700000000000003</c:v>
                </c:pt>
                <c:pt idx="129">
                  <c:v>45</c:v>
                </c:pt>
                <c:pt idx="130">
                  <c:v>47.1</c:v>
                </c:pt>
                <c:pt idx="131">
                  <c:v>42</c:v>
                </c:pt>
              </c:numCache>
            </c:numRef>
          </c:val>
          <c:smooth val="0"/>
        </c:ser>
        <c:ser>
          <c:idx val="1"/>
          <c:order val="2"/>
          <c:tx>
            <c:strRef>
              <c:f>縦型表!$S$104</c:f>
              <c:strCache>
                <c:ptCount val="1"/>
                <c:pt idx="0">
                  <c:v>付替県道牡鹿側交差点</c:v>
                </c:pt>
              </c:strCache>
            </c:strRef>
          </c:tx>
          <c:spPr>
            <a:ln w="12700">
              <a:pattFill prst="pct75">
                <a:fgClr>
                  <a:srgbClr val="008000"/>
                </a:fgClr>
                <a:bgClr>
                  <a:srgbClr val="FFFFFF"/>
                </a:bgClr>
              </a:pattFill>
              <a:prstDash val="solid"/>
            </a:ln>
          </c:spPr>
          <c:marker>
            <c:symbol val="triangle"/>
            <c:size val="6"/>
            <c:spPr>
              <a:solidFill>
                <a:srgbClr val="FFFFFF"/>
              </a:solidFill>
              <a:ln>
                <a:solidFill>
                  <a:srgbClr val="008000"/>
                </a:solidFill>
                <a:prstDash val="solid"/>
              </a:ln>
            </c:spPr>
          </c:marker>
          <c:cat>
            <c:numRef>
              <c:f>縦型表!$C$105:$C$268</c:f>
              <c:numCache>
                <c:formatCode>[$-411]ge\.m\.d;@</c:formatCode>
                <c:ptCount val="164"/>
                <c:pt idx="0">
                  <c:v>31163</c:v>
                </c:pt>
                <c:pt idx="1">
                  <c:v>31258</c:v>
                </c:pt>
                <c:pt idx="2">
                  <c:v>31337</c:v>
                </c:pt>
                <c:pt idx="3">
                  <c:v>31434</c:v>
                </c:pt>
                <c:pt idx="4">
                  <c:v>31527</c:v>
                </c:pt>
                <c:pt idx="5">
                  <c:v>31618</c:v>
                </c:pt>
                <c:pt idx="6">
                  <c:v>31712</c:v>
                </c:pt>
                <c:pt idx="7">
                  <c:v>31796</c:v>
                </c:pt>
                <c:pt idx="8">
                  <c:v>31890</c:v>
                </c:pt>
                <c:pt idx="9">
                  <c:v>31966</c:v>
                </c:pt>
                <c:pt idx="10">
                  <c:v>32055</c:v>
                </c:pt>
                <c:pt idx="11">
                  <c:v>32155</c:v>
                </c:pt>
                <c:pt idx="12">
                  <c:v>32240</c:v>
                </c:pt>
                <c:pt idx="13">
                  <c:v>32357</c:v>
                </c:pt>
                <c:pt idx="14">
                  <c:v>32440</c:v>
                </c:pt>
                <c:pt idx="15">
                  <c:v>32541</c:v>
                </c:pt>
                <c:pt idx="16">
                  <c:v>32645</c:v>
                </c:pt>
                <c:pt idx="17">
                  <c:v>32737</c:v>
                </c:pt>
                <c:pt idx="18">
                  <c:v>32828</c:v>
                </c:pt>
                <c:pt idx="19">
                  <c:v>32930</c:v>
                </c:pt>
                <c:pt idx="20">
                  <c:v>32987</c:v>
                </c:pt>
                <c:pt idx="21">
                  <c:v>33135</c:v>
                </c:pt>
                <c:pt idx="22">
                  <c:v>33193</c:v>
                </c:pt>
                <c:pt idx="23">
                  <c:v>33301</c:v>
                </c:pt>
                <c:pt idx="24">
                  <c:v>33350</c:v>
                </c:pt>
                <c:pt idx="25">
                  <c:v>33487</c:v>
                </c:pt>
                <c:pt idx="26">
                  <c:v>33578</c:v>
                </c:pt>
                <c:pt idx="27">
                  <c:v>33623</c:v>
                </c:pt>
                <c:pt idx="28">
                  <c:v>33714</c:v>
                </c:pt>
                <c:pt idx="29">
                  <c:v>33808</c:v>
                </c:pt>
                <c:pt idx="30">
                  <c:v>33914</c:v>
                </c:pt>
                <c:pt idx="31">
                  <c:v>33988</c:v>
                </c:pt>
                <c:pt idx="32">
                  <c:v>34117</c:v>
                </c:pt>
                <c:pt idx="33">
                  <c:v>34218</c:v>
                </c:pt>
                <c:pt idx="34">
                  <c:v>34347</c:v>
                </c:pt>
                <c:pt idx="35">
                  <c:v>34396</c:v>
                </c:pt>
                <c:pt idx="36">
                  <c:v>34437</c:v>
                </c:pt>
                <c:pt idx="37">
                  <c:v>34543</c:v>
                </c:pt>
                <c:pt idx="38">
                  <c:v>34648</c:v>
                </c:pt>
                <c:pt idx="39">
                  <c:v>34705</c:v>
                </c:pt>
                <c:pt idx="40">
                  <c:v>34802</c:v>
                </c:pt>
                <c:pt idx="41">
                  <c:v>34897</c:v>
                </c:pt>
                <c:pt idx="42">
                  <c:v>35060</c:v>
                </c:pt>
                <c:pt idx="43">
                  <c:v>35111</c:v>
                </c:pt>
                <c:pt idx="44">
                  <c:v>35166</c:v>
                </c:pt>
                <c:pt idx="45">
                  <c:v>35265</c:v>
                </c:pt>
                <c:pt idx="46">
                  <c:v>35408</c:v>
                </c:pt>
                <c:pt idx="47">
                  <c:v>35458</c:v>
                </c:pt>
                <c:pt idx="48">
                  <c:v>35586</c:v>
                </c:pt>
                <c:pt idx="49">
                  <c:v>35669</c:v>
                </c:pt>
                <c:pt idx="50">
                  <c:v>35781</c:v>
                </c:pt>
                <c:pt idx="51">
                  <c:v>35844</c:v>
                </c:pt>
                <c:pt idx="52">
                  <c:v>35907</c:v>
                </c:pt>
                <c:pt idx="53">
                  <c:v>36031</c:v>
                </c:pt>
                <c:pt idx="54">
                  <c:v>36132</c:v>
                </c:pt>
                <c:pt idx="55">
                  <c:v>36214</c:v>
                </c:pt>
                <c:pt idx="56">
                  <c:v>36322</c:v>
                </c:pt>
                <c:pt idx="57">
                  <c:v>36410</c:v>
                </c:pt>
                <c:pt idx="58">
                  <c:v>36503</c:v>
                </c:pt>
                <c:pt idx="59">
                  <c:v>36573</c:v>
                </c:pt>
                <c:pt idx="60">
                  <c:v>36684</c:v>
                </c:pt>
                <c:pt idx="61">
                  <c:v>36789</c:v>
                </c:pt>
                <c:pt idx="62">
                  <c:v>36836</c:v>
                </c:pt>
                <c:pt idx="63">
                  <c:v>36928</c:v>
                </c:pt>
                <c:pt idx="64">
                  <c:v>37054</c:v>
                </c:pt>
                <c:pt idx="65">
                  <c:v>37160</c:v>
                </c:pt>
                <c:pt idx="66">
                  <c:v>37230</c:v>
                </c:pt>
                <c:pt idx="67">
                  <c:v>37320</c:v>
                </c:pt>
                <c:pt idx="68">
                  <c:v>37392</c:v>
                </c:pt>
                <c:pt idx="69">
                  <c:v>37518</c:v>
                </c:pt>
                <c:pt idx="70">
                  <c:v>37580</c:v>
                </c:pt>
                <c:pt idx="71">
                  <c:v>37691</c:v>
                </c:pt>
                <c:pt idx="72">
                  <c:v>37727</c:v>
                </c:pt>
                <c:pt idx="73">
                  <c:v>37868</c:v>
                </c:pt>
                <c:pt idx="74">
                  <c:v>37935</c:v>
                </c:pt>
                <c:pt idx="75">
                  <c:v>38040</c:v>
                </c:pt>
                <c:pt idx="76">
                  <c:v>38133</c:v>
                </c:pt>
                <c:pt idx="77">
                  <c:v>38236</c:v>
                </c:pt>
                <c:pt idx="78">
                  <c:v>38320</c:v>
                </c:pt>
                <c:pt idx="79">
                  <c:v>38379</c:v>
                </c:pt>
                <c:pt idx="80">
                  <c:v>38505</c:v>
                </c:pt>
                <c:pt idx="81">
                  <c:v>38603</c:v>
                </c:pt>
                <c:pt idx="82">
                  <c:v>38688</c:v>
                </c:pt>
                <c:pt idx="83">
                  <c:v>38783</c:v>
                </c:pt>
                <c:pt idx="84">
                  <c:v>38846</c:v>
                </c:pt>
                <c:pt idx="85">
                  <c:v>38971</c:v>
                </c:pt>
                <c:pt idx="86">
                  <c:v>39043</c:v>
                </c:pt>
                <c:pt idx="87">
                  <c:v>39107</c:v>
                </c:pt>
                <c:pt idx="88">
                  <c:v>39198</c:v>
                </c:pt>
                <c:pt idx="89">
                  <c:v>39329</c:v>
                </c:pt>
                <c:pt idx="90">
                  <c:v>39428</c:v>
                </c:pt>
                <c:pt idx="91">
                  <c:v>39513</c:v>
                </c:pt>
                <c:pt idx="92">
                  <c:v>39555</c:v>
                </c:pt>
                <c:pt idx="93">
                  <c:v>39695</c:v>
                </c:pt>
                <c:pt idx="94">
                  <c:v>39748</c:v>
                </c:pt>
                <c:pt idx="95">
                  <c:v>39868</c:v>
                </c:pt>
                <c:pt idx="96">
                  <c:v>39927</c:v>
                </c:pt>
                <c:pt idx="97">
                  <c:v>40063</c:v>
                </c:pt>
                <c:pt idx="98">
                  <c:v>40091</c:v>
                </c:pt>
                <c:pt idx="99">
                  <c:v>40204</c:v>
                </c:pt>
                <c:pt idx="100">
                  <c:v>40336</c:v>
                </c:pt>
                <c:pt idx="101">
                  <c:v>40427</c:v>
                </c:pt>
                <c:pt idx="102">
                  <c:v>40522</c:v>
                </c:pt>
                <c:pt idx="103">
                  <c:v>40597</c:v>
                </c:pt>
                <c:pt idx="104">
                  <c:v>40680</c:v>
                </c:pt>
                <c:pt idx="105">
                  <c:v>40764</c:v>
                </c:pt>
                <c:pt idx="106">
                  <c:v>40856</c:v>
                </c:pt>
                <c:pt idx="107">
                  <c:v>40953</c:v>
                </c:pt>
                <c:pt idx="108">
                  <c:v>41064</c:v>
                </c:pt>
                <c:pt idx="109">
                  <c:v>41155</c:v>
                </c:pt>
                <c:pt idx="110">
                  <c:v>41248</c:v>
                </c:pt>
                <c:pt idx="111">
                  <c:v>41303</c:v>
                </c:pt>
                <c:pt idx="112">
                  <c:v>41408</c:v>
                </c:pt>
                <c:pt idx="113">
                  <c:v>41535</c:v>
                </c:pt>
                <c:pt idx="114">
                  <c:v>41607</c:v>
                </c:pt>
                <c:pt idx="115">
                  <c:v>41702</c:v>
                </c:pt>
                <c:pt idx="116">
                  <c:v>41782</c:v>
                </c:pt>
                <c:pt idx="117">
                  <c:v>41891</c:v>
                </c:pt>
                <c:pt idx="118">
                  <c:v>41982</c:v>
                </c:pt>
                <c:pt idx="119">
                  <c:v>42059</c:v>
                </c:pt>
                <c:pt idx="120">
                  <c:v>42150</c:v>
                </c:pt>
                <c:pt idx="121">
                  <c:v>42244</c:v>
                </c:pt>
                <c:pt idx="122">
                  <c:v>42327</c:v>
                </c:pt>
                <c:pt idx="123">
                  <c:v>42417</c:v>
                </c:pt>
                <c:pt idx="124">
                  <c:v>42509</c:v>
                </c:pt>
                <c:pt idx="125">
                  <c:v>42622</c:v>
                </c:pt>
                <c:pt idx="126">
                  <c:v>42703</c:v>
                </c:pt>
                <c:pt idx="127">
                  <c:v>42783</c:v>
                </c:pt>
                <c:pt idx="128">
                  <c:v>42884</c:v>
                </c:pt>
                <c:pt idx="129">
                  <c:v>42970</c:v>
                </c:pt>
                <c:pt idx="130">
                  <c:v>43075</c:v>
                </c:pt>
                <c:pt idx="131">
                  <c:v>43153</c:v>
                </c:pt>
              </c:numCache>
            </c:numRef>
          </c:cat>
          <c:val>
            <c:numRef>
              <c:f>縦型表!$S$105:$S$268</c:f>
              <c:numCache>
                <c:formatCode>0.0</c:formatCode>
                <c:ptCount val="164"/>
                <c:pt idx="0">
                  <c:v>38.28</c:v>
                </c:pt>
                <c:pt idx="1">
                  <c:v>38.28</c:v>
                </c:pt>
                <c:pt idx="2">
                  <c:v>44.37</c:v>
                </c:pt>
                <c:pt idx="3">
                  <c:v>39.15</c:v>
                </c:pt>
                <c:pt idx="4">
                  <c:v>37.409999999999997</c:v>
                </c:pt>
                <c:pt idx="5">
                  <c:v>36.54</c:v>
                </c:pt>
                <c:pt idx="6">
                  <c:v>39.15</c:v>
                </c:pt>
                <c:pt idx="7">
                  <c:v>37.409999999999997</c:v>
                </c:pt>
                <c:pt idx="8">
                  <c:v>38.28</c:v>
                </c:pt>
                <c:pt idx="9">
                  <c:v>35.67</c:v>
                </c:pt>
                <c:pt idx="10">
                  <c:v>37.409999999999997</c:v>
                </c:pt>
                <c:pt idx="11">
                  <c:v>37.409999999999997</c:v>
                </c:pt>
                <c:pt idx="12">
                  <c:v>35.67</c:v>
                </c:pt>
                <c:pt idx="13">
                  <c:v>36.54</c:v>
                </c:pt>
                <c:pt idx="14">
                  <c:v>37.409999999999997</c:v>
                </c:pt>
                <c:pt idx="15">
                  <c:v>35.67</c:v>
                </c:pt>
                <c:pt idx="16">
                  <c:v>36.54</c:v>
                </c:pt>
                <c:pt idx="17">
                  <c:v>35.67</c:v>
                </c:pt>
                <c:pt idx="18">
                  <c:v>33.93</c:v>
                </c:pt>
                <c:pt idx="19">
                  <c:v>33.93</c:v>
                </c:pt>
                <c:pt idx="20">
                  <c:v>34.799999999999997</c:v>
                </c:pt>
                <c:pt idx="21">
                  <c:v>33.93</c:v>
                </c:pt>
                <c:pt idx="22">
                  <c:v>34.799999999999997</c:v>
                </c:pt>
                <c:pt idx="23">
                  <c:v>34.799999999999997</c:v>
                </c:pt>
                <c:pt idx="24">
                  <c:v>34.1</c:v>
                </c:pt>
                <c:pt idx="25">
                  <c:v>35.1</c:v>
                </c:pt>
                <c:pt idx="26">
                  <c:v>32.299999999999997</c:v>
                </c:pt>
                <c:pt idx="27">
                  <c:v>28.6</c:v>
                </c:pt>
                <c:pt idx="28">
                  <c:v>29.8</c:v>
                </c:pt>
                <c:pt idx="29">
                  <c:v>29.7</c:v>
                </c:pt>
                <c:pt idx="30">
                  <c:v>34</c:v>
                </c:pt>
                <c:pt idx="31">
                  <c:v>32.299999999999997</c:v>
                </c:pt>
                <c:pt idx="32">
                  <c:v>33</c:v>
                </c:pt>
                <c:pt idx="33">
                  <c:v>29.7</c:v>
                </c:pt>
                <c:pt idx="34">
                  <c:v>32.1</c:v>
                </c:pt>
                <c:pt idx="35">
                  <c:v>33.799999999999997</c:v>
                </c:pt>
                <c:pt idx="36">
                  <c:v>30.7</c:v>
                </c:pt>
                <c:pt idx="37">
                  <c:v>32.4</c:v>
                </c:pt>
                <c:pt idx="38">
                  <c:v>33.1</c:v>
                </c:pt>
                <c:pt idx="39">
                  <c:v>34.700000000000003</c:v>
                </c:pt>
                <c:pt idx="40">
                  <c:v>32.1</c:v>
                </c:pt>
                <c:pt idx="41">
                  <c:v>33.14</c:v>
                </c:pt>
                <c:pt idx="42">
                  <c:v>32.33</c:v>
                </c:pt>
                <c:pt idx="43">
                  <c:v>33.67</c:v>
                </c:pt>
                <c:pt idx="44">
                  <c:v>34.270000000000003</c:v>
                </c:pt>
                <c:pt idx="45">
                  <c:v>34.19</c:v>
                </c:pt>
                <c:pt idx="46">
                  <c:v>33.200000000000003</c:v>
                </c:pt>
                <c:pt idx="47">
                  <c:v>34.6</c:v>
                </c:pt>
                <c:pt idx="48">
                  <c:v>34.299999999999997</c:v>
                </c:pt>
                <c:pt idx="49">
                  <c:v>34.1</c:v>
                </c:pt>
                <c:pt idx="50">
                  <c:v>35.1</c:v>
                </c:pt>
                <c:pt idx="51">
                  <c:v>32.78</c:v>
                </c:pt>
                <c:pt idx="52">
                  <c:v>32.6</c:v>
                </c:pt>
                <c:pt idx="53">
                  <c:v>31.7</c:v>
                </c:pt>
                <c:pt idx="54">
                  <c:v>34</c:v>
                </c:pt>
                <c:pt idx="55">
                  <c:v>33</c:v>
                </c:pt>
                <c:pt idx="56">
                  <c:v>33</c:v>
                </c:pt>
                <c:pt idx="57">
                  <c:v>31.5</c:v>
                </c:pt>
                <c:pt idx="58">
                  <c:v>33.4</c:v>
                </c:pt>
                <c:pt idx="59">
                  <c:v>32.799999999999997</c:v>
                </c:pt>
                <c:pt idx="60">
                  <c:v>33.5</c:v>
                </c:pt>
                <c:pt idx="61">
                  <c:v>33.1</c:v>
                </c:pt>
                <c:pt idx="62">
                  <c:v>33.299999999999997</c:v>
                </c:pt>
                <c:pt idx="63">
                  <c:v>33.5</c:v>
                </c:pt>
                <c:pt idx="64">
                  <c:v>34.6</c:v>
                </c:pt>
                <c:pt idx="65">
                  <c:v>34.700000000000003</c:v>
                </c:pt>
                <c:pt idx="66">
                  <c:v>34.700000000000003</c:v>
                </c:pt>
                <c:pt idx="67">
                  <c:v>33.9</c:v>
                </c:pt>
                <c:pt idx="68">
                  <c:v>32.700000000000003</c:v>
                </c:pt>
                <c:pt idx="69">
                  <c:v>33.700000000000003</c:v>
                </c:pt>
                <c:pt idx="70">
                  <c:v>31.9</c:v>
                </c:pt>
                <c:pt idx="71">
                  <c:v>33.200000000000003</c:v>
                </c:pt>
                <c:pt idx="72">
                  <c:v>32.9</c:v>
                </c:pt>
                <c:pt idx="73">
                  <c:v>32.799999999999997</c:v>
                </c:pt>
                <c:pt idx="74">
                  <c:v>32.5</c:v>
                </c:pt>
                <c:pt idx="75">
                  <c:v>33.299999999999997</c:v>
                </c:pt>
                <c:pt idx="76">
                  <c:v>32.700000000000003</c:v>
                </c:pt>
                <c:pt idx="77">
                  <c:v>33</c:v>
                </c:pt>
                <c:pt idx="78">
                  <c:v>32</c:v>
                </c:pt>
                <c:pt idx="79">
                  <c:v>31.4</c:v>
                </c:pt>
                <c:pt idx="80">
                  <c:v>31.7</c:v>
                </c:pt>
                <c:pt idx="81">
                  <c:v>30.1</c:v>
                </c:pt>
                <c:pt idx="82">
                  <c:v>33.5</c:v>
                </c:pt>
                <c:pt idx="83">
                  <c:v>33.5</c:v>
                </c:pt>
                <c:pt idx="84">
                  <c:v>32.799999999999997</c:v>
                </c:pt>
                <c:pt idx="85">
                  <c:v>36</c:v>
                </c:pt>
                <c:pt idx="86">
                  <c:v>33.700000000000003</c:v>
                </c:pt>
                <c:pt idx="87">
                  <c:v>34.6</c:v>
                </c:pt>
                <c:pt idx="88">
                  <c:v>38.4</c:v>
                </c:pt>
                <c:pt idx="89">
                  <c:v>34.4</c:v>
                </c:pt>
                <c:pt idx="90">
                  <c:v>34.799999999999997</c:v>
                </c:pt>
                <c:pt idx="91">
                  <c:v>33.9</c:v>
                </c:pt>
                <c:pt idx="92">
                  <c:v>32.700000000000003</c:v>
                </c:pt>
                <c:pt idx="93">
                  <c:v>32.5</c:v>
                </c:pt>
                <c:pt idx="94">
                  <c:v>34.299999999999997</c:v>
                </c:pt>
                <c:pt idx="95">
                  <c:v>33.1</c:v>
                </c:pt>
                <c:pt idx="96">
                  <c:v>32.5</c:v>
                </c:pt>
                <c:pt idx="97">
                  <c:v>33.299999999999997</c:v>
                </c:pt>
                <c:pt idx="98">
                  <c:v>34.6</c:v>
                </c:pt>
                <c:pt idx="99">
                  <c:v>33.700000000000003</c:v>
                </c:pt>
                <c:pt idx="100">
                  <c:v>33</c:v>
                </c:pt>
                <c:pt idx="101">
                  <c:v>35.5</c:v>
                </c:pt>
                <c:pt idx="102">
                  <c:v>33.4</c:v>
                </c:pt>
                <c:pt idx="108">
                  <c:v>74</c:v>
                </c:pt>
                <c:pt idx="109">
                  <c:v>77.3</c:v>
                </c:pt>
                <c:pt idx="110">
                  <c:v>65.2</c:v>
                </c:pt>
                <c:pt idx="111">
                  <c:v>63.3</c:v>
                </c:pt>
                <c:pt idx="112">
                  <c:v>58.8</c:v>
                </c:pt>
                <c:pt idx="113">
                  <c:v>58.7</c:v>
                </c:pt>
                <c:pt idx="114">
                  <c:v>57.9</c:v>
                </c:pt>
                <c:pt idx="115">
                  <c:v>53</c:v>
                </c:pt>
                <c:pt idx="116">
                  <c:v>50.1</c:v>
                </c:pt>
                <c:pt idx="117">
                  <c:v>53.5</c:v>
                </c:pt>
                <c:pt idx="118">
                  <c:v>52</c:v>
                </c:pt>
                <c:pt idx="119">
                  <c:v>51</c:v>
                </c:pt>
                <c:pt idx="120">
                  <c:v>49.9</c:v>
                </c:pt>
                <c:pt idx="121">
                  <c:v>51.1</c:v>
                </c:pt>
                <c:pt idx="122">
                  <c:v>52.2</c:v>
                </c:pt>
                <c:pt idx="123">
                  <c:v>49.5</c:v>
                </c:pt>
                <c:pt idx="124">
                  <c:v>46.1</c:v>
                </c:pt>
                <c:pt idx="125">
                  <c:v>46.4</c:v>
                </c:pt>
                <c:pt idx="126">
                  <c:v>49.5</c:v>
                </c:pt>
                <c:pt idx="127">
                  <c:v>46.1</c:v>
                </c:pt>
                <c:pt idx="128">
                  <c:v>44.1</c:v>
                </c:pt>
                <c:pt idx="129">
                  <c:v>47.3</c:v>
                </c:pt>
                <c:pt idx="130">
                  <c:v>47.2</c:v>
                </c:pt>
                <c:pt idx="131">
                  <c:v>45.7</c:v>
                </c:pt>
              </c:numCache>
            </c:numRef>
          </c:val>
          <c:smooth val="0"/>
        </c:ser>
        <c:ser>
          <c:idx val="2"/>
          <c:order val="3"/>
          <c:tx>
            <c:strRef>
              <c:f>縦型表!$T$104</c:f>
              <c:strCache>
                <c:ptCount val="1"/>
                <c:pt idx="0">
                  <c:v>発電所牡鹿ゲート</c:v>
                </c:pt>
              </c:strCache>
            </c:strRef>
          </c:tx>
          <c:spPr>
            <a:ln w="3175">
              <a:solidFill>
                <a:srgbClr val="008000"/>
              </a:solidFill>
              <a:prstDash val="solid"/>
            </a:ln>
          </c:spPr>
          <c:marker>
            <c:symbol val="triangle"/>
            <c:size val="6"/>
            <c:spPr>
              <a:solidFill>
                <a:srgbClr val="008000"/>
              </a:solidFill>
              <a:ln>
                <a:solidFill>
                  <a:srgbClr val="008000"/>
                </a:solidFill>
                <a:prstDash val="solid"/>
              </a:ln>
            </c:spPr>
          </c:marker>
          <c:cat>
            <c:numRef>
              <c:f>縦型表!$C$105:$C$268</c:f>
              <c:numCache>
                <c:formatCode>[$-411]ge\.m\.d;@</c:formatCode>
                <c:ptCount val="164"/>
                <c:pt idx="0">
                  <c:v>31163</c:v>
                </c:pt>
                <c:pt idx="1">
                  <c:v>31258</c:v>
                </c:pt>
                <c:pt idx="2">
                  <c:v>31337</c:v>
                </c:pt>
                <c:pt idx="3">
                  <c:v>31434</c:v>
                </c:pt>
                <c:pt idx="4">
                  <c:v>31527</c:v>
                </c:pt>
                <c:pt idx="5">
                  <c:v>31618</c:v>
                </c:pt>
                <c:pt idx="6">
                  <c:v>31712</c:v>
                </c:pt>
                <c:pt idx="7">
                  <c:v>31796</c:v>
                </c:pt>
                <c:pt idx="8">
                  <c:v>31890</c:v>
                </c:pt>
                <c:pt idx="9">
                  <c:v>31966</c:v>
                </c:pt>
                <c:pt idx="10">
                  <c:v>32055</c:v>
                </c:pt>
                <c:pt idx="11">
                  <c:v>32155</c:v>
                </c:pt>
                <c:pt idx="12">
                  <c:v>32240</c:v>
                </c:pt>
                <c:pt idx="13">
                  <c:v>32357</c:v>
                </c:pt>
                <c:pt idx="14">
                  <c:v>32440</c:v>
                </c:pt>
                <c:pt idx="15">
                  <c:v>32541</c:v>
                </c:pt>
                <c:pt idx="16">
                  <c:v>32645</c:v>
                </c:pt>
                <c:pt idx="17">
                  <c:v>32737</c:v>
                </c:pt>
                <c:pt idx="18">
                  <c:v>32828</c:v>
                </c:pt>
                <c:pt idx="19">
                  <c:v>32930</c:v>
                </c:pt>
                <c:pt idx="20">
                  <c:v>32987</c:v>
                </c:pt>
                <c:pt idx="21">
                  <c:v>33135</c:v>
                </c:pt>
                <c:pt idx="22">
                  <c:v>33193</c:v>
                </c:pt>
                <c:pt idx="23">
                  <c:v>33301</c:v>
                </c:pt>
                <c:pt idx="24">
                  <c:v>33350</c:v>
                </c:pt>
                <c:pt idx="25">
                  <c:v>33487</c:v>
                </c:pt>
                <c:pt idx="26">
                  <c:v>33578</c:v>
                </c:pt>
                <c:pt idx="27">
                  <c:v>33623</c:v>
                </c:pt>
                <c:pt idx="28">
                  <c:v>33714</c:v>
                </c:pt>
                <c:pt idx="29">
                  <c:v>33808</c:v>
                </c:pt>
                <c:pt idx="30">
                  <c:v>33914</c:v>
                </c:pt>
                <c:pt idx="31">
                  <c:v>33988</c:v>
                </c:pt>
                <c:pt idx="32">
                  <c:v>34117</c:v>
                </c:pt>
                <c:pt idx="33">
                  <c:v>34218</c:v>
                </c:pt>
                <c:pt idx="34">
                  <c:v>34347</c:v>
                </c:pt>
                <c:pt idx="35">
                  <c:v>34396</c:v>
                </c:pt>
                <c:pt idx="36">
                  <c:v>34437</c:v>
                </c:pt>
                <c:pt idx="37">
                  <c:v>34543</c:v>
                </c:pt>
                <c:pt idx="38">
                  <c:v>34648</c:v>
                </c:pt>
                <c:pt idx="39">
                  <c:v>34705</c:v>
                </c:pt>
                <c:pt idx="40">
                  <c:v>34802</c:v>
                </c:pt>
                <c:pt idx="41">
                  <c:v>34897</c:v>
                </c:pt>
                <c:pt idx="42">
                  <c:v>35060</c:v>
                </c:pt>
                <c:pt idx="43">
                  <c:v>35111</c:v>
                </c:pt>
                <c:pt idx="44">
                  <c:v>35166</c:v>
                </c:pt>
                <c:pt idx="45">
                  <c:v>35265</c:v>
                </c:pt>
                <c:pt idx="46">
                  <c:v>35408</c:v>
                </c:pt>
                <c:pt idx="47">
                  <c:v>35458</c:v>
                </c:pt>
                <c:pt idx="48">
                  <c:v>35586</c:v>
                </c:pt>
                <c:pt idx="49">
                  <c:v>35669</c:v>
                </c:pt>
                <c:pt idx="50">
                  <c:v>35781</c:v>
                </c:pt>
                <c:pt idx="51">
                  <c:v>35844</c:v>
                </c:pt>
                <c:pt idx="52">
                  <c:v>35907</c:v>
                </c:pt>
                <c:pt idx="53">
                  <c:v>36031</c:v>
                </c:pt>
                <c:pt idx="54">
                  <c:v>36132</c:v>
                </c:pt>
                <c:pt idx="55">
                  <c:v>36214</c:v>
                </c:pt>
                <c:pt idx="56">
                  <c:v>36322</c:v>
                </c:pt>
                <c:pt idx="57">
                  <c:v>36410</c:v>
                </c:pt>
                <c:pt idx="58">
                  <c:v>36503</c:v>
                </c:pt>
                <c:pt idx="59">
                  <c:v>36573</c:v>
                </c:pt>
                <c:pt idx="60">
                  <c:v>36684</c:v>
                </c:pt>
                <c:pt idx="61">
                  <c:v>36789</c:v>
                </c:pt>
                <c:pt idx="62">
                  <c:v>36836</c:v>
                </c:pt>
                <c:pt idx="63">
                  <c:v>36928</c:v>
                </c:pt>
                <c:pt idx="64">
                  <c:v>37054</c:v>
                </c:pt>
                <c:pt idx="65">
                  <c:v>37160</c:v>
                </c:pt>
                <c:pt idx="66">
                  <c:v>37230</c:v>
                </c:pt>
                <c:pt idx="67">
                  <c:v>37320</c:v>
                </c:pt>
                <c:pt idx="68">
                  <c:v>37392</c:v>
                </c:pt>
                <c:pt idx="69">
                  <c:v>37518</c:v>
                </c:pt>
                <c:pt idx="70">
                  <c:v>37580</c:v>
                </c:pt>
                <c:pt idx="71">
                  <c:v>37691</c:v>
                </c:pt>
                <c:pt idx="72">
                  <c:v>37727</c:v>
                </c:pt>
                <c:pt idx="73">
                  <c:v>37868</c:v>
                </c:pt>
                <c:pt idx="74">
                  <c:v>37935</c:v>
                </c:pt>
                <c:pt idx="75">
                  <c:v>38040</c:v>
                </c:pt>
                <c:pt idx="76">
                  <c:v>38133</c:v>
                </c:pt>
                <c:pt idx="77">
                  <c:v>38236</c:v>
                </c:pt>
                <c:pt idx="78">
                  <c:v>38320</c:v>
                </c:pt>
                <c:pt idx="79">
                  <c:v>38379</c:v>
                </c:pt>
                <c:pt idx="80">
                  <c:v>38505</c:v>
                </c:pt>
                <c:pt idx="81">
                  <c:v>38603</c:v>
                </c:pt>
                <c:pt idx="82">
                  <c:v>38688</c:v>
                </c:pt>
                <c:pt idx="83">
                  <c:v>38783</c:v>
                </c:pt>
                <c:pt idx="84">
                  <c:v>38846</c:v>
                </c:pt>
                <c:pt idx="85">
                  <c:v>38971</c:v>
                </c:pt>
                <c:pt idx="86">
                  <c:v>39043</c:v>
                </c:pt>
                <c:pt idx="87">
                  <c:v>39107</c:v>
                </c:pt>
                <c:pt idx="88">
                  <c:v>39198</c:v>
                </c:pt>
                <c:pt idx="89">
                  <c:v>39329</c:v>
                </c:pt>
                <c:pt idx="90">
                  <c:v>39428</c:v>
                </c:pt>
                <c:pt idx="91">
                  <c:v>39513</c:v>
                </c:pt>
                <c:pt idx="92">
                  <c:v>39555</c:v>
                </c:pt>
                <c:pt idx="93">
                  <c:v>39695</c:v>
                </c:pt>
                <c:pt idx="94">
                  <c:v>39748</c:v>
                </c:pt>
                <c:pt idx="95">
                  <c:v>39868</c:v>
                </c:pt>
                <c:pt idx="96">
                  <c:v>39927</c:v>
                </c:pt>
                <c:pt idx="97">
                  <c:v>40063</c:v>
                </c:pt>
                <c:pt idx="98">
                  <c:v>40091</c:v>
                </c:pt>
                <c:pt idx="99">
                  <c:v>40204</c:v>
                </c:pt>
                <c:pt idx="100">
                  <c:v>40336</c:v>
                </c:pt>
                <c:pt idx="101">
                  <c:v>40427</c:v>
                </c:pt>
                <c:pt idx="102">
                  <c:v>40522</c:v>
                </c:pt>
                <c:pt idx="103">
                  <c:v>40597</c:v>
                </c:pt>
                <c:pt idx="104">
                  <c:v>40680</c:v>
                </c:pt>
                <c:pt idx="105">
                  <c:v>40764</c:v>
                </c:pt>
                <c:pt idx="106">
                  <c:v>40856</c:v>
                </c:pt>
                <c:pt idx="107">
                  <c:v>40953</c:v>
                </c:pt>
                <c:pt idx="108">
                  <c:v>41064</c:v>
                </c:pt>
                <c:pt idx="109">
                  <c:v>41155</c:v>
                </c:pt>
                <c:pt idx="110">
                  <c:v>41248</c:v>
                </c:pt>
                <c:pt idx="111">
                  <c:v>41303</c:v>
                </c:pt>
                <c:pt idx="112">
                  <c:v>41408</c:v>
                </c:pt>
                <c:pt idx="113">
                  <c:v>41535</c:v>
                </c:pt>
                <c:pt idx="114">
                  <c:v>41607</c:v>
                </c:pt>
                <c:pt idx="115">
                  <c:v>41702</c:v>
                </c:pt>
                <c:pt idx="116">
                  <c:v>41782</c:v>
                </c:pt>
                <c:pt idx="117">
                  <c:v>41891</c:v>
                </c:pt>
                <c:pt idx="118">
                  <c:v>41982</c:v>
                </c:pt>
                <c:pt idx="119">
                  <c:v>42059</c:v>
                </c:pt>
                <c:pt idx="120">
                  <c:v>42150</c:v>
                </c:pt>
                <c:pt idx="121">
                  <c:v>42244</c:v>
                </c:pt>
                <c:pt idx="122">
                  <c:v>42327</c:v>
                </c:pt>
                <c:pt idx="123">
                  <c:v>42417</c:v>
                </c:pt>
                <c:pt idx="124">
                  <c:v>42509</c:v>
                </c:pt>
                <c:pt idx="125">
                  <c:v>42622</c:v>
                </c:pt>
                <c:pt idx="126">
                  <c:v>42703</c:v>
                </c:pt>
                <c:pt idx="127">
                  <c:v>42783</c:v>
                </c:pt>
                <c:pt idx="128">
                  <c:v>42884</c:v>
                </c:pt>
                <c:pt idx="129">
                  <c:v>42970</c:v>
                </c:pt>
                <c:pt idx="130">
                  <c:v>43075</c:v>
                </c:pt>
                <c:pt idx="131">
                  <c:v>43153</c:v>
                </c:pt>
              </c:numCache>
            </c:numRef>
          </c:cat>
          <c:val>
            <c:numRef>
              <c:f>縦型表!$T$105:$T$268</c:f>
              <c:numCache>
                <c:formatCode>0.0</c:formatCode>
                <c:ptCount val="164"/>
                <c:pt idx="0">
                  <c:v>27.84</c:v>
                </c:pt>
                <c:pt idx="1">
                  <c:v>28.71</c:v>
                </c:pt>
                <c:pt idx="2">
                  <c:v>42.63</c:v>
                </c:pt>
                <c:pt idx="3">
                  <c:v>26.97</c:v>
                </c:pt>
                <c:pt idx="4">
                  <c:v>28.71</c:v>
                </c:pt>
                <c:pt idx="5">
                  <c:v>28.71</c:v>
                </c:pt>
                <c:pt idx="6">
                  <c:v>27.84</c:v>
                </c:pt>
                <c:pt idx="7">
                  <c:v>28.71</c:v>
                </c:pt>
                <c:pt idx="8">
                  <c:v>28.71</c:v>
                </c:pt>
                <c:pt idx="9">
                  <c:v>28.71</c:v>
                </c:pt>
                <c:pt idx="10">
                  <c:v>28.71</c:v>
                </c:pt>
                <c:pt idx="11">
                  <c:v>29.58</c:v>
                </c:pt>
                <c:pt idx="12">
                  <c:v>27.84</c:v>
                </c:pt>
                <c:pt idx="13">
                  <c:v>26.97</c:v>
                </c:pt>
                <c:pt idx="14">
                  <c:v>26.1</c:v>
                </c:pt>
                <c:pt idx="15">
                  <c:v>26.1</c:v>
                </c:pt>
                <c:pt idx="16">
                  <c:v>25.23</c:v>
                </c:pt>
                <c:pt idx="17">
                  <c:v>25.23</c:v>
                </c:pt>
                <c:pt idx="18">
                  <c:v>26.1</c:v>
                </c:pt>
                <c:pt idx="19">
                  <c:v>26.1</c:v>
                </c:pt>
                <c:pt idx="20">
                  <c:v>26.1</c:v>
                </c:pt>
                <c:pt idx="21">
                  <c:v>25.23</c:v>
                </c:pt>
                <c:pt idx="22">
                  <c:v>26.1</c:v>
                </c:pt>
                <c:pt idx="23">
                  <c:v>26.1</c:v>
                </c:pt>
                <c:pt idx="24">
                  <c:v>24.4</c:v>
                </c:pt>
                <c:pt idx="25">
                  <c:v>26.8</c:v>
                </c:pt>
                <c:pt idx="26">
                  <c:v>27.2</c:v>
                </c:pt>
                <c:pt idx="27">
                  <c:v>26.9</c:v>
                </c:pt>
                <c:pt idx="28">
                  <c:v>27.1</c:v>
                </c:pt>
                <c:pt idx="29">
                  <c:v>28.4</c:v>
                </c:pt>
                <c:pt idx="30">
                  <c:v>29.7</c:v>
                </c:pt>
                <c:pt idx="31">
                  <c:v>29</c:v>
                </c:pt>
                <c:pt idx="32">
                  <c:v>28.7</c:v>
                </c:pt>
                <c:pt idx="33">
                  <c:v>26.2</c:v>
                </c:pt>
                <c:pt idx="34">
                  <c:v>29</c:v>
                </c:pt>
                <c:pt idx="35">
                  <c:v>29</c:v>
                </c:pt>
                <c:pt idx="36">
                  <c:v>26.6</c:v>
                </c:pt>
                <c:pt idx="37">
                  <c:v>27.2</c:v>
                </c:pt>
                <c:pt idx="38">
                  <c:v>29.5</c:v>
                </c:pt>
                <c:pt idx="39">
                  <c:v>29.9</c:v>
                </c:pt>
                <c:pt idx="40">
                  <c:v>28.37</c:v>
                </c:pt>
                <c:pt idx="41">
                  <c:v>28.13</c:v>
                </c:pt>
                <c:pt idx="42">
                  <c:v>31.49</c:v>
                </c:pt>
                <c:pt idx="43">
                  <c:v>28.88</c:v>
                </c:pt>
                <c:pt idx="44">
                  <c:v>31.35</c:v>
                </c:pt>
                <c:pt idx="45">
                  <c:v>31</c:v>
                </c:pt>
                <c:pt idx="46">
                  <c:v>30.7</c:v>
                </c:pt>
                <c:pt idx="47">
                  <c:v>31.9</c:v>
                </c:pt>
                <c:pt idx="48">
                  <c:v>31.6</c:v>
                </c:pt>
                <c:pt idx="49">
                  <c:v>32</c:v>
                </c:pt>
                <c:pt idx="50">
                  <c:v>30.3</c:v>
                </c:pt>
                <c:pt idx="51">
                  <c:v>28.18</c:v>
                </c:pt>
                <c:pt idx="52">
                  <c:v>31.1</c:v>
                </c:pt>
                <c:pt idx="53">
                  <c:v>25.5</c:v>
                </c:pt>
                <c:pt idx="54">
                  <c:v>28.4</c:v>
                </c:pt>
                <c:pt idx="55">
                  <c:v>29</c:v>
                </c:pt>
                <c:pt idx="56">
                  <c:v>28.1</c:v>
                </c:pt>
                <c:pt idx="57">
                  <c:v>28.4</c:v>
                </c:pt>
                <c:pt idx="58">
                  <c:v>31.5</c:v>
                </c:pt>
                <c:pt idx="59">
                  <c:v>30.4</c:v>
                </c:pt>
                <c:pt idx="60">
                  <c:v>30</c:v>
                </c:pt>
                <c:pt idx="61">
                  <c:v>30.1</c:v>
                </c:pt>
                <c:pt idx="62">
                  <c:v>29.2</c:v>
                </c:pt>
                <c:pt idx="63">
                  <c:v>29.4</c:v>
                </c:pt>
                <c:pt idx="64">
                  <c:v>32.700000000000003</c:v>
                </c:pt>
                <c:pt idx="65">
                  <c:v>33</c:v>
                </c:pt>
                <c:pt idx="66">
                  <c:v>32.9</c:v>
                </c:pt>
                <c:pt idx="67">
                  <c:v>32.200000000000003</c:v>
                </c:pt>
                <c:pt idx="68">
                  <c:v>30.8</c:v>
                </c:pt>
                <c:pt idx="69">
                  <c:v>32.700000000000003</c:v>
                </c:pt>
                <c:pt idx="70">
                  <c:v>31.3</c:v>
                </c:pt>
                <c:pt idx="71">
                  <c:v>29.6</c:v>
                </c:pt>
                <c:pt idx="72">
                  <c:v>30.8</c:v>
                </c:pt>
                <c:pt idx="73">
                  <c:v>31.3</c:v>
                </c:pt>
                <c:pt idx="74">
                  <c:v>30.1</c:v>
                </c:pt>
                <c:pt idx="75">
                  <c:v>32.4</c:v>
                </c:pt>
                <c:pt idx="76">
                  <c:v>30.9</c:v>
                </c:pt>
                <c:pt idx="77">
                  <c:v>31</c:v>
                </c:pt>
                <c:pt idx="78">
                  <c:v>30.1</c:v>
                </c:pt>
                <c:pt idx="79">
                  <c:v>30.9</c:v>
                </c:pt>
                <c:pt idx="80">
                  <c:v>31.2</c:v>
                </c:pt>
                <c:pt idx="81">
                  <c:v>31.6</c:v>
                </c:pt>
                <c:pt idx="82">
                  <c:v>36.200000000000003</c:v>
                </c:pt>
                <c:pt idx="83">
                  <c:v>32.4</c:v>
                </c:pt>
                <c:pt idx="84">
                  <c:v>31.2</c:v>
                </c:pt>
                <c:pt idx="85">
                  <c:v>34.200000000000003</c:v>
                </c:pt>
                <c:pt idx="86">
                  <c:v>32.299999999999997</c:v>
                </c:pt>
                <c:pt idx="87">
                  <c:v>33.200000000000003</c:v>
                </c:pt>
                <c:pt idx="88">
                  <c:v>36</c:v>
                </c:pt>
                <c:pt idx="89">
                  <c:v>32.4</c:v>
                </c:pt>
                <c:pt idx="90">
                  <c:v>32.9</c:v>
                </c:pt>
                <c:pt idx="91">
                  <c:v>31.7</c:v>
                </c:pt>
                <c:pt idx="92">
                  <c:v>30.8</c:v>
                </c:pt>
                <c:pt idx="93">
                  <c:v>30.2</c:v>
                </c:pt>
                <c:pt idx="94">
                  <c:v>31.9</c:v>
                </c:pt>
                <c:pt idx="95">
                  <c:v>31.8</c:v>
                </c:pt>
                <c:pt idx="96">
                  <c:v>30.5</c:v>
                </c:pt>
                <c:pt idx="97">
                  <c:v>31.4</c:v>
                </c:pt>
                <c:pt idx="98">
                  <c:v>32</c:v>
                </c:pt>
                <c:pt idx="99">
                  <c:v>31.7</c:v>
                </c:pt>
                <c:pt idx="100">
                  <c:v>30.7</c:v>
                </c:pt>
                <c:pt idx="101">
                  <c:v>33.299999999999997</c:v>
                </c:pt>
                <c:pt idx="102">
                  <c:v>31.7</c:v>
                </c:pt>
                <c:pt idx="108">
                  <c:v>76.8</c:v>
                </c:pt>
                <c:pt idx="109">
                  <c:v>78</c:v>
                </c:pt>
                <c:pt idx="110">
                  <c:v>71.3</c:v>
                </c:pt>
                <c:pt idx="111">
                  <c:v>68.400000000000006</c:v>
                </c:pt>
                <c:pt idx="112">
                  <c:v>66.3</c:v>
                </c:pt>
                <c:pt idx="113">
                  <c:v>61.7</c:v>
                </c:pt>
                <c:pt idx="114">
                  <c:v>59.3</c:v>
                </c:pt>
                <c:pt idx="115">
                  <c:v>55.1</c:v>
                </c:pt>
                <c:pt idx="116">
                  <c:v>52.7</c:v>
                </c:pt>
                <c:pt idx="117">
                  <c:v>55.6</c:v>
                </c:pt>
                <c:pt idx="118">
                  <c:v>53.3</c:v>
                </c:pt>
                <c:pt idx="119">
                  <c:v>51.7</c:v>
                </c:pt>
                <c:pt idx="120">
                  <c:v>49.7</c:v>
                </c:pt>
                <c:pt idx="121">
                  <c:v>49.6</c:v>
                </c:pt>
                <c:pt idx="122">
                  <c:v>53.2</c:v>
                </c:pt>
                <c:pt idx="123">
                  <c:v>47</c:v>
                </c:pt>
                <c:pt idx="124">
                  <c:v>45.6</c:v>
                </c:pt>
                <c:pt idx="125">
                  <c:v>44.9</c:v>
                </c:pt>
                <c:pt idx="126">
                  <c:v>46.4</c:v>
                </c:pt>
                <c:pt idx="127">
                  <c:v>44.3</c:v>
                </c:pt>
                <c:pt idx="128">
                  <c:v>42.3</c:v>
                </c:pt>
                <c:pt idx="129">
                  <c:v>44.6</c:v>
                </c:pt>
                <c:pt idx="130">
                  <c:v>44.6</c:v>
                </c:pt>
                <c:pt idx="131">
                  <c:v>43.7</c:v>
                </c:pt>
              </c:numCache>
            </c:numRef>
          </c:val>
          <c:smooth val="0"/>
        </c:ser>
        <c:ser>
          <c:idx val="3"/>
          <c:order val="4"/>
          <c:tx>
            <c:strRef>
              <c:f>縦型表!$U$104</c:f>
              <c:strCache>
                <c:ptCount val="1"/>
                <c:pt idx="0">
                  <c:v>寄磯小中学校入口</c:v>
                </c:pt>
              </c:strCache>
            </c:strRef>
          </c:tx>
          <c:spPr>
            <a:ln w="12700">
              <a:solidFill>
                <a:srgbClr val="FF0000"/>
              </a:solidFill>
              <a:prstDash val="solid"/>
            </a:ln>
          </c:spPr>
          <c:marker>
            <c:symbol val="circle"/>
            <c:size val="6"/>
            <c:spPr>
              <a:solidFill>
                <a:srgbClr val="FFFFFF"/>
              </a:solidFill>
              <a:ln>
                <a:solidFill>
                  <a:srgbClr val="FF0000"/>
                </a:solidFill>
                <a:prstDash val="solid"/>
              </a:ln>
            </c:spPr>
          </c:marker>
          <c:cat>
            <c:numRef>
              <c:f>縦型表!$C$105:$C$268</c:f>
              <c:numCache>
                <c:formatCode>[$-411]ge\.m\.d;@</c:formatCode>
                <c:ptCount val="164"/>
                <c:pt idx="0">
                  <c:v>31163</c:v>
                </c:pt>
                <c:pt idx="1">
                  <c:v>31258</c:v>
                </c:pt>
                <c:pt idx="2">
                  <c:v>31337</c:v>
                </c:pt>
                <c:pt idx="3">
                  <c:v>31434</c:v>
                </c:pt>
                <c:pt idx="4">
                  <c:v>31527</c:v>
                </c:pt>
                <c:pt idx="5">
                  <c:v>31618</c:v>
                </c:pt>
                <c:pt idx="6">
                  <c:v>31712</c:v>
                </c:pt>
                <c:pt idx="7">
                  <c:v>31796</c:v>
                </c:pt>
                <c:pt idx="8">
                  <c:v>31890</c:v>
                </c:pt>
                <c:pt idx="9">
                  <c:v>31966</c:v>
                </c:pt>
                <c:pt idx="10">
                  <c:v>32055</c:v>
                </c:pt>
                <c:pt idx="11">
                  <c:v>32155</c:v>
                </c:pt>
                <c:pt idx="12">
                  <c:v>32240</c:v>
                </c:pt>
                <c:pt idx="13">
                  <c:v>32357</c:v>
                </c:pt>
                <c:pt idx="14">
                  <c:v>32440</c:v>
                </c:pt>
                <c:pt idx="15">
                  <c:v>32541</c:v>
                </c:pt>
                <c:pt idx="16">
                  <c:v>32645</c:v>
                </c:pt>
                <c:pt idx="17">
                  <c:v>32737</c:v>
                </c:pt>
                <c:pt idx="18">
                  <c:v>32828</c:v>
                </c:pt>
                <c:pt idx="19">
                  <c:v>32930</c:v>
                </c:pt>
                <c:pt idx="20">
                  <c:v>32987</c:v>
                </c:pt>
                <c:pt idx="21">
                  <c:v>33135</c:v>
                </c:pt>
                <c:pt idx="22">
                  <c:v>33193</c:v>
                </c:pt>
                <c:pt idx="23">
                  <c:v>33301</c:v>
                </c:pt>
                <c:pt idx="24">
                  <c:v>33350</c:v>
                </c:pt>
                <c:pt idx="25">
                  <c:v>33487</c:v>
                </c:pt>
                <c:pt idx="26">
                  <c:v>33578</c:v>
                </c:pt>
                <c:pt idx="27">
                  <c:v>33623</c:v>
                </c:pt>
                <c:pt idx="28">
                  <c:v>33714</c:v>
                </c:pt>
                <c:pt idx="29">
                  <c:v>33808</c:v>
                </c:pt>
                <c:pt idx="30">
                  <c:v>33914</c:v>
                </c:pt>
                <c:pt idx="31">
                  <c:v>33988</c:v>
                </c:pt>
                <c:pt idx="32">
                  <c:v>34117</c:v>
                </c:pt>
                <c:pt idx="33">
                  <c:v>34218</c:v>
                </c:pt>
                <c:pt idx="34">
                  <c:v>34347</c:v>
                </c:pt>
                <c:pt idx="35">
                  <c:v>34396</c:v>
                </c:pt>
                <c:pt idx="36">
                  <c:v>34437</c:v>
                </c:pt>
                <c:pt idx="37">
                  <c:v>34543</c:v>
                </c:pt>
                <c:pt idx="38">
                  <c:v>34648</c:v>
                </c:pt>
                <c:pt idx="39">
                  <c:v>34705</c:v>
                </c:pt>
                <c:pt idx="40">
                  <c:v>34802</c:v>
                </c:pt>
                <c:pt idx="41">
                  <c:v>34897</c:v>
                </c:pt>
                <c:pt idx="42">
                  <c:v>35060</c:v>
                </c:pt>
                <c:pt idx="43">
                  <c:v>35111</c:v>
                </c:pt>
                <c:pt idx="44">
                  <c:v>35166</c:v>
                </c:pt>
                <c:pt idx="45">
                  <c:v>35265</c:v>
                </c:pt>
                <c:pt idx="46">
                  <c:v>35408</c:v>
                </c:pt>
                <c:pt idx="47">
                  <c:v>35458</c:v>
                </c:pt>
                <c:pt idx="48">
                  <c:v>35586</c:v>
                </c:pt>
                <c:pt idx="49">
                  <c:v>35669</c:v>
                </c:pt>
                <c:pt idx="50">
                  <c:v>35781</c:v>
                </c:pt>
                <c:pt idx="51">
                  <c:v>35844</c:v>
                </c:pt>
                <c:pt idx="52">
                  <c:v>35907</c:v>
                </c:pt>
                <c:pt idx="53">
                  <c:v>36031</c:v>
                </c:pt>
                <c:pt idx="54">
                  <c:v>36132</c:v>
                </c:pt>
                <c:pt idx="55">
                  <c:v>36214</c:v>
                </c:pt>
                <c:pt idx="56">
                  <c:v>36322</c:v>
                </c:pt>
                <c:pt idx="57">
                  <c:v>36410</c:v>
                </c:pt>
                <c:pt idx="58">
                  <c:v>36503</c:v>
                </c:pt>
                <c:pt idx="59">
                  <c:v>36573</c:v>
                </c:pt>
                <c:pt idx="60">
                  <c:v>36684</c:v>
                </c:pt>
                <c:pt idx="61">
                  <c:v>36789</c:v>
                </c:pt>
                <c:pt idx="62">
                  <c:v>36836</c:v>
                </c:pt>
                <c:pt idx="63">
                  <c:v>36928</c:v>
                </c:pt>
                <c:pt idx="64">
                  <c:v>37054</c:v>
                </c:pt>
                <c:pt idx="65">
                  <c:v>37160</c:v>
                </c:pt>
                <c:pt idx="66">
                  <c:v>37230</c:v>
                </c:pt>
                <c:pt idx="67">
                  <c:v>37320</c:v>
                </c:pt>
                <c:pt idx="68">
                  <c:v>37392</c:v>
                </c:pt>
                <c:pt idx="69">
                  <c:v>37518</c:v>
                </c:pt>
                <c:pt idx="70">
                  <c:v>37580</c:v>
                </c:pt>
                <c:pt idx="71">
                  <c:v>37691</c:v>
                </c:pt>
                <c:pt idx="72">
                  <c:v>37727</c:v>
                </c:pt>
                <c:pt idx="73">
                  <c:v>37868</c:v>
                </c:pt>
                <c:pt idx="74">
                  <c:v>37935</c:v>
                </c:pt>
                <c:pt idx="75">
                  <c:v>38040</c:v>
                </c:pt>
                <c:pt idx="76">
                  <c:v>38133</c:v>
                </c:pt>
                <c:pt idx="77">
                  <c:v>38236</c:v>
                </c:pt>
                <c:pt idx="78">
                  <c:v>38320</c:v>
                </c:pt>
                <c:pt idx="79">
                  <c:v>38379</c:v>
                </c:pt>
                <c:pt idx="80">
                  <c:v>38505</c:v>
                </c:pt>
                <c:pt idx="81">
                  <c:v>38603</c:v>
                </c:pt>
                <c:pt idx="82">
                  <c:v>38688</c:v>
                </c:pt>
                <c:pt idx="83">
                  <c:v>38783</c:v>
                </c:pt>
                <c:pt idx="84">
                  <c:v>38846</c:v>
                </c:pt>
                <c:pt idx="85">
                  <c:v>38971</c:v>
                </c:pt>
                <c:pt idx="86">
                  <c:v>39043</c:v>
                </c:pt>
                <c:pt idx="87">
                  <c:v>39107</c:v>
                </c:pt>
                <c:pt idx="88">
                  <c:v>39198</c:v>
                </c:pt>
                <c:pt idx="89">
                  <c:v>39329</c:v>
                </c:pt>
                <c:pt idx="90">
                  <c:v>39428</c:v>
                </c:pt>
                <c:pt idx="91">
                  <c:v>39513</c:v>
                </c:pt>
                <c:pt idx="92">
                  <c:v>39555</c:v>
                </c:pt>
                <c:pt idx="93">
                  <c:v>39695</c:v>
                </c:pt>
                <c:pt idx="94">
                  <c:v>39748</c:v>
                </c:pt>
                <c:pt idx="95">
                  <c:v>39868</c:v>
                </c:pt>
                <c:pt idx="96">
                  <c:v>39927</c:v>
                </c:pt>
                <c:pt idx="97">
                  <c:v>40063</c:v>
                </c:pt>
                <c:pt idx="98">
                  <c:v>40091</c:v>
                </c:pt>
                <c:pt idx="99">
                  <c:v>40204</c:v>
                </c:pt>
                <c:pt idx="100">
                  <c:v>40336</c:v>
                </c:pt>
                <c:pt idx="101">
                  <c:v>40427</c:v>
                </c:pt>
                <c:pt idx="102">
                  <c:v>40522</c:v>
                </c:pt>
                <c:pt idx="103">
                  <c:v>40597</c:v>
                </c:pt>
                <c:pt idx="104">
                  <c:v>40680</c:v>
                </c:pt>
                <c:pt idx="105">
                  <c:v>40764</c:v>
                </c:pt>
                <c:pt idx="106">
                  <c:v>40856</c:v>
                </c:pt>
                <c:pt idx="107">
                  <c:v>40953</c:v>
                </c:pt>
                <c:pt idx="108">
                  <c:v>41064</c:v>
                </c:pt>
                <c:pt idx="109">
                  <c:v>41155</c:v>
                </c:pt>
                <c:pt idx="110">
                  <c:v>41248</c:v>
                </c:pt>
                <c:pt idx="111">
                  <c:v>41303</c:v>
                </c:pt>
                <c:pt idx="112">
                  <c:v>41408</c:v>
                </c:pt>
                <c:pt idx="113">
                  <c:v>41535</c:v>
                </c:pt>
                <c:pt idx="114">
                  <c:v>41607</c:v>
                </c:pt>
                <c:pt idx="115">
                  <c:v>41702</c:v>
                </c:pt>
                <c:pt idx="116">
                  <c:v>41782</c:v>
                </c:pt>
                <c:pt idx="117">
                  <c:v>41891</c:v>
                </c:pt>
                <c:pt idx="118">
                  <c:v>41982</c:v>
                </c:pt>
                <c:pt idx="119">
                  <c:v>42059</c:v>
                </c:pt>
                <c:pt idx="120">
                  <c:v>42150</c:v>
                </c:pt>
                <c:pt idx="121">
                  <c:v>42244</c:v>
                </c:pt>
                <c:pt idx="122">
                  <c:v>42327</c:v>
                </c:pt>
                <c:pt idx="123">
                  <c:v>42417</c:v>
                </c:pt>
                <c:pt idx="124">
                  <c:v>42509</c:v>
                </c:pt>
                <c:pt idx="125">
                  <c:v>42622</c:v>
                </c:pt>
                <c:pt idx="126">
                  <c:v>42703</c:v>
                </c:pt>
                <c:pt idx="127">
                  <c:v>42783</c:v>
                </c:pt>
                <c:pt idx="128">
                  <c:v>42884</c:v>
                </c:pt>
                <c:pt idx="129">
                  <c:v>42970</c:v>
                </c:pt>
                <c:pt idx="130">
                  <c:v>43075</c:v>
                </c:pt>
                <c:pt idx="131">
                  <c:v>43153</c:v>
                </c:pt>
              </c:numCache>
            </c:numRef>
          </c:cat>
          <c:val>
            <c:numRef>
              <c:f>縦型表!$U$105:$U$268</c:f>
              <c:numCache>
                <c:formatCode>0.0</c:formatCode>
                <c:ptCount val="164"/>
                <c:pt idx="0">
                  <c:v>37.409999999999997</c:v>
                </c:pt>
                <c:pt idx="1">
                  <c:v>36.54</c:v>
                </c:pt>
                <c:pt idx="2">
                  <c:v>43.5</c:v>
                </c:pt>
                <c:pt idx="3">
                  <c:v>37.409999999999997</c:v>
                </c:pt>
                <c:pt idx="4">
                  <c:v>36.54</c:v>
                </c:pt>
                <c:pt idx="5">
                  <c:v>36.54</c:v>
                </c:pt>
                <c:pt idx="6">
                  <c:v>37.409999999999997</c:v>
                </c:pt>
                <c:pt idx="7">
                  <c:v>37.409999999999997</c:v>
                </c:pt>
                <c:pt idx="8">
                  <c:v>38.28</c:v>
                </c:pt>
                <c:pt idx="9">
                  <c:v>36.54</c:v>
                </c:pt>
                <c:pt idx="10">
                  <c:v>36.54</c:v>
                </c:pt>
                <c:pt idx="11">
                  <c:v>37.409999999999997</c:v>
                </c:pt>
                <c:pt idx="12">
                  <c:v>37.409999999999997</c:v>
                </c:pt>
                <c:pt idx="13">
                  <c:v>36.54</c:v>
                </c:pt>
                <c:pt idx="14">
                  <c:v>35.67</c:v>
                </c:pt>
                <c:pt idx="15">
                  <c:v>37.409999999999997</c:v>
                </c:pt>
                <c:pt idx="16">
                  <c:v>36.54</c:v>
                </c:pt>
                <c:pt idx="17">
                  <c:v>34.799999999999997</c:v>
                </c:pt>
                <c:pt idx="18">
                  <c:v>34.799999999999997</c:v>
                </c:pt>
                <c:pt idx="19">
                  <c:v>38.28</c:v>
                </c:pt>
                <c:pt idx="20">
                  <c:v>34.799999999999997</c:v>
                </c:pt>
                <c:pt idx="21">
                  <c:v>33.93</c:v>
                </c:pt>
                <c:pt idx="22">
                  <c:v>35.67</c:v>
                </c:pt>
                <c:pt idx="23">
                  <c:v>34.799999999999997</c:v>
                </c:pt>
                <c:pt idx="24">
                  <c:v>34.799999999999997</c:v>
                </c:pt>
                <c:pt idx="25">
                  <c:v>35.1</c:v>
                </c:pt>
                <c:pt idx="26">
                  <c:v>36.700000000000003</c:v>
                </c:pt>
                <c:pt idx="27">
                  <c:v>36.799999999999997</c:v>
                </c:pt>
                <c:pt idx="28">
                  <c:v>37.1</c:v>
                </c:pt>
                <c:pt idx="29">
                  <c:v>36.6</c:v>
                </c:pt>
                <c:pt idx="30">
                  <c:v>38.5</c:v>
                </c:pt>
                <c:pt idx="31">
                  <c:v>37.6</c:v>
                </c:pt>
                <c:pt idx="32">
                  <c:v>39.299999999999997</c:v>
                </c:pt>
                <c:pt idx="33">
                  <c:v>34.6</c:v>
                </c:pt>
                <c:pt idx="34">
                  <c:v>38.799999999999997</c:v>
                </c:pt>
                <c:pt idx="35">
                  <c:v>40.299999999999997</c:v>
                </c:pt>
                <c:pt idx="36">
                  <c:v>38</c:v>
                </c:pt>
                <c:pt idx="37">
                  <c:v>37.700000000000003</c:v>
                </c:pt>
                <c:pt idx="38">
                  <c:v>39.1</c:v>
                </c:pt>
                <c:pt idx="39">
                  <c:v>41.3</c:v>
                </c:pt>
                <c:pt idx="40">
                  <c:v>38.159999999999997</c:v>
                </c:pt>
                <c:pt idx="41">
                  <c:v>38.979999999999997</c:v>
                </c:pt>
                <c:pt idx="42">
                  <c:v>40.61</c:v>
                </c:pt>
                <c:pt idx="43">
                  <c:v>42.5</c:v>
                </c:pt>
                <c:pt idx="44">
                  <c:v>40.9</c:v>
                </c:pt>
                <c:pt idx="45">
                  <c:v>41.9</c:v>
                </c:pt>
                <c:pt idx="46">
                  <c:v>37.6</c:v>
                </c:pt>
                <c:pt idx="47">
                  <c:v>37.5</c:v>
                </c:pt>
                <c:pt idx="48">
                  <c:v>39.4</c:v>
                </c:pt>
                <c:pt idx="49">
                  <c:v>38.299999999999997</c:v>
                </c:pt>
                <c:pt idx="50">
                  <c:v>40.4</c:v>
                </c:pt>
                <c:pt idx="51">
                  <c:v>38.619999999999997</c:v>
                </c:pt>
                <c:pt idx="52">
                  <c:v>39.299999999999997</c:v>
                </c:pt>
                <c:pt idx="53">
                  <c:v>36.6</c:v>
                </c:pt>
                <c:pt idx="54">
                  <c:v>37.9</c:v>
                </c:pt>
                <c:pt idx="55">
                  <c:v>37.6</c:v>
                </c:pt>
                <c:pt idx="56">
                  <c:v>38.200000000000003</c:v>
                </c:pt>
                <c:pt idx="57">
                  <c:v>41.8</c:v>
                </c:pt>
                <c:pt idx="58">
                  <c:v>39.299999999999997</c:v>
                </c:pt>
                <c:pt idx="59">
                  <c:v>39.1</c:v>
                </c:pt>
                <c:pt idx="60">
                  <c:v>39.200000000000003</c:v>
                </c:pt>
                <c:pt idx="61">
                  <c:v>39.700000000000003</c:v>
                </c:pt>
                <c:pt idx="62">
                  <c:v>37.6</c:v>
                </c:pt>
                <c:pt idx="63">
                  <c:v>39.1</c:v>
                </c:pt>
                <c:pt idx="64">
                  <c:v>42.6</c:v>
                </c:pt>
                <c:pt idx="65">
                  <c:v>42.6</c:v>
                </c:pt>
                <c:pt idx="66">
                  <c:v>42.8</c:v>
                </c:pt>
                <c:pt idx="67">
                  <c:v>42.7</c:v>
                </c:pt>
                <c:pt idx="68">
                  <c:v>41.7</c:v>
                </c:pt>
                <c:pt idx="69">
                  <c:v>41.8</c:v>
                </c:pt>
                <c:pt idx="70">
                  <c:v>39.9</c:v>
                </c:pt>
                <c:pt idx="71">
                  <c:v>41.8</c:v>
                </c:pt>
                <c:pt idx="72">
                  <c:v>40.700000000000003</c:v>
                </c:pt>
                <c:pt idx="73">
                  <c:v>41</c:v>
                </c:pt>
                <c:pt idx="74">
                  <c:v>41.6</c:v>
                </c:pt>
                <c:pt idx="75">
                  <c:v>41.6</c:v>
                </c:pt>
                <c:pt idx="76">
                  <c:v>42.1</c:v>
                </c:pt>
                <c:pt idx="77">
                  <c:v>40.799999999999997</c:v>
                </c:pt>
                <c:pt idx="78">
                  <c:v>40.6</c:v>
                </c:pt>
                <c:pt idx="79">
                  <c:v>40.299999999999997</c:v>
                </c:pt>
                <c:pt idx="80">
                  <c:v>40.799999999999997</c:v>
                </c:pt>
                <c:pt idx="81">
                  <c:v>40.5</c:v>
                </c:pt>
                <c:pt idx="82">
                  <c:v>42.4</c:v>
                </c:pt>
                <c:pt idx="83">
                  <c:v>41.2</c:v>
                </c:pt>
                <c:pt idx="84">
                  <c:v>41.2</c:v>
                </c:pt>
                <c:pt idx="85">
                  <c:v>44.8</c:v>
                </c:pt>
                <c:pt idx="86">
                  <c:v>42.7</c:v>
                </c:pt>
                <c:pt idx="87">
                  <c:v>42.2</c:v>
                </c:pt>
                <c:pt idx="88">
                  <c:v>43.8</c:v>
                </c:pt>
                <c:pt idx="89">
                  <c:v>41.2</c:v>
                </c:pt>
                <c:pt idx="90">
                  <c:v>41.8</c:v>
                </c:pt>
                <c:pt idx="91">
                  <c:v>42</c:v>
                </c:pt>
                <c:pt idx="92">
                  <c:v>40.200000000000003</c:v>
                </c:pt>
                <c:pt idx="93">
                  <c:v>40.1</c:v>
                </c:pt>
                <c:pt idx="94">
                  <c:v>41.8</c:v>
                </c:pt>
                <c:pt idx="95">
                  <c:v>42</c:v>
                </c:pt>
                <c:pt idx="96">
                  <c:v>40.6</c:v>
                </c:pt>
                <c:pt idx="97">
                  <c:v>41.7</c:v>
                </c:pt>
                <c:pt idx="98">
                  <c:v>41.8</c:v>
                </c:pt>
                <c:pt idx="99">
                  <c:v>41.4</c:v>
                </c:pt>
                <c:pt idx="100">
                  <c:v>40.799999999999997</c:v>
                </c:pt>
                <c:pt idx="101">
                  <c:v>42.8</c:v>
                </c:pt>
                <c:pt idx="102">
                  <c:v>41.8</c:v>
                </c:pt>
                <c:pt idx="108">
                  <c:v>73.099999999999994</c:v>
                </c:pt>
                <c:pt idx="109">
                  <c:v>73</c:v>
                </c:pt>
                <c:pt idx="110">
                  <c:v>72.599999999999994</c:v>
                </c:pt>
                <c:pt idx="111">
                  <c:v>68.900000000000006</c:v>
                </c:pt>
                <c:pt idx="112">
                  <c:v>67.2</c:v>
                </c:pt>
                <c:pt idx="113">
                  <c:v>62.2</c:v>
                </c:pt>
                <c:pt idx="114">
                  <c:v>62.3</c:v>
                </c:pt>
                <c:pt idx="115">
                  <c:v>57.9</c:v>
                </c:pt>
                <c:pt idx="116">
                  <c:v>55.4</c:v>
                </c:pt>
                <c:pt idx="117">
                  <c:v>56.7</c:v>
                </c:pt>
                <c:pt idx="118">
                  <c:v>57.3</c:v>
                </c:pt>
                <c:pt idx="119">
                  <c:v>56.4</c:v>
                </c:pt>
                <c:pt idx="120">
                  <c:v>54.4</c:v>
                </c:pt>
                <c:pt idx="121">
                  <c:v>56</c:v>
                </c:pt>
                <c:pt idx="122">
                  <c:v>56.7</c:v>
                </c:pt>
                <c:pt idx="123">
                  <c:v>53.8</c:v>
                </c:pt>
                <c:pt idx="124">
                  <c:v>51</c:v>
                </c:pt>
                <c:pt idx="125">
                  <c:v>50.9</c:v>
                </c:pt>
                <c:pt idx="126">
                  <c:v>51.9</c:v>
                </c:pt>
                <c:pt idx="127">
                  <c:v>50.3</c:v>
                </c:pt>
                <c:pt idx="128">
                  <c:v>48.7</c:v>
                </c:pt>
                <c:pt idx="129">
                  <c:v>49.9</c:v>
                </c:pt>
                <c:pt idx="130">
                  <c:v>51.5</c:v>
                </c:pt>
                <c:pt idx="131">
                  <c:v>50.1</c:v>
                </c:pt>
              </c:numCache>
            </c:numRef>
          </c:val>
          <c:smooth val="0"/>
        </c:ser>
        <c:ser>
          <c:idx val="4"/>
          <c:order val="5"/>
          <c:tx>
            <c:strRef>
              <c:f>縦型表!$V$104</c:f>
              <c:strCache>
                <c:ptCount val="1"/>
                <c:pt idx="0">
                  <c:v>東北電力PRセンター前</c:v>
                </c:pt>
              </c:strCache>
            </c:strRef>
          </c:tx>
          <c:spPr>
            <a:ln w="12700">
              <a:solidFill>
                <a:srgbClr val="FF6600"/>
              </a:solidFill>
              <a:prstDash val="solid"/>
            </a:ln>
          </c:spPr>
          <c:marker>
            <c:symbol val="x"/>
            <c:size val="6"/>
            <c:spPr>
              <a:noFill/>
              <a:ln>
                <a:solidFill>
                  <a:srgbClr val="FF6600"/>
                </a:solidFill>
                <a:prstDash val="solid"/>
              </a:ln>
            </c:spPr>
          </c:marker>
          <c:cat>
            <c:numRef>
              <c:f>縦型表!$C$105:$C$268</c:f>
              <c:numCache>
                <c:formatCode>[$-411]ge\.m\.d;@</c:formatCode>
                <c:ptCount val="164"/>
                <c:pt idx="0">
                  <c:v>31163</c:v>
                </c:pt>
                <c:pt idx="1">
                  <c:v>31258</c:v>
                </c:pt>
                <c:pt idx="2">
                  <c:v>31337</c:v>
                </c:pt>
                <c:pt idx="3">
                  <c:v>31434</c:v>
                </c:pt>
                <c:pt idx="4">
                  <c:v>31527</c:v>
                </c:pt>
                <c:pt idx="5">
                  <c:v>31618</c:v>
                </c:pt>
                <c:pt idx="6">
                  <c:v>31712</c:v>
                </c:pt>
                <c:pt idx="7">
                  <c:v>31796</c:v>
                </c:pt>
                <c:pt idx="8">
                  <c:v>31890</c:v>
                </c:pt>
                <c:pt idx="9">
                  <c:v>31966</c:v>
                </c:pt>
                <c:pt idx="10">
                  <c:v>32055</c:v>
                </c:pt>
                <c:pt idx="11">
                  <c:v>32155</c:v>
                </c:pt>
                <c:pt idx="12">
                  <c:v>32240</c:v>
                </c:pt>
                <c:pt idx="13">
                  <c:v>32357</c:v>
                </c:pt>
                <c:pt idx="14">
                  <c:v>32440</c:v>
                </c:pt>
                <c:pt idx="15">
                  <c:v>32541</c:v>
                </c:pt>
                <c:pt idx="16">
                  <c:v>32645</c:v>
                </c:pt>
                <c:pt idx="17">
                  <c:v>32737</c:v>
                </c:pt>
                <c:pt idx="18">
                  <c:v>32828</c:v>
                </c:pt>
                <c:pt idx="19">
                  <c:v>32930</c:v>
                </c:pt>
                <c:pt idx="20">
                  <c:v>32987</c:v>
                </c:pt>
                <c:pt idx="21">
                  <c:v>33135</c:v>
                </c:pt>
                <c:pt idx="22">
                  <c:v>33193</c:v>
                </c:pt>
                <c:pt idx="23">
                  <c:v>33301</c:v>
                </c:pt>
                <c:pt idx="24">
                  <c:v>33350</c:v>
                </c:pt>
                <c:pt idx="25">
                  <c:v>33487</c:v>
                </c:pt>
                <c:pt idx="26">
                  <c:v>33578</c:v>
                </c:pt>
                <c:pt idx="27">
                  <c:v>33623</c:v>
                </c:pt>
                <c:pt idx="28">
                  <c:v>33714</c:v>
                </c:pt>
                <c:pt idx="29">
                  <c:v>33808</c:v>
                </c:pt>
                <c:pt idx="30">
                  <c:v>33914</c:v>
                </c:pt>
                <c:pt idx="31">
                  <c:v>33988</c:v>
                </c:pt>
                <c:pt idx="32">
                  <c:v>34117</c:v>
                </c:pt>
                <c:pt idx="33">
                  <c:v>34218</c:v>
                </c:pt>
                <c:pt idx="34">
                  <c:v>34347</c:v>
                </c:pt>
                <c:pt idx="35">
                  <c:v>34396</c:v>
                </c:pt>
                <c:pt idx="36">
                  <c:v>34437</c:v>
                </c:pt>
                <c:pt idx="37">
                  <c:v>34543</c:v>
                </c:pt>
                <c:pt idx="38">
                  <c:v>34648</c:v>
                </c:pt>
                <c:pt idx="39">
                  <c:v>34705</c:v>
                </c:pt>
                <c:pt idx="40">
                  <c:v>34802</c:v>
                </c:pt>
                <c:pt idx="41">
                  <c:v>34897</c:v>
                </c:pt>
                <c:pt idx="42">
                  <c:v>35060</c:v>
                </c:pt>
                <c:pt idx="43">
                  <c:v>35111</c:v>
                </c:pt>
                <c:pt idx="44">
                  <c:v>35166</c:v>
                </c:pt>
                <c:pt idx="45">
                  <c:v>35265</c:v>
                </c:pt>
                <c:pt idx="46">
                  <c:v>35408</c:v>
                </c:pt>
                <c:pt idx="47">
                  <c:v>35458</c:v>
                </c:pt>
                <c:pt idx="48">
                  <c:v>35586</c:v>
                </c:pt>
                <c:pt idx="49">
                  <c:v>35669</c:v>
                </c:pt>
                <c:pt idx="50">
                  <c:v>35781</c:v>
                </c:pt>
                <c:pt idx="51">
                  <c:v>35844</c:v>
                </c:pt>
                <c:pt idx="52">
                  <c:v>35907</c:v>
                </c:pt>
                <c:pt idx="53">
                  <c:v>36031</c:v>
                </c:pt>
                <c:pt idx="54">
                  <c:v>36132</c:v>
                </c:pt>
                <c:pt idx="55">
                  <c:v>36214</c:v>
                </c:pt>
                <c:pt idx="56">
                  <c:v>36322</c:v>
                </c:pt>
                <c:pt idx="57">
                  <c:v>36410</c:v>
                </c:pt>
                <c:pt idx="58">
                  <c:v>36503</c:v>
                </c:pt>
                <c:pt idx="59">
                  <c:v>36573</c:v>
                </c:pt>
                <c:pt idx="60">
                  <c:v>36684</c:v>
                </c:pt>
                <c:pt idx="61">
                  <c:v>36789</c:v>
                </c:pt>
                <c:pt idx="62">
                  <c:v>36836</c:v>
                </c:pt>
                <c:pt idx="63">
                  <c:v>36928</c:v>
                </c:pt>
                <c:pt idx="64">
                  <c:v>37054</c:v>
                </c:pt>
                <c:pt idx="65">
                  <c:v>37160</c:v>
                </c:pt>
                <c:pt idx="66">
                  <c:v>37230</c:v>
                </c:pt>
                <c:pt idx="67">
                  <c:v>37320</c:v>
                </c:pt>
                <c:pt idx="68">
                  <c:v>37392</c:v>
                </c:pt>
                <c:pt idx="69">
                  <c:v>37518</c:v>
                </c:pt>
                <c:pt idx="70">
                  <c:v>37580</c:v>
                </c:pt>
                <c:pt idx="71">
                  <c:v>37691</c:v>
                </c:pt>
                <c:pt idx="72">
                  <c:v>37727</c:v>
                </c:pt>
                <c:pt idx="73">
                  <c:v>37868</c:v>
                </c:pt>
                <c:pt idx="74">
                  <c:v>37935</c:v>
                </c:pt>
                <c:pt idx="75">
                  <c:v>38040</c:v>
                </c:pt>
                <c:pt idx="76">
                  <c:v>38133</c:v>
                </c:pt>
                <c:pt idx="77">
                  <c:v>38236</c:v>
                </c:pt>
                <c:pt idx="78">
                  <c:v>38320</c:v>
                </c:pt>
                <c:pt idx="79">
                  <c:v>38379</c:v>
                </c:pt>
                <c:pt idx="80">
                  <c:v>38505</c:v>
                </c:pt>
                <c:pt idx="81">
                  <c:v>38603</c:v>
                </c:pt>
                <c:pt idx="82">
                  <c:v>38688</c:v>
                </c:pt>
                <c:pt idx="83">
                  <c:v>38783</c:v>
                </c:pt>
                <c:pt idx="84">
                  <c:v>38846</c:v>
                </c:pt>
                <c:pt idx="85">
                  <c:v>38971</c:v>
                </c:pt>
                <c:pt idx="86">
                  <c:v>39043</c:v>
                </c:pt>
                <c:pt idx="87">
                  <c:v>39107</c:v>
                </c:pt>
                <c:pt idx="88">
                  <c:v>39198</c:v>
                </c:pt>
                <c:pt idx="89">
                  <c:v>39329</c:v>
                </c:pt>
                <c:pt idx="90">
                  <c:v>39428</c:v>
                </c:pt>
                <c:pt idx="91">
                  <c:v>39513</c:v>
                </c:pt>
                <c:pt idx="92">
                  <c:v>39555</c:v>
                </c:pt>
                <c:pt idx="93">
                  <c:v>39695</c:v>
                </c:pt>
                <c:pt idx="94">
                  <c:v>39748</c:v>
                </c:pt>
                <c:pt idx="95">
                  <c:v>39868</c:v>
                </c:pt>
                <c:pt idx="96">
                  <c:v>39927</c:v>
                </c:pt>
                <c:pt idx="97">
                  <c:v>40063</c:v>
                </c:pt>
                <c:pt idx="98">
                  <c:v>40091</c:v>
                </c:pt>
                <c:pt idx="99">
                  <c:v>40204</c:v>
                </c:pt>
                <c:pt idx="100">
                  <c:v>40336</c:v>
                </c:pt>
                <c:pt idx="101">
                  <c:v>40427</c:v>
                </c:pt>
                <c:pt idx="102">
                  <c:v>40522</c:v>
                </c:pt>
                <c:pt idx="103">
                  <c:v>40597</c:v>
                </c:pt>
                <c:pt idx="104">
                  <c:v>40680</c:v>
                </c:pt>
                <c:pt idx="105">
                  <c:v>40764</c:v>
                </c:pt>
                <c:pt idx="106">
                  <c:v>40856</c:v>
                </c:pt>
                <c:pt idx="107">
                  <c:v>40953</c:v>
                </c:pt>
                <c:pt idx="108">
                  <c:v>41064</c:v>
                </c:pt>
                <c:pt idx="109">
                  <c:v>41155</c:v>
                </c:pt>
                <c:pt idx="110">
                  <c:v>41248</c:v>
                </c:pt>
                <c:pt idx="111">
                  <c:v>41303</c:v>
                </c:pt>
                <c:pt idx="112">
                  <c:v>41408</c:v>
                </c:pt>
                <c:pt idx="113">
                  <c:v>41535</c:v>
                </c:pt>
                <c:pt idx="114">
                  <c:v>41607</c:v>
                </c:pt>
                <c:pt idx="115">
                  <c:v>41702</c:v>
                </c:pt>
                <c:pt idx="116">
                  <c:v>41782</c:v>
                </c:pt>
                <c:pt idx="117">
                  <c:v>41891</c:v>
                </c:pt>
                <c:pt idx="118">
                  <c:v>41982</c:v>
                </c:pt>
                <c:pt idx="119">
                  <c:v>42059</c:v>
                </c:pt>
                <c:pt idx="120">
                  <c:v>42150</c:v>
                </c:pt>
                <c:pt idx="121">
                  <c:v>42244</c:v>
                </c:pt>
                <c:pt idx="122">
                  <c:v>42327</c:v>
                </c:pt>
                <c:pt idx="123">
                  <c:v>42417</c:v>
                </c:pt>
                <c:pt idx="124">
                  <c:v>42509</c:v>
                </c:pt>
                <c:pt idx="125">
                  <c:v>42622</c:v>
                </c:pt>
                <c:pt idx="126">
                  <c:v>42703</c:v>
                </c:pt>
                <c:pt idx="127">
                  <c:v>42783</c:v>
                </c:pt>
                <c:pt idx="128">
                  <c:v>42884</c:v>
                </c:pt>
                <c:pt idx="129">
                  <c:v>42970</c:v>
                </c:pt>
                <c:pt idx="130">
                  <c:v>43075</c:v>
                </c:pt>
                <c:pt idx="131">
                  <c:v>43153</c:v>
                </c:pt>
              </c:numCache>
            </c:numRef>
          </c:cat>
          <c:val>
            <c:numRef>
              <c:f>縦型表!$V$105:$V$268</c:f>
              <c:numCache>
                <c:formatCode>0.0</c:formatCode>
                <c:ptCount val="164"/>
                <c:pt idx="0">
                  <c:v>26.97</c:v>
                </c:pt>
                <c:pt idx="1">
                  <c:v>28.71</c:v>
                </c:pt>
                <c:pt idx="2">
                  <c:v>35.67</c:v>
                </c:pt>
                <c:pt idx="3">
                  <c:v>26.97</c:v>
                </c:pt>
                <c:pt idx="4">
                  <c:v>26.97</c:v>
                </c:pt>
                <c:pt idx="5">
                  <c:v>26.97</c:v>
                </c:pt>
                <c:pt idx="6">
                  <c:v>27.84</c:v>
                </c:pt>
                <c:pt idx="7">
                  <c:v>26.97</c:v>
                </c:pt>
                <c:pt idx="8">
                  <c:v>27.84</c:v>
                </c:pt>
                <c:pt idx="9">
                  <c:v>26.97</c:v>
                </c:pt>
                <c:pt idx="10">
                  <c:v>26.97</c:v>
                </c:pt>
                <c:pt idx="11">
                  <c:v>28.71</c:v>
                </c:pt>
                <c:pt idx="12">
                  <c:v>26.97</c:v>
                </c:pt>
                <c:pt idx="13">
                  <c:v>26.97</c:v>
                </c:pt>
                <c:pt idx="14">
                  <c:v>26.97</c:v>
                </c:pt>
                <c:pt idx="15">
                  <c:v>26.97</c:v>
                </c:pt>
                <c:pt idx="16">
                  <c:v>27.84</c:v>
                </c:pt>
                <c:pt idx="17">
                  <c:v>26.1</c:v>
                </c:pt>
                <c:pt idx="18">
                  <c:v>26.1</c:v>
                </c:pt>
                <c:pt idx="19">
                  <c:v>26.97</c:v>
                </c:pt>
                <c:pt idx="20">
                  <c:v>26.1</c:v>
                </c:pt>
                <c:pt idx="21">
                  <c:v>25.23</c:v>
                </c:pt>
                <c:pt idx="22">
                  <c:v>26.1</c:v>
                </c:pt>
                <c:pt idx="23">
                  <c:v>26.1</c:v>
                </c:pt>
                <c:pt idx="24">
                  <c:v>25.8</c:v>
                </c:pt>
                <c:pt idx="25">
                  <c:v>24.7</c:v>
                </c:pt>
                <c:pt idx="26">
                  <c:v>27</c:v>
                </c:pt>
                <c:pt idx="27">
                  <c:v>26.7</c:v>
                </c:pt>
                <c:pt idx="28">
                  <c:v>25.1</c:v>
                </c:pt>
                <c:pt idx="29">
                  <c:v>27.1</c:v>
                </c:pt>
                <c:pt idx="30">
                  <c:v>25.4</c:v>
                </c:pt>
                <c:pt idx="31">
                  <c:v>26.4</c:v>
                </c:pt>
                <c:pt idx="32">
                  <c:v>29.7</c:v>
                </c:pt>
                <c:pt idx="33">
                  <c:v>25.9</c:v>
                </c:pt>
                <c:pt idx="34">
                  <c:v>27.7</c:v>
                </c:pt>
                <c:pt idx="35">
                  <c:v>29.5</c:v>
                </c:pt>
                <c:pt idx="36">
                  <c:v>28</c:v>
                </c:pt>
                <c:pt idx="37">
                  <c:v>28.9</c:v>
                </c:pt>
                <c:pt idx="38">
                  <c:v>29.6</c:v>
                </c:pt>
                <c:pt idx="39">
                  <c:v>31.7</c:v>
                </c:pt>
                <c:pt idx="40">
                  <c:v>27.99</c:v>
                </c:pt>
                <c:pt idx="41">
                  <c:v>30.39</c:v>
                </c:pt>
                <c:pt idx="42">
                  <c:v>28.59</c:v>
                </c:pt>
                <c:pt idx="43">
                  <c:v>30.13</c:v>
                </c:pt>
                <c:pt idx="44">
                  <c:v>30.76</c:v>
                </c:pt>
                <c:pt idx="45">
                  <c:v>31.03</c:v>
                </c:pt>
                <c:pt idx="46">
                  <c:v>33.6</c:v>
                </c:pt>
                <c:pt idx="47">
                  <c:v>32.1</c:v>
                </c:pt>
                <c:pt idx="48">
                  <c:v>31.4</c:v>
                </c:pt>
                <c:pt idx="49">
                  <c:v>30.7</c:v>
                </c:pt>
                <c:pt idx="50">
                  <c:v>29.5</c:v>
                </c:pt>
                <c:pt idx="51">
                  <c:v>27.96</c:v>
                </c:pt>
                <c:pt idx="52">
                  <c:v>29.7</c:v>
                </c:pt>
                <c:pt idx="53">
                  <c:v>27.1</c:v>
                </c:pt>
                <c:pt idx="54">
                  <c:v>29.3</c:v>
                </c:pt>
                <c:pt idx="55">
                  <c:v>27.6</c:v>
                </c:pt>
                <c:pt idx="56">
                  <c:v>27.4</c:v>
                </c:pt>
                <c:pt idx="57">
                  <c:v>29.4</c:v>
                </c:pt>
                <c:pt idx="58">
                  <c:v>29.3</c:v>
                </c:pt>
                <c:pt idx="59">
                  <c:v>28.6</c:v>
                </c:pt>
                <c:pt idx="60">
                  <c:v>29.7</c:v>
                </c:pt>
                <c:pt idx="61">
                  <c:v>29.3</c:v>
                </c:pt>
                <c:pt idx="62">
                  <c:v>29</c:v>
                </c:pt>
                <c:pt idx="63">
                  <c:v>29.3</c:v>
                </c:pt>
                <c:pt idx="64">
                  <c:v>31.5</c:v>
                </c:pt>
                <c:pt idx="65">
                  <c:v>31.3</c:v>
                </c:pt>
                <c:pt idx="66">
                  <c:v>29.7</c:v>
                </c:pt>
                <c:pt idx="67">
                  <c:v>30.3</c:v>
                </c:pt>
                <c:pt idx="68">
                  <c:v>29.4</c:v>
                </c:pt>
                <c:pt idx="69">
                  <c:v>31.4</c:v>
                </c:pt>
                <c:pt idx="70">
                  <c:v>29</c:v>
                </c:pt>
                <c:pt idx="71">
                  <c:v>29</c:v>
                </c:pt>
                <c:pt idx="72">
                  <c:v>29.6</c:v>
                </c:pt>
                <c:pt idx="73">
                  <c:v>29.7</c:v>
                </c:pt>
                <c:pt idx="74">
                  <c:v>28.9</c:v>
                </c:pt>
                <c:pt idx="75">
                  <c:v>30</c:v>
                </c:pt>
                <c:pt idx="76">
                  <c:v>29.1</c:v>
                </c:pt>
                <c:pt idx="77">
                  <c:v>30.1</c:v>
                </c:pt>
                <c:pt idx="78">
                  <c:v>28.2</c:v>
                </c:pt>
                <c:pt idx="79">
                  <c:v>28.5</c:v>
                </c:pt>
                <c:pt idx="80">
                  <c:v>28.7</c:v>
                </c:pt>
                <c:pt idx="81">
                  <c:v>28.5</c:v>
                </c:pt>
                <c:pt idx="82">
                  <c:v>30.2</c:v>
                </c:pt>
                <c:pt idx="83">
                  <c:v>29.4</c:v>
                </c:pt>
                <c:pt idx="84">
                  <c:v>29.5</c:v>
                </c:pt>
                <c:pt idx="85">
                  <c:v>30.7</c:v>
                </c:pt>
                <c:pt idx="86">
                  <c:v>31.7</c:v>
                </c:pt>
                <c:pt idx="87">
                  <c:v>30</c:v>
                </c:pt>
                <c:pt idx="88">
                  <c:v>27.6</c:v>
                </c:pt>
                <c:pt idx="89">
                  <c:v>29.4</c:v>
                </c:pt>
                <c:pt idx="90">
                  <c:v>30.3</c:v>
                </c:pt>
                <c:pt idx="91">
                  <c:v>28.5</c:v>
                </c:pt>
                <c:pt idx="92">
                  <c:v>29</c:v>
                </c:pt>
                <c:pt idx="93">
                  <c:v>29.1</c:v>
                </c:pt>
                <c:pt idx="94">
                  <c:v>30.4</c:v>
                </c:pt>
                <c:pt idx="95">
                  <c:v>30</c:v>
                </c:pt>
                <c:pt idx="96">
                  <c:v>29.6</c:v>
                </c:pt>
                <c:pt idx="97">
                  <c:v>29.3</c:v>
                </c:pt>
                <c:pt idx="98">
                  <c:v>31.6</c:v>
                </c:pt>
                <c:pt idx="99">
                  <c:v>30.2</c:v>
                </c:pt>
                <c:pt idx="100">
                  <c:v>30.4</c:v>
                </c:pt>
                <c:pt idx="101">
                  <c:v>32</c:v>
                </c:pt>
                <c:pt idx="102">
                  <c:v>31.3</c:v>
                </c:pt>
                <c:pt idx="108">
                  <c:v>56</c:v>
                </c:pt>
                <c:pt idx="109">
                  <c:v>55</c:v>
                </c:pt>
                <c:pt idx="110">
                  <c:v>55.8</c:v>
                </c:pt>
                <c:pt idx="111">
                  <c:v>49</c:v>
                </c:pt>
                <c:pt idx="112">
                  <c:v>50</c:v>
                </c:pt>
                <c:pt idx="113">
                  <c:v>46.6</c:v>
                </c:pt>
                <c:pt idx="114">
                  <c:v>46.7</c:v>
                </c:pt>
                <c:pt idx="115">
                  <c:v>41.3</c:v>
                </c:pt>
                <c:pt idx="116">
                  <c:v>41.5</c:v>
                </c:pt>
                <c:pt idx="117">
                  <c:v>41.2</c:v>
                </c:pt>
                <c:pt idx="118">
                  <c:v>42</c:v>
                </c:pt>
                <c:pt idx="119">
                  <c:v>39.200000000000003</c:v>
                </c:pt>
                <c:pt idx="120">
                  <c:v>40.9</c:v>
                </c:pt>
                <c:pt idx="121">
                  <c:v>41.2</c:v>
                </c:pt>
                <c:pt idx="122">
                  <c:v>42.1</c:v>
                </c:pt>
                <c:pt idx="123">
                  <c:v>38.799999999999997</c:v>
                </c:pt>
                <c:pt idx="124">
                  <c:v>37.4</c:v>
                </c:pt>
                <c:pt idx="125">
                  <c:v>36.9</c:v>
                </c:pt>
                <c:pt idx="126">
                  <c:v>40.4</c:v>
                </c:pt>
                <c:pt idx="127">
                  <c:v>33.9</c:v>
                </c:pt>
                <c:pt idx="128">
                  <c:v>35</c:v>
                </c:pt>
                <c:pt idx="129">
                  <c:v>36.4</c:v>
                </c:pt>
                <c:pt idx="130">
                  <c:v>38.6</c:v>
                </c:pt>
                <c:pt idx="131">
                  <c:v>34.799999999999997</c:v>
                </c:pt>
              </c:numCache>
            </c:numRef>
          </c:val>
          <c:smooth val="0"/>
        </c:ser>
        <c:dLbls>
          <c:showLegendKey val="0"/>
          <c:showVal val="0"/>
          <c:showCatName val="0"/>
          <c:showSerName val="0"/>
          <c:showPercent val="0"/>
          <c:showBubbleSize val="0"/>
        </c:dLbls>
        <c:marker val="1"/>
        <c:smooth val="0"/>
        <c:axId val="470215680"/>
        <c:axId val="470238336"/>
      </c:lineChart>
      <c:dateAx>
        <c:axId val="470215680"/>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iryo UI"/>
                <a:ea typeface="Meiryo UI"/>
                <a:cs typeface="Meiryo UI"/>
              </a:defRPr>
            </a:pPr>
            <a:endParaRPr lang="ja-JP"/>
          </a:p>
        </c:txPr>
        <c:crossAx val="470238336"/>
        <c:crosses val="autoZero"/>
        <c:auto val="1"/>
        <c:lblOffset val="100"/>
        <c:baseTimeUnit val="days"/>
        <c:majorUnit val="12"/>
        <c:majorTimeUnit val="months"/>
        <c:minorUnit val="6"/>
        <c:minorTimeUnit val="months"/>
      </c:dateAx>
      <c:valAx>
        <c:axId val="470238336"/>
        <c:scaling>
          <c:orientation val="minMax"/>
          <c:max val="140"/>
        </c:scaling>
        <c:delete val="0"/>
        <c:axPos val="l"/>
        <c:majorGridlines>
          <c:spPr>
            <a:ln w="3175">
              <a:pattFill prst="pct75">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iryo UI"/>
                <a:ea typeface="Meiryo UI"/>
                <a:cs typeface="Meiryo UI"/>
              </a:defRPr>
            </a:pPr>
            <a:endParaRPr lang="ja-JP"/>
          </a:p>
        </c:txPr>
        <c:crossAx val="470215680"/>
        <c:crosses val="autoZero"/>
        <c:crossBetween val="between"/>
      </c:valAx>
      <c:spPr>
        <a:noFill/>
        <a:ln w="12700">
          <a:solidFill>
            <a:srgbClr val="808080"/>
          </a:solidFill>
          <a:prstDash val="solid"/>
        </a:ln>
      </c:spPr>
    </c:plotArea>
    <c:legend>
      <c:legendPos val="r"/>
      <c:layout>
        <c:manualLayout>
          <c:xMode val="edge"/>
          <c:yMode val="edge"/>
          <c:x val="0.46498818897637795"/>
          <c:y val="1.6233766233766232E-2"/>
          <c:w val="0.28449728182011647"/>
          <c:h val="0.40130516425947971"/>
        </c:manualLayout>
      </c:layout>
      <c:overlay val="0"/>
      <c:spPr>
        <a:solidFill>
          <a:srgbClr val="FFFFFF"/>
        </a:solidFill>
        <a:ln w="25400">
          <a:noFill/>
        </a:ln>
      </c:spPr>
      <c:txPr>
        <a:bodyPr/>
        <a:lstStyle/>
        <a:p>
          <a:pPr>
            <a:defRPr sz="14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ＭＳ Ｐゴシック"/>
                <a:ea typeface="ＭＳ Ｐゴシック"/>
                <a:cs typeface="ＭＳ Ｐゴシック"/>
              </a:defRPr>
            </a:pPr>
            <a:r>
              <a:rPr lang="ja-JP" altLang="en-US" sz="1400" b="0" i="0" u="none" strike="noStrike" baseline="0">
                <a:solidFill>
                  <a:srgbClr val="000000"/>
                </a:solidFill>
                <a:latin typeface="Meiryo UI"/>
                <a:ea typeface="Meiryo UI"/>
              </a:rPr>
              <a:t>移動測定車によるγ線の経年推移(県 4/4)</a:t>
            </a:r>
          </a:p>
        </c:rich>
      </c:tx>
      <c:layout>
        <c:manualLayout>
          <c:xMode val="edge"/>
          <c:yMode val="edge"/>
          <c:x val="4.5366712881820009E-2"/>
          <c:y val="3.1746031746031746E-3"/>
        </c:manualLayout>
      </c:layout>
      <c:overlay val="0"/>
      <c:spPr>
        <a:solidFill>
          <a:srgbClr val="FFFFFF"/>
        </a:solidFill>
        <a:ln w="25400">
          <a:noFill/>
        </a:ln>
      </c:spPr>
    </c:title>
    <c:autoTitleDeleted val="0"/>
    <c:plotArea>
      <c:layout>
        <c:manualLayout>
          <c:layoutTarget val="inner"/>
          <c:xMode val="edge"/>
          <c:yMode val="edge"/>
          <c:x val="2.4034959941733429E-2"/>
          <c:y val="5.7143034297601369E-2"/>
          <c:w val="0.96358339402767657"/>
          <c:h val="0.7993864081993679"/>
        </c:manualLayout>
      </c:layout>
      <c:lineChart>
        <c:grouping val="standard"/>
        <c:varyColors val="0"/>
        <c:ser>
          <c:idx val="0"/>
          <c:order val="0"/>
          <c:tx>
            <c:strRef>
              <c:f>縦型表!$W$104</c:f>
              <c:strCache>
                <c:ptCount val="1"/>
                <c:pt idx="0">
                  <c:v>小屋取駐車場</c:v>
                </c:pt>
              </c:strCache>
            </c:strRef>
          </c:tx>
          <c:spPr>
            <a:ln w="12700">
              <a:solidFill>
                <a:srgbClr val="666699"/>
              </a:solidFill>
              <a:prstDash val="solid"/>
            </a:ln>
          </c:spPr>
          <c:marker>
            <c:symbol val="square"/>
            <c:size val="4"/>
            <c:spPr>
              <a:solidFill>
                <a:srgbClr val="666699"/>
              </a:solidFill>
              <a:ln>
                <a:solidFill>
                  <a:srgbClr val="666699"/>
                </a:solidFill>
                <a:prstDash val="solid"/>
              </a:ln>
            </c:spPr>
          </c:marker>
          <c:cat>
            <c:numRef>
              <c:f>縦型表!$C$105:$C$268</c:f>
              <c:numCache>
                <c:formatCode>[$-411]ge\.m\.d;@</c:formatCode>
                <c:ptCount val="164"/>
                <c:pt idx="0">
                  <c:v>31163</c:v>
                </c:pt>
                <c:pt idx="1">
                  <c:v>31258</c:v>
                </c:pt>
                <c:pt idx="2">
                  <c:v>31337</c:v>
                </c:pt>
                <c:pt idx="3">
                  <c:v>31434</c:v>
                </c:pt>
                <c:pt idx="4">
                  <c:v>31527</c:v>
                </c:pt>
                <c:pt idx="5">
                  <c:v>31618</c:v>
                </c:pt>
                <c:pt idx="6">
                  <c:v>31712</c:v>
                </c:pt>
                <c:pt idx="7">
                  <c:v>31796</c:v>
                </c:pt>
                <c:pt idx="8">
                  <c:v>31890</c:v>
                </c:pt>
                <c:pt idx="9">
                  <c:v>31966</c:v>
                </c:pt>
                <c:pt idx="10">
                  <c:v>32055</c:v>
                </c:pt>
                <c:pt idx="11">
                  <c:v>32155</c:v>
                </c:pt>
                <c:pt idx="12">
                  <c:v>32240</c:v>
                </c:pt>
                <c:pt idx="13">
                  <c:v>32357</c:v>
                </c:pt>
                <c:pt idx="14">
                  <c:v>32440</c:v>
                </c:pt>
                <c:pt idx="15">
                  <c:v>32541</c:v>
                </c:pt>
                <c:pt idx="16">
                  <c:v>32645</c:v>
                </c:pt>
                <c:pt idx="17">
                  <c:v>32737</c:v>
                </c:pt>
                <c:pt idx="18">
                  <c:v>32828</c:v>
                </c:pt>
                <c:pt idx="19">
                  <c:v>32930</c:v>
                </c:pt>
                <c:pt idx="20">
                  <c:v>32987</c:v>
                </c:pt>
                <c:pt idx="21">
                  <c:v>33135</c:v>
                </c:pt>
                <c:pt idx="22">
                  <c:v>33193</c:v>
                </c:pt>
                <c:pt idx="23">
                  <c:v>33301</c:v>
                </c:pt>
                <c:pt idx="24">
                  <c:v>33350</c:v>
                </c:pt>
                <c:pt idx="25">
                  <c:v>33487</c:v>
                </c:pt>
                <c:pt idx="26">
                  <c:v>33578</c:v>
                </c:pt>
                <c:pt idx="27">
                  <c:v>33623</c:v>
                </c:pt>
                <c:pt idx="28">
                  <c:v>33714</c:v>
                </c:pt>
                <c:pt idx="29">
                  <c:v>33808</c:v>
                </c:pt>
                <c:pt idx="30">
                  <c:v>33914</c:v>
                </c:pt>
                <c:pt idx="31">
                  <c:v>33988</c:v>
                </c:pt>
                <c:pt idx="32">
                  <c:v>34117</c:v>
                </c:pt>
                <c:pt idx="33">
                  <c:v>34218</c:v>
                </c:pt>
                <c:pt idx="34">
                  <c:v>34347</c:v>
                </c:pt>
                <c:pt idx="35">
                  <c:v>34396</c:v>
                </c:pt>
                <c:pt idx="36">
                  <c:v>34437</c:v>
                </c:pt>
                <c:pt idx="37">
                  <c:v>34543</c:v>
                </c:pt>
                <c:pt idx="38">
                  <c:v>34648</c:v>
                </c:pt>
                <c:pt idx="39">
                  <c:v>34705</c:v>
                </c:pt>
                <c:pt idx="40">
                  <c:v>34802</c:v>
                </c:pt>
                <c:pt idx="41">
                  <c:v>34897</c:v>
                </c:pt>
                <c:pt idx="42">
                  <c:v>35060</c:v>
                </c:pt>
                <c:pt idx="43">
                  <c:v>35111</c:v>
                </c:pt>
                <c:pt idx="44">
                  <c:v>35166</c:v>
                </c:pt>
                <c:pt idx="45">
                  <c:v>35265</c:v>
                </c:pt>
                <c:pt idx="46">
                  <c:v>35408</c:v>
                </c:pt>
                <c:pt idx="47">
                  <c:v>35458</c:v>
                </c:pt>
                <c:pt idx="48">
                  <c:v>35586</c:v>
                </c:pt>
                <c:pt idx="49">
                  <c:v>35669</c:v>
                </c:pt>
                <c:pt idx="50">
                  <c:v>35781</c:v>
                </c:pt>
                <c:pt idx="51">
                  <c:v>35844</c:v>
                </c:pt>
                <c:pt idx="52">
                  <c:v>35907</c:v>
                </c:pt>
                <c:pt idx="53">
                  <c:v>36031</c:v>
                </c:pt>
                <c:pt idx="54">
                  <c:v>36132</c:v>
                </c:pt>
                <c:pt idx="55">
                  <c:v>36214</c:v>
                </c:pt>
                <c:pt idx="56">
                  <c:v>36322</c:v>
                </c:pt>
                <c:pt idx="57">
                  <c:v>36410</c:v>
                </c:pt>
                <c:pt idx="58">
                  <c:v>36503</c:v>
                </c:pt>
                <c:pt idx="59">
                  <c:v>36573</c:v>
                </c:pt>
                <c:pt idx="60">
                  <c:v>36684</c:v>
                </c:pt>
                <c:pt idx="61">
                  <c:v>36789</c:v>
                </c:pt>
                <c:pt idx="62">
                  <c:v>36836</c:v>
                </c:pt>
                <c:pt idx="63">
                  <c:v>36928</c:v>
                </c:pt>
                <c:pt idx="64">
                  <c:v>37054</c:v>
                </c:pt>
                <c:pt idx="65">
                  <c:v>37160</c:v>
                </c:pt>
                <c:pt idx="66">
                  <c:v>37230</c:v>
                </c:pt>
                <c:pt idx="67">
                  <c:v>37320</c:v>
                </c:pt>
                <c:pt idx="68">
                  <c:v>37392</c:v>
                </c:pt>
                <c:pt idx="69">
                  <c:v>37518</c:v>
                </c:pt>
                <c:pt idx="70">
                  <c:v>37580</c:v>
                </c:pt>
                <c:pt idx="71">
                  <c:v>37691</c:v>
                </c:pt>
                <c:pt idx="72">
                  <c:v>37727</c:v>
                </c:pt>
                <c:pt idx="73">
                  <c:v>37868</c:v>
                </c:pt>
                <c:pt idx="74">
                  <c:v>37935</c:v>
                </c:pt>
                <c:pt idx="75">
                  <c:v>38040</c:v>
                </c:pt>
                <c:pt idx="76">
                  <c:v>38133</c:v>
                </c:pt>
                <c:pt idx="77">
                  <c:v>38236</c:v>
                </c:pt>
                <c:pt idx="78">
                  <c:v>38320</c:v>
                </c:pt>
                <c:pt idx="79">
                  <c:v>38379</c:v>
                </c:pt>
                <c:pt idx="80">
                  <c:v>38505</c:v>
                </c:pt>
                <c:pt idx="81">
                  <c:v>38603</c:v>
                </c:pt>
                <c:pt idx="82">
                  <c:v>38688</c:v>
                </c:pt>
                <c:pt idx="83">
                  <c:v>38783</c:v>
                </c:pt>
                <c:pt idx="84">
                  <c:v>38846</c:v>
                </c:pt>
                <c:pt idx="85">
                  <c:v>38971</c:v>
                </c:pt>
                <c:pt idx="86">
                  <c:v>39043</c:v>
                </c:pt>
                <c:pt idx="87">
                  <c:v>39107</c:v>
                </c:pt>
                <c:pt idx="88">
                  <c:v>39198</c:v>
                </c:pt>
                <c:pt idx="89">
                  <c:v>39329</c:v>
                </c:pt>
                <c:pt idx="90">
                  <c:v>39428</c:v>
                </c:pt>
                <c:pt idx="91">
                  <c:v>39513</c:v>
                </c:pt>
                <c:pt idx="92">
                  <c:v>39555</c:v>
                </c:pt>
                <c:pt idx="93">
                  <c:v>39695</c:v>
                </c:pt>
                <c:pt idx="94">
                  <c:v>39748</c:v>
                </c:pt>
                <c:pt idx="95">
                  <c:v>39868</c:v>
                </c:pt>
                <c:pt idx="96">
                  <c:v>39927</c:v>
                </c:pt>
                <c:pt idx="97">
                  <c:v>40063</c:v>
                </c:pt>
                <c:pt idx="98">
                  <c:v>40091</c:v>
                </c:pt>
                <c:pt idx="99">
                  <c:v>40204</c:v>
                </c:pt>
                <c:pt idx="100">
                  <c:v>40336</c:v>
                </c:pt>
                <c:pt idx="101">
                  <c:v>40427</c:v>
                </c:pt>
                <c:pt idx="102">
                  <c:v>40522</c:v>
                </c:pt>
                <c:pt idx="103">
                  <c:v>40597</c:v>
                </c:pt>
                <c:pt idx="104">
                  <c:v>40680</c:v>
                </c:pt>
                <c:pt idx="105">
                  <c:v>40764</c:v>
                </c:pt>
                <c:pt idx="106">
                  <c:v>40856</c:v>
                </c:pt>
                <c:pt idx="107">
                  <c:v>40953</c:v>
                </c:pt>
                <c:pt idx="108">
                  <c:v>41064</c:v>
                </c:pt>
                <c:pt idx="109">
                  <c:v>41155</c:v>
                </c:pt>
                <c:pt idx="110">
                  <c:v>41248</c:v>
                </c:pt>
                <c:pt idx="111">
                  <c:v>41303</c:v>
                </c:pt>
                <c:pt idx="112">
                  <c:v>41408</c:v>
                </c:pt>
                <c:pt idx="113">
                  <c:v>41535</c:v>
                </c:pt>
                <c:pt idx="114">
                  <c:v>41607</c:v>
                </c:pt>
                <c:pt idx="115">
                  <c:v>41702</c:v>
                </c:pt>
                <c:pt idx="116">
                  <c:v>41782</c:v>
                </c:pt>
                <c:pt idx="117">
                  <c:v>41891</c:v>
                </c:pt>
                <c:pt idx="118">
                  <c:v>41982</c:v>
                </c:pt>
                <c:pt idx="119">
                  <c:v>42059</c:v>
                </c:pt>
                <c:pt idx="120">
                  <c:v>42150</c:v>
                </c:pt>
                <c:pt idx="121">
                  <c:v>42244</c:v>
                </c:pt>
                <c:pt idx="122">
                  <c:v>42327</c:v>
                </c:pt>
                <c:pt idx="123">
                  <c:v>42417</c:v>
                </c:pt>
                <c:pt idx="124">
                  <c:v>42509</c:v>
                </c:pt>
                <c:pt idx="125">
                  <c:v>42622</c:v>
                </c:pt>
                <c:pt idx="126">
                  <c:v>42703</c:v>
                </c:pt>
                <c:pt idx="127">
                  <c:v>42783</c:v>
                </c:pt>
                <c:pt idx="128">
                  <c:v>42884</c:v>
                </c:pt>
                <c:pt idx="129">
                  <c:v>42970</c:v>
                </c:pt>
                <c:pt idx="130">
                  <c:v>43075</c:v>
                </c:pt>
                <c:pt idx="131">
                  <c:v>43153</c:v>
                </c:pt>
              </c:numCache>
            </c:numRef>
          </c:cat>
          <c:val>
            <c:numRef>
              <c:f>縦型表!$W$105:$W$268</c:f>
              <c:numCache>
                <c:formatCode>0.0</c:formatCode>
                <c:ptCount val="164"/>
                <c:pt idx="0">
                  <c:v>27.84</c:v>
                </c:pt>
                <c:pt idx="1">
                  <c:v>26.97</c:v>
                </c:pt>
                <c:pt idx="2">
                  <c:v>35.67</c:v>
                </c:pt>
                <c:pt idx="3">
                  <c:v>29.58</c:v>
                </c:pt>
                <c:pt idx="4">
                  <c:v>26.1</c:v>
                </c:pt>
                <c:pt idx="5">
                  <c:v>27.84</c:v>
                </c:pt>
                <c:pt idx="6">
                  <c:v>27.84</c:v>
                </c:pt>
                <c:pt idx="7">
                  <c:v>26.1</c:v>
                </c:pt>
                <c:pt idx="8">
                  <c:v>26.97</c:v>
                </c:pt>
                <c:pt idx="9">
                  <c:v>26.97</c:v>
                </c:pt>
                <c:pt idx="10">
                  <c:v>26.1</c:v>
                </c:pt>
                <c:pt idx="11">
                  <c:v>28.71</c:v>
                </c:pt>
                <c:pt idx="12">
                  <c:v>26.97</c:v>
                </c:pt>
                <c:pt idx="13">
                  <c:v>26.1</c:v>
                </c:pt>
                <c:pt idx="14">
                  <c:v>26.97</c:v>
                </c:pt>
                <c:pt idx="15">
                  <c:v>27.84</c:v>
                </c:pt>
                <c:pt idx="16">
                  <c:v>26.97</c:v>
                </c:pt>
                <c:pt idx="17">
                  <c:v>26.1</c:v>
                </c:pt>
                <c:pt idx="18">
                  <c:v>27.84</c:v>
                </c:pt>
                <c:pt idx="19">
                  <c:v>25.23</c:v>
                </c:pt>
                <c:pt idx="20">
                  <c:v>26.1</c:v>
                </c:pt>
                <c:pt idx="21">
                  <c:v>25.23</c:v>
                </c:pt>
                <c:pt idx="22">
                  <c:v>25.23</c:v>
                </c:pt>
                <c:pt idx="23">
                  <c:v>26.97</c:v>
                </c:pt>
                <c:pt idx="24">
                  <c:v>24.6</c:v>
                </c:pt>
                <c:pt idx="25">
                  <c:v>26.9</c:v>
                </c:pt>
                <c:pt idx="26">
                  <c:v>27.9</c:v>
                </c:pt>
                <c:pt idx="27">
                  <c:v>26.9</c:v>
                </c:pt>
                <c:pt idx="28">
                  <c:v>27.3</c:v>
                </c:pt>
                <c:pt idx="29">
                  <c:v>26.7</c:v>
                </c:pt>
                <c:pt idx="30">
                  <c:v>26.9</c:v>
                </c:pt>
                <c:pt idx="31">
                  <c:v>28.5</c:v>
                </c:pt>
                <c:pt idx="32">
                  <c:v>32.200000000000003</c:v>
                </c:pt>
                <c:pt idx="33">
                  <c:v>27.7</c:v>
                </c:pt>
                <c:pt idx="34">
                  <c:v>30.4</c:v>
                </c:pt>
                <c:pt idx="35">
                  <c:v>31.6</c:v>
                </c:pt>
                <c:pt idx="36">
                  <c:v>29.5</c:v>
                </c:pt>
                <c:pt idx="37">
                  <c:v>29.9</c:v>
                </c:pt>
                <c:pt idx="38">
                  <c:v>30.6</c:v>
                </c:pt>
                <c:pt idx="39">
                  <c:v>32</c:v>
                </c:pt>
                <c:pt idx="40">
                  <c:v>29.29</c:v>
                </c:pt>
                <c:pt idx="41">
                  <c:v>30.66</c:v>
                </c:pt>
                <c:pt idx="42">
                  <c:v>30.53</c:v>
                </c:pt>
                <c:pt idx="43">
                  <c:v>32</c:v>
                </c:pt>
                <c:pt idx="44">
                  <c:v>31.39</c:v>
                </c:pt>
                <c:pt idx="45">
                  <c:v>28.51</c:v>
                </c:pt>
                <c:pt idx="46">
                  <c:v>28.7</c:v>
                </c:pt>
                <c:pt idx="47">
                  <c:v>31.4</c:v>
                </c:pt>
                <c:pt idx="48">
                  <c:v>31.5</c:v>
                </c:pt>
                <c:pt idx="49">
                  <c:v>30.7</c:v>
                </c:pt>
                <c:pt idx="50">
                  <c:v>32.4</c:v>
                </c:pt>
                <c:pt idx="51">
                  <c:v>29.17</c:v>
                </c:pt>
                <c:pt idx="52">
                  <c:v>31.4</c:v>
                </c:pt>
                <c:pt idx="53">
                  <c:v>27.7</c:v>
                </c:pt>
                <c:pt idx="54">
                  <c:v>29.2</c:v>
                </c:pt>
                <c:pt idx="55">
                  <c:v>30.4</c:v>
                </c:pt>
                <c:pt idx="56">
                  <c:v>29.5</c:v>
                </c:pt>
                <c:pt idx="57">
                  <c:v>28.8</c:v>
                </c:pt>
                <c:pt idx="58">
                  <c:v>30.4</c:v>
                </c:pt>
                <c:pt idx="59">
                  <c:v>29.7</c:v>
                </c:pt>
                <c:pt idx="60">
                  <c:v>30.8</c:v>
                </c:pt>
                <c:pt idx="61">
                  <c:v>29.2</c:v>
                </c:pt>
                <c:pt idx="62">
                  <c:v>30.1</c:v>
                </c:pt>
                <c:pt idx="63">
                  <c:v>31.1</c:v>
                </c:pt>
                <c:pt idx="64">
                  <c:v>31.3</c:v>
                </c:pt>
                <c:pt idx="65">
                  <c:v>29.8</c:v>
                </c:pt>
                <c:pt idx="66">
                  <c:v>30.1</c:v>
                </c:pt>
                <c:pt idx="67">
                  <c:v>30.1</c:v>
                </c:pt>
                <c:pt idx="68">
                  <c:v>29.2</c:v>
                </c:pt>
                <c:pt idx="69">
                  <c:v>28.9</c:v>
                </c:pt>
                <c:pt idx="70">
                  <c:v>28.5</c:v>
                </c:pt>
                <c:pt idx="71">
                  <c:v>29.1</c:v>
                </c:pt>
                <c:pt idx="72">
                  <c:v>28.9</c:v>
                </c:pt>
                <c:pt idx="73">
                  <c:v>29.7</c:v>
                </c:pt>
                <c:pt idx="74">
                  <c:v>29.1</c:v>
                </c:pt>
                <c:pt idx="75">
                  <c:v>29.1</c:v>
                </c:pt>
                <c:pt idx="76">
                  <c:v>30.4</c:v>
                </c:pt>
                <c:pt idx="77">
                  <c:v>29.3</c:v>
                </c:pt>
                <c:pt idx="78">
                  <c:v>27.7</c:v>
                </c:pt>
                <c:pt idx="79">
                  <c:v>27.5</c:v>
                </c:pt>
                <c:pt idx="80">
                  <c:v>29.1</c:v>
                </c:pt>
                <c:pt idx="81">
                  <c:v>29.3</c:v>
                </c:pt>
                <c:pt idx="82">
                  <c:v>29.2</c:v>
                </c:pt>
                <c:pt idx="83">
                  <c:v>29.4</c:v>
                </c:pt>
                <c:pt idx="84">
                  <c:v>30.7</c:v>
                </c:pt>
                <c:pt idx="85">
                  <c:v>32.799999999999997</c:v>
                </c:pt>
                <c:pt idx="86">
                  <c:v>32.4</c:v>
                </c:pt>
                <c:pt idx="87">
                  <c:v>31.9</c:v>
                </c:pt>
                <c:pt idx="88">
                  <c:v>32</c:v>
                </c:pt>
                <c:pt idx="89">
                  <c:v>30.8</c:v>
                </c:pt>
                <c:pt idx="90">
                  <c:v>31.9</c:v>
                </c:pt>
                <c:pt idx="91">
                  <c:v>30.9</c:v>
                </c:pt>
                <c:pt idx="92">
                  <c:v>30</c:v>
                </c:pt>
                <c:pt idx="93">
                  <c:v>28.8</c:v>
                </c:pt>
                <c:pt idx="94">
                  <c:v>29.8</c:v>
                </c:pt>
                <c:pt idx="95">
                  <c:v>30.3</c:v>
                </c:pt>
                <c:pt idx="96">
                  <c:v>29.2</c:v>
                </c:pt>
                <c:pt idx="97">
                  <c:v>30.8</c:v>
                </c:pt>
                <c:pt idx="98">
                  <c:v>31.4</c:v>
                </c:pt>
                <c:pt idx="99">
                  <c:v>30.9</c:v>
                </c:pt>
                <c:pt idx="100">
                  <c:v>28.7</c:v>
                </c:pt>
                <c:pt idx="101">
                  <c:v>30.7</c:v>
                </c:pt>
                <c:pt idx="102">
                  <c:v>30.8</c:v>
                </c:pt>
                <c:pt idx="108">
                  <c:v>45.3</c:v>
                </c:pt>
                <c:pt idx="109">
                  <c:v>45.3</c:v>
                </c:pt>
                <c:pt idx="110">
                  <c:v>47.4</c:v>
                </c:pt>
                <c:pt idx="111">
                  <c:v>44.8</c:v>
                </c:pt>
                <c:pt idx="112">
                  <c:v>43.2</c:v>
                </c:pt>
                <c:pt idx="113">
                  <c:v>41.5</c:v>
                </c:pt>
                <c:pt idx="114">
                  <c:v>41.9</c:v>
                </c:pt>
                <c:pt idx="115">
                  <c:v>39.9</c:v>
                </c:pt>
                <c:pt idx="116">
                  <c:v>38.5</c:v>
                </c:pt>
                <c:pt idx="117">
                  <c:v>40</c:v>
                </c:pt>
                <c:pt idx="118">
                  <c:v>40.200000000000003</c:v>
                </c:pt>
                <c:pt idx="119">
                  <c:v>40.299999999999997</c:v>
                </c:pt>
                <c:pt idx="120">
                  <c:v>38.6</c:v>
                </c:pt>
                <c:pt idx="121">
                  <c:v>39.4</c:v>
                </c:pt>
                <c:pt idx="122">
                  <c:v>38.6</c:v>
                </c:pt>
                <c:pt idx="123">
                  <c:v>36.299999999999997</c:v>
                </c:pt>
                <c:pt idx="124">
                  <c:v>35.6</c:v>
                </c:pt>
                <c:pt idx="125">
                  <c:v>35</c:v>
                </c:pt>
                <c:pt idx="126">
                  <c:v>39.9</c:v>
                </c:pt>
                <c:pt idx="127">
                  <c:v>33.6</c:v>
                </c:pt>
                <c:pt idx="128">
                  <c:v>34.799999999999997</c:v>
                </c:pt>
                <c:pt idx="129">
                  <c:v>37</c:v>
                </c:pt>
                <c:pt idx="130">
                  <c:v>37.700000000000003</c:v>
                </c:pt>
                <c:pt idx="131">
                  <c:v>34.799999999999997</c:v>
                </c:pt>
              </c:numCache>
            </c:numRef>
          </c:val>
          <c:smooth val="0"/>
        </c:ser>
        <c:ser>
          <c:idx val="1"/>
          <c:order val="1"/>
          <c:tx>
            <c:strRef>
              <c:f>縦型表!$X$104</c:f>
              <c:strCache>
                <c:ptCount val="1"/>
                <c:pt idx="0">
                  <c:v>塚浜なつはまﾍﾟﾝｼｮﾝ前</c:v>
                </c:pt>
              </c:strCache>
            </c:strRef>
          </c:tx>
          <c:spPr>
            <a:ln w="12700">
              <a:solidFill>
                <a:srgbClr val="666699"/>
              </a:solidFill>
              <a:prstDash val="solid"/>
            </a:ln>
          </c:spPr>
          <c:marker>
            <c:symbol val="square"/>
            <c:size val="6"/>
            <c:spPr>
              <a:solidFill>
                <a:srgbClr val="FFFFFF"/>
              </a:solidFill>
              <a:ln>
                <a:solidFill>
                  <a:srgbClr val="666699"/>
                </a:solidFill>
                <a:prstDash val="solid"/>
              </a:ln>
            </c:spPr>
          </c:marker>
          <c:cat>
            <c:numRef>
              <c:f>縦型表!$C$105:$C$268</c:f>
              <c:numCache>
                <c:formatCode>[$-411]ge\.m\.d;@</c:formatCode>
                <c:ptCount val="164"/>
                <c:pt idx="0">
                  <c:v>31163</c:v>
                </c:pt>
                <c:pt idx="1">
                  <c:v>31258</c:v>
                </c:pt>
                <c:pt idx="2">
                  <c:v>31337</c:v>
                </c:pt>
                <c:pt idx="3">
                  <c:v>31434</c:v>
                </c:pt>
                <c:pt idx="4">
                  <c:v>31527</c:v>
                </c:pt>
                <c:pt idx="5">
                  <c:v>31618</c:v>
                </c:pt>
                <c:pt idx="6">
                  <c:v>31712</c:v>
                </c:pt>
                <c:pt idx="7">
                  <c:v>31796</c:v>
                </c:pt>
                <c:pt idx="8">
                  <c:v>31890</c:v>
                </c:pt>
                <c:pt idx="9">
                  <c:v>31966</c:v>
                </c:pt>
                <c:pt idx="10">
                  <c:v>32055</c:v>
                </c:pt>
                <c:pt idx="11">
                  <c:v>32155</c:v>
                </c:pt>
                <c:pt idx="12">
                  <c:v>32240</c:v>
                </c:pt>
                <c:pt idx="13">
                  <c:v>32357</c:v>
                </c:pt>
                <c:pt idx="14">
                  <c:v>32440</c:v>
                </c:pt>
                <c:pt idx="15">
                  <c:v>32541</c:v>
                </c:pt>
                <c:pt idx="16">
                  <c:v>32645</c:v>
                </c:pt>
                <c:pt idx="17">
                  <c:v>32737</c:v>
                </c:pt>
                <c:pt idx="18">
                  <c:v>32828</c:v>
                </c:pt>
                <c:pt idx="19">
                  <c:v>32930</c:v>
                </c:pt>
                <c:pt idx="20">
                  <c:v>32987</c:v>
                </c:pt>
                <c:pt idx="21">
                  <c:v>33135</c:v>
                </c:pt>
                <c:pt idx="22">
                  <c:v>33193</c:v>
                </c:pt>
                <c:pt idx="23">
                  <c:v>33301</c:v>
                </c:pt>
                <c:pt idx="24">
                  <c:v>33350</c:v>
                </c:pt>
                <c:pt idx="25">
                  <c:v>33487</c:v>
                </c:pt>
                <c:pt idx="26">
                  <c:v>33578</c:v>
                </c:pt>
                <c:pt idx="27">
                  <c:v>33623</c:v>
                </c:pt>
                <c:pt idx="28">
                  <c:v>33714</c:v>
                </c:pt>
                <c:pt idx="29">
                  <c:v>33808</c:v>
                </c:pt>
                <c:pt idx="30">
                  <c:v>33914</c:v>
                </c:pt>
                <c:pt idx="31">
                  <c:v>33988</c:v>
                </c:pt>
                <c:pt idx="32">
                  <c:v>34117</c:v>
                </c:pt>
                <c:pt idx="33">
                  <c:v>34218</c:v>
                </c:pt>
                <c:pt idx="34">
                  <c:v>34347</c:v>
                </c:pt>
                <c:pt idx="35">
                  <c:v>34396</c:v>
                </c:pt>
                <c:pt idx="36">
                  <c:v>34437</c:v>
                </c:pt>
                <c:pt idx="37">
                  <c:v>34543</c:v>
                </c:pt>
                <c:pt idx="38">
                  <c:v>34648</c:v>
                </c:pt>
                <c:pt idx="39">
                  <c:v>34705</c:v>
                </c:pt>
                <c:pt idx="40">
                  <c:v>34802</c:v>
                </c:pt>
                <c:pt idx="41">
                  <c:v>34897</c:v>
                </c:pt>
                <c:pt idx="42">
                  <c:v>35060</c:v>
                </c:pt>
                <c:pt idx="43">
                  <c:v>35111</c:v>
                </c:pt>
                <c:pt idx="44">
                  <c:v>35166</c:v>
                </c:pt>
                <c:pt idx="45">
                  <c:v>35265</c:v>
                </c:pt>
                <c:pt idx="46">
                  <c:v>35408</c:v>
                </c:pt>
                <c:pt idx="47">
                  <c:v>35458</c:v>
                </c:pt>
                <c:pt idx="48">
                  <c:v>35586</c:v>
                </c:pt>
                <c:pt idx="49">
                  <c:v>35669</c:v>
                </c:pt>
                <c:pt idx="50">
                  <c:v>35781</c:v>
                </c:pt>
                <c:pt idx="51">
                  <c:v>35844</c:v>
                </c:pt>
                <c:pt idx="52">
                  <c:v>35907</c:v>
                </c:pt>
                <c:pt idx="53">
                  <c:v>36031</c:v>
                </c:pt>
                <c:pt idx="54">
                  <c:v>36132</c:v>
                </c:pt>
                <c:pt idx="55">
                  <c:v>36214</c:v>
                </c:pt>
                <c:pt idx="56">
                  <c:v>36322</c:v>
                </c:pt>
                <c:pt idx="57">
                  <c:v>36410</c:v>
                </c:pt>
                <c:pt idx="58">
                  <c:v>36503</c:v>
                </c:pt>
                <c:pt idx="59">
                  <c:v>36573</c:v>
                </c:pt>
                <c:pt idx="60">
                  <c:v>36684</c:v>
                </c:pt>
                <c:pt idx="61">
                  <c:v>36789</c:v>
                </c:pt>
                <c:pt idx="62">
                  <c:v>36836</c:v>
                </c:pt>
                <c:pt idx="63">
                  <c:v>36928</c:v>
                </c:pt>
                <c:pt idx="64">
                  <c:v>37054</c:v>
                </c:pt>
                <c:pt idx="65">
                  <c:v>37160</c:v>
                </c:pt>
                <c:pt idx="66">
                  <c:v>37230</c:v>
                </c:pt>
                <c:pt idx="67">
                  <c:v>37320</c:v>
                </c:pt>
                <c:pt idx="68">
                  <c:v>37392</c:v>
                </c:pt>
                <c:pt idx="69">
                  <c:v>37518</c:v>
                </c:pt>
                <c:pt idx="70">
                  <c:v>37580</c:v>
                </c:pt>
                <c:pt idx="71">
                  <c:v>37691</c:v>
                </c:pt>
                <c:pt idx="72">
                  <c:v>37727</c:v>
                </c:pt>
                <c:pt idx="73">
                  <c:v>37868</c:v>
                </c:pt>
                <c:pt idx="74">
                  <c:v>37935</c:v>
                </c:pt>
                <c:pt idx="75">
                  <c:v>38040</c:v>
                </c:pt>
                <c:pt idx="76">
                  <c:v>38133</c:v>
                </c:pt>
                <c:pt idx="77">
                  <c:v>38236</c:v>
                </c:pt>
                <c:pt idx="78">
                  <c:v>38320</c:v>
                </c:pt>
                <c:pt idx="79">
                  <c:v>38379</c:v>
                </c:pt>
                <c:pt idx="80">
                  <c:v>38505</c:v>
                </c:pt>
                <c:pt idx="81">
                  <c:v>38603</c:v>
                </c:pt>
                <c:pt idx="82">
                  <c:v>38688</c:v>
                </c:pt>
                <c:pt idx="83">
                  <c:v>38783</c:v>
                </c:pt>
                <c:pt idx="84">
                  <c:v>38846</c:v>
                </c:pt>
                <c:pt idx="85">
                  <c:v>38971</c:v>
                </c:pt>
                <c:pt idx="86">
                  <c:v>39043</c:v>
                </c:pt>
                <c:pt idx="87">
                  <c:v>39107</c:v>
                </c:pt>
                <c:pt idx="88">
                  <c:v>39198</c:v>
                </c:pt>
                <c:pt idx="89">
                  <c:v>39329</c:v>
                </c:pt>
                <c:pt idx="90">
                  <c:v>39428</c:v>
                </c:pt>
                <c:pt idx="91">
                  <c:v>39513</c:v>
                </c:pt>
                <c:pt idx="92">
                  <c:v>39555</c:v>
                </c:pt>
                <c:pt idx="93">
                  <c:v>39695</c:v>
                </c:pt>
                <c:pt idx="94">
                  <c:v>39748</c:v>
                </c:pt>
                <c:pt idx="95">
                  <c:v>39868</c:v>
                </c:pt>
                <c:pt idx="96">
                  <c:v>39927</c:v>
                </c:pt>
                <c:pt idx="97">
                  <c:v>40063</c:v>
                </c:pt>
                <c:pt idx="98">
                  <c:v>40091</c:v>
                </c:pt>
                <c:pt idx="99">
                  <c:v>40204</c:v>
                </c:pt>
                <c:pt idx="100">
                  <c:v>40336</c:v>
                </c:pt>
                <c:pt idx="101">
                  <c:v>40427</c:v>
                </c:pt>
                <c:pt idx="102">
                  <c:v>40522</c:v>
                </c:pt>
                <c:pt idx="103">
                  <c:v>40597</c:v>
                </c:pt>
                <c:pt idx="104">
                  <c:v>40680</c:v>
                </c:pt>
                <c:pt idx="105">
                  <c:v>40764</c:v>
                </c:pt>
                <c:pt idx="106">
                  <c:v>40856</c:v>
                </c:pt>
                <c:pt idx="107">
                  <c:v>40953</c:v>
                </c:pt>
                <c:pt idx="108">
                  <c:v>41064</c:v>
                </c:pt>
                <c:pt idx="109">
                  <c:v>41155</c:v>
                </c:pt>
                <c:pt idx="110">
                  <c:v>41248</c:v>
                </c:pt>
                <c:pt idx="111">
                  <c:v>41303</c:v>
                </c:pt>
                <c:pt idx="112">
                  <c:v>41408</c:v>
                </c:pt>
                <c:pt idx="113">
                  <c:v>41535</c:v>
                </c:pt>
                <c:pt idx="114">
                  <c:v>41607</c:v>
                </c:pt>
                <c:pt idx="115">
                  <c:v>41702</c:v>
                </c:pt>
                <c:pt idx="116">
                  <c:v>41782</c:v>
                </c:pt>
                <c:pt idx="117">
                  <c:v>41891</c:v>
                </c:pt>
                <c:pt idx="118">
                  <c:v>41982</c:v>
                </c:pt>
                <c:pt idx="119">
                  <c:v>42059</c:v>
                </c:pt>
                <c:pt idx="120">
                  <c:v>42150</c:v>
                </c:pt>
                <c:pt idx="121">
                  <c:v>42244</c:v>
                </c:pt>
                <c:pt idx="122">
                  <c:v>42327</c:v>
                </c:pt>
                <c:pt idx="123">
                  <c:v>42417</c:v>
                </c:pt>
                <c:pt idx="124">
                  <c:v>42509</c:v>
                </c:pt>
                <c:pt idx="125">
                  <c:v>42622</c:v>
                </c:pt>
                <c:pt idx="126">
                  <c:v>42703</c:v>
                </c:pt>
                <c:pt idx="127">
                  <c:v>42783</c:v>
                </c:pt>
                <c:pt idx="128">
                  <c:v>42884</c:v>
                </c:pt>
                <c:pt idx="129">
                  <c:v>42970</c:v>
                </c:pt>
                <c:pt idx="130">
                  <c:v>43075</c:v>
                </c:pt>
                <c:pt idx="131">
                  <c:v>43153</c:v>
                </c:pt>
              </c:numCache>
            </c:numRef>
          </c:cat>
          <c:val>
            <c:numRef>
              <c:f>縦型表!$X$105:$X$268</c:f>
              <c:numCache>
                <c:formatCode>0.0</c:formatCode>
                <c:ptCount val="164"/>
                <c:pt idx="0">
                  <c:v>26.1</c:v>
                </c:pt>
                <c:pt idx="1">
                  <c:v>26.1</c:v>
                </c:pt>
                <c:pt idx="2">
                  <c:v>33.06</c:v>
                </c:pt>
                <c:pt idx="3">
                  <c:v>26.1</c:v>
                </c:pt>
                <c:pt idx="4">
                  <c:v>26.1</c:v>
                </c:pt>
                <c:pt idx="5">
                  <c:v>25.23</c:v>
                </c:pt>
                <c:pt idx="6">
                  <c:v>26.1</c:v>
                </c:pt>
                <c:pt idx="7">
                  <c:v>25.23</c:v>
                </c:pt>
                <c:pt idx="8">
                  <c:v>26.97</c:v>
                </c:pt>
                <c:pt idx="9">
                  <c:v>26.1</c:v>
                </c:pt>
                <c:pt idx="10">
                  <c:v>24.36</c:v>
                </c:pt>
                <c:pt idx="11">
                  <c:v>26.97</c:v>
                </c:pt>
                <c:pt idx="12">
                  <c:v>25.23</c:v>
                </c:pt>
                <c:pt idx="13">
                  <c:v>24.36</c:v>
                </c:pt>
                <c:pt idx="14">
                  <c:v>25.23</c:v>
                </c:pt>
                <c:pt idx="15">
                  <c:v>25.23</c:v>
                </c:pt>
                <c:pt idx="16">
                  <c:v>25.23</c:v>
                </c:pt>
                <c:pt idx="17">
                  <c:v>24.36</c:v>
                </c:pt>
                <c:pt idx="18">
                  <c:v>25.23</c:v>
                </c:pt>
                <c:pt idx="19">
                  <c:v>25.23</c:v>
                </c:pt>
                <c:pt idx="20">
                  <c:v>24.36</c:v>
                </c:pt>
                <c:pt idx="21">
                  <c:v>23.49</c:v>
                </c:pt>
                <c:pt idx="22">
                  <c:v>24.36</c:v>
                </c:pt>
                <c:pt idx="23">
                  <c:v>25.23</c:v>
                </c:pt>
                <c:pt idx="24">
                  <c:v>25.8</c:v>
                </c:pt>
                <c:pt idx="25">
                  <c:v>25.5</c:v>
                </c:pt>
                <c:pt idx="26">
                  <c:v>26.2</c:v>
                </c:pt>
                <c:pt idx="27">
                  <c:v>24.8</c:v>
                </c:pt>
                <c:pt idx="28">
                  <c:v>24.2</c:v>
                </c:pt>
                <c:pt idx="29">
                  <c:v>25.5</c:v>
                </c:pt>
                <c:pt idx="30">
                  <c:v>27.5</c:v>
                </c:pt>
                <c:pt idx="31">
                  <c:v>25.8</c:v>
                </c:pt>
                <c:pt idx="32">
                  <c:v>28</c:v>
                </c:pt>
                <c:pt idx="33">
                  <c:v>26.4</c:v>
                </c:pt>
                <c:pt idx="34">
                  <c:v>26.5</c:v>
                </c:pt>
                <c:pt idx="35">
                  <c:v>28.2</c:v>
                </c:pt>
                <c:pt idx="36">
                  <c:v>26</c:v>
                </c:pt>
                <c:pt idx="37">
                  <c:v>26.8</c:v>
                </c:pt>
                <c:pt idx="38">
                  <c:v>28.3</c:v>
                </c:pt>
                <c:pt idx="39">
                  <c:v>28.2</c:v>
                </c:pt>
                <c:pt idx="40">
                  <c:v>27.65</c:v>
                </c:pt>
                <c:pt idx="41">
                  <c:v>28.07</c:v>
                </c:pt>
                <c:pt idx="42">
                  <c:v>27.41</c:v>
                </c:pt>
                <c:pt idx="43">
                  <c:v>26.43</c:v>
                </c:pt>
                <c:pt idx="44">
                  <c:v>29.75</c:v>
                </c:pt>
                <c:pt idx="45">
                  <c:v>28.03</c:v>
                </c:pt>
                <c:pt idx="46">
                  <c:v>30.9</c:v>
                </c:pt>
                <c:pt idx="47">
                  <c:v>28.9</c:v>
                </c:pt>
                <c:pt idx="48">
                  <c:v>27.6</c:v>
                </c:pt>
                <c:pt idx="49">
                  <c:v>29.5</c:v>
                </c:pt>
                <c:pt idx="50">
                  <c:v>29.6</c:v>
                </c:pt>
                <c:pt idx="51">
                  <c:v>28.38</c:v>
                </c:pt>
                <c:pt idx="52">
                  <c:v>29.9</c:v>
                </c:pt>
                <c:pt idx="53">
                  <c:v>25.7</c:v>
                </c:pt>
                <c:pt idx="54">
                  <c:v>28.5</c:v>
                </c:pt>
                <c:pt idx="55">
                  <c:v>29.9</c:v>
                </c:pt>
                <c:pt idx="56">
                  <c:v>27</c:v>
                </c:pt>
                <c:pt idx="57">
                  <c:v>26.9</c:v>
                </c:pt>
                <c:pt idx="58">
                  <c:v>28.8</c:v>
                </c:pt>
                <c:pt idx="59">
                  <c:v>28</c:v>
                </c:pt>
                <c:pt idx="60">
                  <c:v>28.2</c:v>
                </c:pt>
                <c:pt idx="61">
                  <c:v>27.4</c:v>
                </c:pt>
                <c:pt idx="62">
                  <c:v>27.4</c:v>
                </c:pt>
                <c:pt idx="63">
                  <c:v>26.9</c:v>
                </c:pt>
                <c:pt idx="64">
                  <c:v>29.6</c:v>
                </c:pt>
                <c:pt idx="65">
                  <c:v>29.4</c:v>
                </c:pt>
                <c:pt idx="66">
                  <c:v>28.7</c:v>
                </c:pt>
                <c:pt idx="67">
                  <c:v>29.2</c:v>
                </c:pt>
                <c:pt idx="68">
                  <c:v>28.6</c:v>
                </c:pt>
                <c:pt idx="69">
                  <c:v>29.1</c:v>
                </c:pt>
                <c:pt idx="70">
                  <c:v>27.6</c:v>
                </c:pt>
                <c:pt idx="71">
                  <c:v>28.4</c:v>
                </c:pt>
                <c:pt idx="72">
                  <c:v>27.8</c:v>
                </c:pt>
                <c:pt idx="73">
                  <c:v>28.5</c:v>
                </c:pt>
                <c:pt idx="74">
                  <c:v>27.6</c:v>
                </c:pt>
                <c:pt idx="75">
                  <c:v>28.6</c:v>
                </c:pt>
                <c:pt idx="76">
                  <c:v>28</c:v>
                </c:pt>
                <c:pt idx="77">
                  <c:v>28.1</c:v>
                </c:pt>
                <c:pt idx="78">
                  <c:v>27.1</c:v>
                </c:pt>
                <c:pt idx="79">
                  <c:v>27.5</c:v>
                </c:pt>
                <c:pt idx="80">
                  <c:v>28.1</c:v>
                </c:pt>
                <c:pt idx="81">
                  <c:v>28.7</c:v>
                </c:pt>
                <c:pt idx="82">
                  <c:v>29.4</c:v>
                </c:pt>
                <c:pt idx="83">
                  <c:v>28.7</c:v>
                </c:pt>
                <c:pt idx="84">
                  <c:v>28.9</c:v>
                </c:pt>
                <c:pt idx="85">
                  <c:v>32.4</c:v>
                </c:pt>
                <c:pt idx="86">
                  <c:v>31.5</c:v>
                </c:pt>
                <c:pt idx="87">
                  <c:v>30.3</c:v>
                </c:pt>
                <c:pt idx="88">
                  <c:v>28.6</c:v>
                </c:pt>
                <c:pt idx="89">
                  <c:v>29.5</c:v>
                </c:pt>
                <c:pt idx="90">
                  <c:v>30.3</c:v>
                </c:pt>
                <c:pt idx="91">
                  <c:v>29</c:v>
                </c:pt>
                <c:pt idx="92">
                  <c:v>28</c:v>
                </c:pt>
                <c:pt idx="93">
                  <c:v>28.2</c:v>
                </c:pt>
                <c:pt idx="94">
                  <c:v>30</c:v>
                </c:pt>
                <c:pt idx="95">
                  <c:v>29.1</c:v>
                </c:pt>
                <c:pt idx="96">
                  <c:v>27.8</c:v>
                </c:pt>
                <c:pt idx="97">
                  <c:v>27.8</c:v>
                </c:pt>
                <c:pt idx="98">
                  <c:v>29.5</c:v>
                </c:pt>
                <c:pt idx="99">
                  <c:v>29.2</c:v>
                </c:pt>
                <c:pt idx="100">
                  <c:v>28.9</c:v>
                </c:pt>
                <c:pt idx="101">
                  <c:v>31.3</c:v>
                </c:pt>
                <c:pt idx="102">
                  <c:v>28.8</c:v>
                </c:pt>
                <c:pt idx="108">
                  <c:v>49</c:v>
                </c:pt>
                <c:pt idx="109">
                  <c:v>51.8</c:v>
                </c:pt>
                <c:pt idx="110">
                  <c:v>52.8</c:v>
                </c:pt>
                <c:pt idx="111">
                  <c:v>46.5</c:v>
                </c:pt>
                <c:pt idx="112">
                  <c:v>47.3</c:v>
                </c:pt>
                <c:pt idx="113">
                  <c:v>44.9</c:v>
                </c:pt>
                <c:pt idx="114">
                  <c:v>44.7</c:v>
                </c:pt>
                <c:pt idx="115">
                  <c:v>43</c:v>
                </c:pt>
                <c:pt idx="116">
                  <c:v>41.7</c:v>
                </c:pt>
                <c:pt idx="117">
                  <c:v>43.6</c:v>
                </c:pt>
                <c:pt idx="118">
                  <c:v>45</c:v>
                </c:pt>
                <c:pt idx="119">
                  <c:v>39.200000000000003</c:v>
                </c:pt>
                <c:pt idx="120">
                  <c:v>40.1</c:v>
                </c:pt>
                <c:pt idx="121">
                  <c:v>39.700000000000003</c:v>
                </c:pt>
                <c:pt idx="122">
                  <c:v>41.6</c:v>
                </c:pt>
                <c:pt idx="123">
                  <c:v>39.1</c:v>
                </c:pt>
                <c:pt idx="124">
                  <c:v>37.1</c:v>
                </c:pt>
                <c:pt idx="125">
                  <c:v>36.799999999999997</c:v>
                </c:pt>
                <c:pt idx="126">
                  <c:v>38.799999999999997</c:v>
                </c:pt>
                <c:pt idx="127">
                  <c:v>36.700000000000003</c:v>
                </c:pt>
                <c:pt idx="128">
                  <c:v>35.9</c:v>
                </c:pt>
                <c:pt idx="129">
                  <c:v>37.1</c:v>
                </c:pt>
                <c:pt idx="130">
                  <c:v>38.799999999999997</c:v>
                </c:pt>
                <c:pt idx="131">
                  <c:v>36.9</c:v>
                </c:pt>
              </c:numCache>
            </c:numRef>
          </c:val>
          <c:smooth val="0"/>
        </c:ser>
        <c:ser>
          <c:idx val="1"/>
          <c:order val="2"/>
          <c:tx>
            <c:strRef>
              <c:f>縦型表!$Y$104</c:f>
              <c:strCache>
                <c:ptCount val="1"/>
                <c:pt idx="0">
                  <c:v>飯子浜バス停前</c:v>
                </c:pt>
              </c:strCache>
            </c:strRef>
          </c:tx>
          <c:spPr>
            <a:ln w="12700">
              <a:pattFill prst="pct75">
                <a:fgClr>
                  <a:srgbClr val="008000"/>
                </a:fgClr>
                <a:bgClr>
                  <a:srgbClr val="FFFFFF"/>
                </a:bgClr>
              </a:pattFill>
              <a:prstDash val="solid"/>
            </a:ln>
          </c:spPr>
          <c:marker>
            <c:symbol val="triangle"/>
            <c:size val="6"/>
            <c:spPr>
              <a:solidFill>
                <a:srgbClr val="FFFFFF"/>
              </a:solidFill>
              <a:ln>
                <a:solidFill>
                  <a:srgbClr val="008000"/>
                </a:solidFill>
                <a:prstDash val="solid"/>
              </a:ln>
            </c:spPr>
          </c:marker>
          <c:cat>
            <c:numRef>
              <c:f>縦型表!$C$105:$C$268</c:f>
              <c:numCache>
                <c:formatCode>[$-411]ge\.m\.d;@</c:formatCode>
                <c:ptCount val="164"/>
                <c:pt idx="0">
                  <c:v>31163</c:v>
                </c:pt>
                <c:pt idx="1">
                  <c:v>31258</c:v>
                </c:pt>
                <c:pt idx="2">
                  <c:v>31337</c:v>
                </c:pt>
                <c:pt idx="3">
                  <c:v>31434</c:v>
                </c:pt>
                <c:pt idx="4">
                  <c:v>31527</c:v>
                </c:pt>
                <c:pt idx="5">
                  <c:v>31618</c:v>
                </c:pt>
                <c:pt idx="6">
                  <c:v>31712</c:v>
                </c:pt>
                <c:pt idx="7">
                  <c:v>31796</c:v>
                </c:pt>
                <c:pt idx="8">
                  <c:v>31890</c:v>
                </c:pt>
                <c:pt idx="9">
                  <c:v>31966</c:v>
                </c:pt>
                <c:pt idx="10">
                  <c:v>32055</c:v>
                </c:pt>
                <c:pt idx="11">
                  <c:v>32155</c:v>
                </c:pt>
                <c:pt idx="12">
                  <c:v>32240</c:v>
                </c:pt>
                <c:pt idx="13">
                  <c:v>32357</c:v>
                </c:pt>
                <c:pt idx="14">
                  <c:v>32440</c:v>
                </c:pt>
                <c:pt idx="15">
                  <c:v>32541</c:v>
                </c:pt>
                <c:pt idx="16">
                  <c:v>32645</c:v>
                </c:pt>
                <c:pt idx="17">
                  <c:v>32737</c:v>
                </c:pt>
                <c:pt idx="18">
                  <c:v>32828</c:v>
                </c:pt>
                <c:pt idx="19">
                  <c:v>32930</c:v>
                </c:pt>
                <c:pt idx="20">
                  <c:v>32987</c:v>
                </c:pt>
                <c:pt idx="21">
                  <c:v>33135</c:v>
                </c:pt>
                <c:pt idx="22">
                  <c:v>33193</c:v>
                </c:pt>
                <c:pt idx="23">
                  <c:v>33301</c:v>
                </c:pt>
                <c:pt idx="24">
                  <c:v>33350</c:v>
                </c:pt>
                <c:pt idx="25">
                  <c:v>33487</c:v>
                </c:pt>
                <c:pt idx="26">
                  <c:v>33578</c:v>
                </c:pt>
                <c:pt idx="27">
                  <c:v>33623</c:v>
                </c:pt>
                <c:pt idx="28">
                  <c:v>33714</c:v>
                </c:pt>
                <c:pt idx="29">
                  <c:v>33808</c:v>
                </c:pt>
                <c:pt idx="30">
                  <c:v>33914</c:v>
                </c:pt>
                <c:pt idx="31">
                  <c:v>33988</c:v>
                </c:pt>
                <c:pt idx="32">
                  <c:v>34117</c:v>
                </c:pt>
                <c:pt idx="33">
                  <c:v>34218</c:v>
                </c:pt>
                <c:pt idx="34">
                  <c:v>34347</c:v>
                </c:pt>
                <c:pt idx="35">
                  <c:v>34396</c:v>
                </c:pt>
                <c:pt idx="36">
                  <c:v>34437</c:v>
                </c:pt>
                <c:pt idx="37">
                  <c:v>34543</c:v>
                </c:pt>
                <c:pt idx="38">
                  <c:v>34648</c:v>
                </c:pt>
                <c:pt idx="39">
                  <c:v>34705</c:v>
                </c:pt>
                <c:pt idx="40">
                  <c:v>34802</c:v>
                </c:pt>
                <c:pt idx="41">
                  <c:v>34897</c:v>
                </c:pt>
                <c:pt idx="42">
                  <c:v>35060</c:v>
                </c:pt>
                <c:pt idx="43">
                  <c:v>35111</c:v>
                </c:pt>
                <c:pt idx="44">
                  <c:v>35166</c:v>
                </c:pt>
                <c:pt idx="45">
                  <c:v>35265</c:v>
                </c:pt>
                <c:pt idx="46">
                  <c:v>35408</c:v>
                </c:pt>
                <c:pt idx="47">
                  <c:v>35458</c:v>
                </c:pt>
                <c:pt idx="48">
                  <c:v>35586</c:v>
                </c:pt>
                <c:pt idx="49">
                  <c:v>35669</c:v>
                </c:pt>
                <c:pt idx="50">
                  <c:v>35781</c:v>
                </c:pt>
                <c:pt idx="51">
                  <c:v>35844</c:v>
                </c:pt>
                <c:pt idx="52">
                  <c:v>35907</c:v>
                </c:pt>
                <c:pt idx="53">
                  <c:v>36031</c:v>
                </c:pt>
                <c:pt idx="54">
                  <c:v>36132</c:v>
                </c:pt>
                <c:pt idx="55">
                  <c:v>36214</c:v>
                </c:pt>
                <c:pt idx="56">
                  <c:v>36322</c:v>
                </c:pt>
                <c:pt idx="57">
                  <c:v>36410</c:v>
                </c:pt>
                <c:pt idx="58">
                  <c:v>36503</c:v>
                </c:pt>
                <c:pt idx="59">
                  <c:v>36573</c:v>
                </c:pt>
                <c:pt idx="60">
                  <c:v>36684</c:v>
                </c:pt>
                <c:pt idx="61">
                  <c:v>36789</c:v>
                </c:pt>
                <c:pt idx="62">
                  <c:v>36836</c:v>
                </c:pt>
                <c:pt idx="63">
                  <c:v>36928</c:v>
                </c:pt>
                <c:pt idx="64">
                  <c:v>37054</c:v>
                </c:pt>
                <c:pt idx="65">
                  <c:v>37160</c:v>
                </c:pt>
                <c:pt idx="66">
                  <c:v>37230</c:v>
                </c:pt>
                <c:pt idx="67">
                  <c:v>37320</c:v>
                </c:pt>
                <c:pt idx="68">
                  <c:v>37392</c:v>
                </c:pt>
                <c:pt idx="69">
                  <c:v>37518</c:v>
                </c:pt>
                <c:pt idx="70">
                  <c:v>37580</c:v>
                </c:pt>
                <c:pt idx="71">
                  <c:v>37691</c:v>
                </c:pt>
                <c:pt idx="72">
                  <c:v>37727</c:v>
                </c:pt>
                <c:pt idx="73">
                  <c:v>37868</c:v>
                </c:pt>
                <c:pt idx="74">
                  <c:v>37935</c:v>
                </c:pt>
                <c:pt idx="75">
                  <c:v>38040</c:v>
                </c:pt>
                <c:pt idx="76">
                  <c:v>38133</c:v>
                </c:pt>
                <c:pt idx="77">
                  <c:v>38236</c:v>
                </c:pt>
                <c:pt idx="78">
                  <c:v>38320</c:v>
                </c:pt>
                <c:pt idx="79">
                  <c:v>38379</c:v>
                </c:pt>
                <c:pt idx="80">
                  <c:v>38505</c:v>
                </c:pt>
                <c:pt idx="81">
                  <c:v>38603</c:v>
                </c:pt>
                <c:pt idx="82">
                  <c:v>38688</c:v>
                </c:pt>
                <c:pt idx="83">
                  <c:v>38783</c:v>
                </c:pt>
                <c:pt idx="84">
                  <c:v>38846</c:v>
                </c:pt>
                <c:pt idx="85">
                  <c:v>38971</c:v>
                </c:pt>
                <c:pt idx="86">
                  <c:v>39043</c:v>
                </c:pt>
                <c:pt idx="87">
                  <c:v>39107</c:v>
                </c:pt>
                <c:pt idx="88">
                  <c:v>39198</c:v>
                </c:pt>
                <c:pt idx="89">
                  <c:v>39329</c:v>
                </c:pt>
                <c:pt idx="90">
                  <c:v>39428</c:v>
                </c:pt>
                <c:pt idx="91">
                  <c:v>39513</c:v>
                </c:pt>
                <c:pt idx="92">
                  <c:v>39555</c:v>
                </c:pt>
                <c:pt idx="93">
                  <c:v>39695</c:v>
                </c:pt>
                <c:pt idx="94">
                  <c:v>39748</c:v>
                </c:pt>
                <c:pt idx="95">
                  <c:v>39868</c:v>
                </c:pt>
                <c:pt idx="96">
                  <c:v>39927</c:v>
                </c:pt>
                <c:pt idx="97">
                  <c:v>40063</c:v>
                </c:pt>
                <c:pt idx="98">
                  <c:v>40091</c:v>
                </c:pt>
                <c:pt idx="99">
                  <c:v>40204</c:v>
                </c:pt>
                <c:pt idx="100">
                  <c:v>40336</c:v>
                </c:pt>
                <c:pt idx="101">
                  <c:v>40427</c:v>
                </c:pt>
                <c:pt idx="102">
                  <c:v>40522</c:v>
                </c:pt>
                <c:pt idx="103">
                  <c:v>40597</c:v>
                </c:pt>
                <c:pt idx="104">
                  <c:v>40680</c:v>
                </c:pt>
                <c:pt idx="105">
                  <c:v>40764</c:v>
                </c:pt>
                <c:pt idx="106">
                  <c:v>40856</c:v>
                </c:pt>
                <c:pt idx="107">
                  <c:v>40953</c:v>
                </c:pt>
                <c:pt idx="108">
                  <c:v>41064</c:v>
                </c:pt>
                <c:pt idx="109">
                  <c:v>41155</c:v>
                </c:pt>
                <c:pt idx="110">
                  <c:v>41248</c:v>
                </c:pt>
                <c:pt idx="111">
                  <c:v>41303</c:v>
                </c:pt>
                <c:pt idx="112">
                  <c:v>41408</c:v>
                </c:pt>
                <c:pt idx="113">
                  <c:v>41535</c:v>
                </c:pt>
                <c:pt idx="114">
                  <c:v>41607</c:v>
                </c:pt>
                <c:pt idx="115">
                  <c:v>41702</c:v>
                </c:pt>
                <c:pt idx="116">
                  <c:v>41782</c:v>
                </c:pt>
                <c:pt idx="117">
                  <c:v>41891</c:v>
                </c:pt>
                <c:pt idx="118">
                  <c:v>41982</c:v>
                </c:pt>
                <c:pt idx="119">
                  <c:v>42059</c:v>
                </c:pt>
                <c:pt idx="120">
                  <c:v>42150</c:v>
                </c:pt>
                <c:pt idx="121">
                  <c:v>42244</c:v>
                </c:pt>
                <c:pt idx="122">
                  <c:v>42327</c:v>
                </c:pt>
                <c:pt idx="123">
                  <c:v>42417</c:v>
                </c:pt>
                <c:pt idx="124">
                  <c:v>42509</c:v>
                </c:pt>
                <c:pt idx="125">
                  <c:v>42622</c:v>
                </c:pt>
                <c:pt idx="126">
                  <c:v>42703</c:v>
                </c:pt>
                <c:pt idx="127">
                  <c:v>42783</c:v>
                </c:pt>
                <c:pt idx="128">
                  <c:v>42884</c:v>
                </c:pt>
                <c:pt idx="129">
                  <c:v>42970</c:v>
                </c:pt>
                <c:pt idx="130">
                  <c:v>43075</c:v>
                </c:pt>
                <c:pt idx="131">
                  <c:v>43153</c:v>
                </c:pt>
              </c:numCache>
            </c:numRef>
          </c:cat>
          <c:val>
            <c:numRef>
              <c:f>縦型表!$Y$105:$Y$268</c:f>
              <c:numCache>
                <c:formatCode>0.0</c:formatCode>
                <c:ptCount val="164"/>
                <c:pt idx="0">
                  <c:v>22.62</c:v>
                </c:pt>
                <c:pt idx="1">
                  <c:v>21.75</c:v>
                </c:pt>
                <c:pt idx="2">
                  <c:v>29.58</c:v>
                </c:pt>
                <c:pt idx="3">
                  <c:v>23.49</c:v>
                </c:pt>
                <c:pt idx="4">
                  <c:v>21.75</c:v>
                </c:pt>
                <c:pt idx="5">
                  <c:v>20.88</c:v>
                </c:pt>
                <c:pt idx="6">
                  <c:v>22.62</c:v>
                </c:pt>
                <c:pt idx="7">
                  <c:v>22.62</c:v>
                </c:pt>
                <c:pt idx="8">
                  <c:v>23.49</c:v>
                </c:pt>
                <c:pt idx="9">
                  <c:v>21.75</c:v>
                </c:pt>
                <c:pt idx="10">
                  <c:v>22.62</c:v>
                </c:pt>
                <c:pt idx="11">
                  <c:v>22.62</c:v>
                </c:pt>
                <c:pt idx="12">
                  <c:v>22.62</c:v>
                </c:pt>
                <c:pt idx="13">
                  <c:v>21.75</c:v>
                </c:pt>
                <c:pt idx="14">
                  <c:v>21.75</c:v>
                </c:pt>
                <c:pt idx="15">
                  <c:v>22.62</c:v>
                </c:pt>
                <c:pt idx="16">
                  <c:v>21.75</c:v>
                </c:pt>
                <c:pt idx="17">
                  <c:v>20.88</c:v>
                </c:pt>
                <c:pt idx="18">
                  <c:v>21.75</c:v>
                </c:pt>
                <c:pt idx="19">
                  <c:v>22.62</c:v>
                </c:pt>
                <c:pt idx="20">
                  <c:v>20.88</c:v>
                </c:pt>
                <c:pt idx="21">
                  <c:v>20.010000000000002</c:v>
                </c:pt>
                <c:pt idx="22">
                  <c:v>21.75</c:v>
                </c:pt>
                <c:pt idx="23">
                  <c:v>22.62</c:v>
                </c:pt>
                <c:pt idx="24">
                  <c:v>20.7</c:v>
                </c:pt>
                <c:pt idx="25">
                  <c:v>22.1</c:v>
                </c:pt>
                <c:pt idx="26">
                  <c:v>24.4</c:v>
                </c:pt>
                <c:pt idx="27">
                  <c:v>23.1</c:v>
                </c:pt>
                <c:pt idx="28">
                  <c:v>21.9</c:v>
                </c:pt>
                <c:pt idx="29">
                  <c:v>24</c:v>
                </c:pt>
                <c:pt idx="30">
                  <c:v>25.2</c:v>
                </c:pt>
                <c:pt idx="31">
                  <c:v>23.8</c:v>
                </c:pt>
                <c:pt idx="32">
                  <c:v>26.6</c:v>
                </c:pt>
                <c:pt idx="33">
                  <c:v>23.2</c:v>
                </c:pt>
                <c:pt idx="34">
                  <c:v>25.7</c:v>
                </c:pt>
                <c:pt idx="35">
                  <c:v>26.4</c:v>
                </c:pt>
                <c:pt idx="36">
                  <c:v>24.3</c:v>
                </c:pt>
                <c:pt idx="37">
                  <c:v>28.9</c:v>
                </c:pt>
                <c:pt idx="38">
                  <c:v>26.7</c:v>
                </c:pt>
                <c:pt idx="39">
                  <c:v>26.7</c:v>
                </c:pt>
                <c:pt idx="40">
                  <c:v>26.06</c:v>
                </c:pt>
                <c:pt idx="41">
                  <c:v>26.52</c:v>
                </c:pt>
                <c:pt idx="42">
                  <c:v>26.28</c:v>
                </c:pt>
                <c:pt idx="43">
                  <c:v>28.67</c:v>
                </c:pt>
                <c:pt idx="44">
                  <c:v>24.36</c:v>
                </c:pt>
                <c:pt idx="45">
                  <c:v>27.43</c:v>
                </c:pt>
                <c:pt idx="46">
                  <c:v>22.5</c:v>
                </c:pt>
                <c:pt idx="47">
                  <c:v>25.5</c:v>
                </c:pt>
                <c:pt idx="48">
                  <c:v>27</c:v>
                </c:pt>
                <c:pt idx="49">
                  <c:v>28.1</c:v>
                </c:pt>
                <c:pt idx="50">
                  <c:v>28.1</c:v>
                </c:pt>
                <c:pt idx="51">
                  <c:v>25.88</c:v>
                </c:pt>
                <c:pt idx="52">
                  <c:v>27.2</c:v>
                </c:pt>
                <c:pt idx="53">
                  <c:v>24.6</c:v>
                </c:pt>
                <c:pt idx="54">
                  <c:v>25.1</c:v>
                </c:pt>
                <c:pt idx="55">
                  <c:v>26.7</c:v>
                </c:pt>
                <c:pt idx="56">
                  <c:v>24.9</c:v>
                </c:pt>
                <c:pt idx="57">
                  <c:v>25.1</c:v>
                </c:pt>
                <c:pt idx="58">
                  <c:v>25.8</c:v>
                </c:pt>
                <c:pt idx="59">
                  <c:v>25.1</c:v>
                </c:pt>
                <c:pt idx="60">
                  <c:v>27.4</c:v>
                </c:pt>
                <c:pt idx="61">
                  <c:v>27</c:v>
                </c:pt>
                <c:pt idx="62">
                  <c:v>26.9</c:v>
                </c:pt>
                <c:pt idx="63">
                  <c:v>26.7</c:v>
                </c:pt>
                <c:pt idx="64">
                  <c:v>27.9</c:v>
                </c:pt>
                <c:pt idx="65">
                  <c:v>27.1</c:v>
                </c:pt>
                <c:pt idx="66">
                  <c:v>26.8</c:v>
                </c:pt>
                <c:pt idx="67">
                  <c:v>27.4</c:v>
                </c:pt>
                <c:pt idx="68">
                  <c:v>26.5</c:v>
                </c:pt>
                <c:pt idx="69">
                  <c:v>27.5</c:v>
                </c:pt>
                <c:pt idx="70">
                  <c:v>25.5</c:v>
                </c:pt>
                <c:pt idx="71">
                  <c:v>27.2</c:v>
                </c:pt>
                <c:pt idx="72">
                  <c:v>26.9</c:v>
                </c:pt>
                <c:pt idx="73">
                  <c:v>27</c:v>
                </c:pt>
                <c:pt idx="74">
                  <c:v>26.7</c:v>
                </c:pt>
                <c:pt idx="75">
                  <c:v>26.6</c:v>
                </c:pt>
                <c:pt idx="76">
                  <c:v>26.2</c:v>
                </c:pt>
                <c:pt idx="77">
                  <c:v>26.4</c:v>
                </c:pt>
                <c:pt idx="78">
                  <c:v>25.5</c:v>
                </c:pt>
                <c:pt idx="79">
                  <c:v>25.5</c:v>
                </c:pt>
                <c:pt idx="80">
                  <c:v>25</c:v>
                </c:pt>
                <c:pt idx="81">
                  <c:v>25.5</c:v>
                </c:pt>
                <c:pt idx="82">
                  <c:v>27.4</c:v>
                </c:pt>
                <c:pt idx="83">
                  <c:v>26.7</c:v>
                </c:pt>
                <c:pt idx="84">
                  <c:v>25.3</c:v>
                </c:pt>
                <c:pt idx="85">
                  <c:v>31.5</c:v>
                </c:pt>
                <c:pt idx="86">
                  <c:v>27.8</c:v>
                </c:pt>
                <c:pt idx="87">
                  <c:v>26.2</c:v>
                </c:pt>
                <c:pt idx="88">
                  <c:v>25.9</c:v>
                </c:pt>
                <c:pt idx="89">
                  <c:v>25.5</c:v>
                </c:pt>
                <c:pt idx="90">
                  <c:v>26.5</c:v>
                </c:pt>
                <c:pt idx="91">
                  <c:v>25.8</c:v>
                </c:pt>
                <c:pt idx="92">
                  <c:v>25.2</c:v>
                </c:pt>
                <c:pt idx="93">
                  <c:v>25.5</c:v>
                </c:pt>
                <c:pt idx="94">
                  <c:v>26.9</c:v>
                </c:pt>
                <c:pt idx="95">
                  <c:v>26.5</c:v>
                </c:pt>
                <c:pt idx="96">
                  <c:v>25.6</c:v>
                </c:pt>
                <c:pt idx="97">
                  <c:v>25.9</c:v>
                </c:pt>
                <c:pt idx="98">
                  <c:v>26.7</c:v>
                </c:pt>
                <c:pt idx="99">
                  <c:v>26.1</c:v>
                </c:pt>
                <c:pt idx="100">
                  <c:v>25.5</c:v>
                </c:pt>
                <c:pt idx="101">
                  <c:v>27.1</c:v>
                </c:pt>
                <c:pt idx="102">
                  <c:v>26.1</c:v>
                </c:pt>
                <c:pt idx="108">
                  <c:v>46.5</c:v>
                </c:pt>
                <c:pt idx="109">
                  <c:v>50.6</c:v>
                </c:pt>
                <c:pt idx="110">
                  <c:v>49.1</c:v>
                </c:pt>
                <c:pt idx="111">
                  <c:v>46.5</c:v>
                </c:pt>
                <c:pt idx="112">
                  <c:v>44.3</c:v>
                </c:pt>
                <c:pt idx="113">
                  <c:v>42.7</c:v>
                </c:pt>
                <c:pt idx="114">
                  <c:v>42.6</c:v>
                </c:pt>
                <c:pt idx="115">
                  <c:v>40.700000000000003</c:v>
                </c:pt>
                <c:pt idx="116">
                  <c:v>42.6</c:v>
                </c:pt>
                <c:pt idx="117">
                  <c:v>46.6</c:v>
                </c:pt>
                <c:pt idx="118">
                  <c:v>44</c:v>
                </c:pt>
                <c:pt idx="119">
                  <c:v>41.3</c:v>
                </c:pt>
                <c:pt idx="120">
                  <c:v>41.3</c:v>
                </c:pt>
                <c:pt idx="121">
                  <c:v>41.5</c:v>
                </c:pt>
                <c:pt idx="122">
                  <c:v>42.8</c:v>
                </c:pt>
                <c:pt idx="123">
                  <c:v>40.200000000000003</c:v>
                </c:pt>
                <c:pt idx="124">
                  <c:v>37.700000000000003</c:v>
                </c:pt>
                <c:pt idx="125">
                  <c:v>38.299999999999997</c:v>
                </c:pt>
                <c:pt idx="126">
                  <c:v>38.299999999999997</c:v>
                </c:pt>
                <c:pt idx="127">
                  <c:v>37.799999999999997</c:v>
                </c:pt>
                <c:pt idx="128">
                  <c:v>36.700000000000003</c:v>
                </c:pt>
                <c:pt idx="129">
                  <c:v>38.299999999999997</c:v>
                </c:pt>
                <c:pt idx="130">
                  <c:v>38.9</c:v>
                </c:pt>
                <c:pt idx="131">
                  <c:v>35.799999999999997</c:v>
                </c:pt>
              </c:numCache>
            </c:numRef>
          </c:val>
          <c:smooth val="0"/>
        </c:ser>
        <c:ser>
          <c:idx val="2"/>
          <c:order val="3"/>
          <c:tx>
            <c:strRef>
              <c:f>縦型表!$Z$104</c:f>
              <c:strCache>
                <c:ptCount val="1"/>
                <c:pt idx="0">
                  <c:v>野々浜六小、四中前</c:v>
                </c:pt>
              </c:strCache>
            </c:strRef>
          </c:tx>
          <c:spPr>
            <a:ln w="3175">
              <a:solidFill>
                <a:srgbClr val="008000"/>
              </a:solidFill>
              <a:prstDash val="solid"/>
            </a:ln>
          </c:spPr>
          <c:marker>
            <c:symbol val="triangle"/>
            <c:size val="6"/>
            <c:spPr>
              <a:solidFill>
                <a:srgbClr val="008000"/>
              </a:solidFill>
              <a:ln>
                <a:solidFill>
                  <a:srgbClr val="008000"/>
                </a:solidFill>
                <a:prstDash val="solid"/>
              </a:ln>
            </c:spPr>
          </c:marker>
          <c:cat>
            <c:numRef>
              <c:f>縦型表!$C$105:$C$268</c:f>
              <c:numCache>
                <c:formatCode>[$-411]ge\.m\.d;@</c:formatCode>
                <c:ptCount val="164"/>
                <c:pt idx="0">
                  <c:v>31163</c:v>
                </c:pt>
                <c:pt idx="1">
                  <c:v>31258</c:v>
                </c:pt>
                <c:pt idx="2">
                  <c:v>31337</c:v>
                </c:pt>
                <c:pt idx="3">
                  <c:v>31434</c:v>
                </c:pt>
                <c:pt idx="4">
                  <c:v>31527</c:v>
                </c:pt>
                <c:pt idx="5">
                  <c:v>31618</c:v>
                </c:pt>
                <c:pt idx="6">
                  <c:v>31712</c:v>
                </c:pt>
                <c:pt idx="7">
                  <c:v>31796</c:v>
                </c:pt>
                <c:pt idx="8">
                  <c:v>31890</c:v>
                </c:pt>
                <c:pt idx="9">
                  <c:v>31966</c:v>
                </c:pt>
                <c:pt idx="10">
                  <c:v>32055</c:v>
                </c:pt>
                <c:pt idx="11">
                  <c:v>32155</c:v>
                </c:pt>
                <c:pt idx="12">
                  <c:v>32240</c:v>
                </c:pt>
                <c:pt idx="13">
                  <c:v>32357</c:v>
                </c:pt>
                <c:pt idx="14">
                  <c:v>32440</c:v>
                </c:pt>
                <c:pt idx="15">
                  <c:v>32541</c:v>
                </c:pt>
                <c:pt idx="16">
                  <c:v>32645</c:v>
                </c:pt>
                <c:pt idx="17">
                  <c:v>32737</c:v>
                </c:pt>
                <c:pt idx="18">
                  <c:v>32828</c:v>
                </c:pt>
                <c:pt idx="19">
                  <c:v>32930</c:v>
                </c:pt>
                <c:pt idx="20">
                  <c:v>32987</c:v>
                </c:pt>
                <c:pt idx="21">
                  <c:v>33135</c:v>
                </c:pt>
                <c:pt idx="22">
                  <c:v>33193</c:v>
                </c:pt>
                <c:pt idx="23">
                  <c:v>33301</c:v>
                </c:pt>
                <c:pt idx="24">
                  <c:v>33350</c:v>
                </c:pt>
                <c:pt idx="25">
                  <c:v>33487</c:v>
                </c:pt>
                <c:pt idx="26">
                  <c:v>33578</c:v>
                </c:pt>
                <c:pt idx="27">
                  <c:v>33623</c:v>
                </c:pt>
                <c:pt idx="28">
                  <c:v>33714</c:v>
                </c:pt>
                <c:pt idx="29">
                  <c:v>33808</c:v>
                </c:pt>
                <c:pt idx="30">
                  <c:v>33914</c:v>
                </c:pt>
                <c:pt idx="31">
                  <c:v>33988</c:v>
                </c:pt>
                <c:pt idx="32">
                  <c:v>34117</c:v>
                </c:pt>
                <c:pt idx="33">
                  <c:v>34218</c:v>
                </c:pt>
                <c:pt idx="34">
                  <c:v>34347</c:v>
                </c:pt>
                <c:pt idx="35">
                  <c:v>34396</c:v>
                </c:pt>
                <c:pt idx="36">
                  <c:v>34437</c:v>
                </c:pt>
                <c:pt idx="37">
                  <c:v>34543</c:v>
                </c:pt>
                <c:pt idx="38">
                  <c:v>34648</c:v>
                </c:pt>
                <c:pt idx="39">
                  <c:v>34705</c:v>
                </c:pt>
                <c:pt idx="40">
                  <c:v>34802</c:v>
                </c:pt>
                <c:pt idx="41">
                  <c:v>34897</c:v>
                </c:pt>
                <c:pt idx="42">
                  <c:v>35060</c:v>
                </c:pt>
                <c:pt idx="43">
                  <c:v>35111</c:v>
                </c:pt>
                <c:pt idx="44">
                  <c:v>35166</c:v>
                </c:pt>
                <c:pt idx="45">
                  <c:v>35265</c:v>
                </c:pt>
                <c:pt idx="46">
                  <c:v>35408</c:v>
                </c:pt>
                <c:pt idx="47">
                  <c:v>35458</c:v>
                </c:pt>
                <c:pt idx="48">
                  <c:v>35586</c:v>
                </c:pt>
                <c:pt idx="49">
                  <c:v>35669</c:v>
                </c:pt>
                <c:pt idx="50">
                  <c:v>35781</c:v>
                </c:pt>
                <c:pt idx="51">
                  <c:v>35844</c:v>
                </c:pt>
                <c:pt idx="52">
                  <c:v>35907</c:v>
                </c:pt>
                <c:pt idx="53">
                  <c:v>36031</c:v>
                </c:pt>
                <c:pt idx="54">
                  <c:v>36132</c:v>
                </c:pt>
                <c:pt idx="55">
                  <c:v>36214</c:v>
                </c:pt>
                <c:pt idx="56">
                  <c:v>36322</c:v>
                </c:pt>
                <c:pt idx="57">
                  <c:v>36410</c:v>
                </c:pt>
                <c:pt idx="58">
                  <c:v>36503</c:v>
                </c:pt>
                <c:pt idx="59">
                  <c:v>36573</c:v>
                </c:pt>
                <c:pt idx="60">
                  <c:v>36684</c:v>
                </c:pt>
                <c:pt idx="61">
                  <c:v>36789</c:v>
                </c:pt>
                <c:pt idx="62">
                  <c:v>36836</c:v>
                </c:pt>
                <c:pt idx="63">
                  <c:v>36928</c:v>
                </c:pt>
                <c:pt idx="64">
                  <c:v>37054</c:v>
                </c:pt>
                <c:pt idx="65">
                  <c:v>37160</c:v>
                </c:pt>
                <c:pt idx="66">
                  <c:v>37230</c:v>
                </c:pt>
                <c:pt idx="67">
                  <c:v>37320</c:v>
                </c:pt>
                <c:pt idx="68">
                  <c:v>37392</c:v>
                </c:pt>
                <c:pt idx="69">
                  <c:v>37518</c:v>
                </c:pt>
                <c:pt idx="70">
                  <c:v>37580</c:v>
                </c:pt>
                <c:pt idx="71">
                  <c:v>37691</c:v>
                </c:pt>
                <c:pt idx="72">
                  <c:v>37727</c:v>
                </c:pt>
                <c:pt idx="73">
                  <c:v>37868</c:v>
                </c:pt>
                <c:pt idx="74">
                  <c:v>37935</c:v>
                </c:pt>
                <c:pt idx="75">
                  <c:v>38040</c:v>
                </c:pt>
                <c:pt idx="76">
                  <c:v>38133</c:v>
                </c:pt>
                <c:pt idx="77">
                  <c:v>38236</c:v>
                </c:pt>
                <c:pt idx="78">
                  <c:v>38320</c:v>
                </c:pt>
                <c:pt idx="79">
                  <c:v>38379</c:v>
                </c:pt>
                <c:pt idx="80">
                  <c:v>38505</c:v>
                </c:pt>
                <c:pt idx="81">
                  <c:v>38603</c:v>
                </c:pt>
                <c:pt idx="82">
                  <c:v>38688</c:v>
                </c:pt>
                <c:pt idx="83">
                  <c:v>38783</c:v>
                </c:pt>
                <c:pt idx="84">
                  <c:v>38846</c:v>
                </c:pt>
                <c:pt idx="85">
                  <c:v>38971</c:v>
                </c:pt>
                <c:pt idx="86">
                  <c:v>39043</c:v>
                </c:pt>
                <c:pt idx="87">
                  <c:v>39107</c:v>
                </c:pt>
                <c:pt idx="88">
                  <c:v>39198</c:v>
                </c:pt>
                <c:pt idx="89">
                  <c:v>39329</c:v>
                </c:pt>
                <c:pt idx="90">
                  <c:v>39428</c:v>
                </c:pt>
                <c:pt idx="91">
                  <c:v>39513</c:v>
                </c:pt>
                <c:pt idx="92">
                  <c:v>39555</c:v>
                </c:pt>
                <c:pt idx="93">
                  <c:v>39695</c:v>
                </c:pt>
                <c:pt idx="94">
                  <c:v>39748</c:v>
                </c:pt>
                <c:pt idx="95">
                  <c:v>39868</c:v>
                </c:pt>
                <c:pt idx="96">
                  <c:v>39927</c:v>
                </c:pt>
                <c:pt idx="97">
                  <c:v>40063</c:v>
                </c:pt>
                <c:pt idx="98">
                  <c:v>40091</c:v>
                </c:pt>
                <c:pt idx="99">
                  <c:v>40204</c:v>
                </c:pt>
                <c:pt idx="100">
                  <c:v>40336</c:v>
                </c:pt>
                <c:pt idx="101">
                  <c:v>40427</c:v>
                </c:pt>
                <c:pt idx="102">
                  <c:v>40522</c:v>
                </c:pt>
                <c:pt idx="103">
                  <c:v>40597</c:v>
                </c:pt>
                <c:pt idx="104">
                  <c:v>40680</c:v>
                </c:pt>
                <c:pt idx="105">
                  <c:v>40764</c:v>
                </c:pt>
                <c:pt idx="106">
                  <c:v>40856</c:v>
                </c:pt>
                <c:pt idx="107">
                  <c:v>40953</c:v>
                </c:pt>
                <c:pt idx="108">
                  <c:v>41064</c:v>
                </c:pt>
                <c:pt idx="109">
                  <c:v>41155</c:v>
                </c:pt>
                <c:pt idx="110">
                  <c:v>41248</c:v>
                </c:pt>
                <c:pt idx="111">
                  <c:v>41303</c:v>
                </c:pt>
                <c:pt idx="112">
                  <c:v>41408</c:v>
                </c:pt>
                <c:pt idx="113">
                  <c:v>41535</c:v>
                </c:pt>
                <c:pt idx="114">
                  <c:v>41607</c:v>
                </c:pt>
                <c:pt idx="115">
                  <c:v>41702</c:v>
                </c:pt>
                <c:pt idx="116">
                  <c:v>41782</c:v>
                </c:pt>
                <c:pt idx="117">
                  <c:v>41891</c:v>
                </c:pt>
                <c:pt idx="118">
                  <c:v>41982</c:v>
                </c:pt>
                <c:pt idx="119">
                  <c:v>42059</c:v>
                </c:pt>
                <c:pt idx="120">
                  <c:v>42150</c:v>
                </c:pt>
                <c:pt idx="121">
                  <c:v>42244</c:v>
                </c:pt>
                <c:pt idx="122">
                  <c:v>42327</c:v>
                </c:pt>
                <c:pt idx="123">
                  <c:v>42417</c:v>
                </c:pt>
                <c:pt idx="124">
                  <c:v>42509</c:v>
                </c:pt>
                <c:pt idx="125">
                  <c:v>42622</c:v>
                </c:pt>
                <c:pt idx="126">
                  <c:v>42703</c:v>
                </c:pt>
                <c:pt idx="127">
                  <c:v>42783</c:v>
                </c:pt>
                <c:pt idx="128">
                  <c:v>42884</c:v>
                </c:pt>
                <c:pt idx="129">
                  <c:v>42970</c:v>
                </c:pt>
                <c:pt idx="130">
                  <c:v>43075</c:v>
                </c:pt>
                <c:pt idx="131">
                  <c:v>43153</c:v>
                </c:pt>
              </c:numCache>
            </c:numRef>
          </c:cat>
          <c:val>
            <c:numRef>
              <c:f>縦型表!$Z$105:$Z$268</c:f>
              <c:numCache>
                <c:formatCode>0.0</c:formatCode>
                <c:ptCount val="164"/>
                <c:pt idx="0">
                  <c:v>32.19</c:v>
                </c:pt>
                <c:pt idx="1">
                  <c:v>33.06</c:v>
                </c:pt>
                <c:pt idx="2">
                  <c:v>38.28</c:v>
                </c:pt>
                <c:pt idx="3">
                  <c:v>32.19</c:v>
                </c:pt>
                <c:pt idx="4">
                  <c:v>31.32</c:v>
                </c:pt>
                <c:pt idx="5">
                  <c:v>31.32</c:v>
                </c:pt>
                <c:pt idx="6">
                  <c:v>32.19</c:v>
                </c:pt>
                <c:pt idx="7">
                  <c:v>30.45</c:v>
                </c:pt>
                <c:pt idx="8">
                  <c:v>32.19</c:v>
                </c:pt>
                <c:pt idx="9">
                  <c:v>32.19</c:v>
                </c:pt>
                <c:pt idx="10">
                  <c:v>31.32</c:v>
                </c:pt>
                <c:pt idx="11">
                  <c:v>31.32</c:v>
                </c:pt>
                <c:pt idx="12">
                  <c:v>31.32</c:v>
                </c:pt>
                <c:pt idx="13">
                  <c:v>30.45</c:v>
                </c:pt>
                <c:pt idx="14">
                  <c:v>31.32</c:v>
                </c:pt>
                <c:pt idx="15">
                  <c:v>31.32</c:v>
                </c:pt>
                <c:pt idx="16">
                  <c:v>30.45</c:v>
                </c:pt>
                <c:pt idx="17">
                  <c:v>31.32</c:v>
                </c:pt>
                <c:pt idx="18">
                  <c:v>30.45</c:v>
                </c:pt>
                <c:pt idx="19">
                  <c:v>32.19</c:v>
                </c:pt>
                <c:pt idx="20">
                  <c:v>26.97</c:v>
                </c:pt>
                <c:pt idx="21">
                  <c:v>28.71</c:v>
                </c:pt>
                <c:pt idx="22">
                  <c:v>29.58</c:v>
                </c:pt>
                <c:pt idx="23">
                  <c:v>30.45</c:v>
                </c:pt>
                <c:pt idx="24">
                  <c:v>29.1</c:v>
                </c:pt>
                <c:pt idx="25">
                  <c:v>30.7</c:v>
                </c:pt>
                <c:pt idx="26">
                  <c:v>31.3</c:v>
                </c:pt>
                <c:pt idx="27">
                  <c:v>30</c:v>
                </c:pt>
                <c:pt idx="28">
                  <c:v>29.8</c:v>
                </c:pt>
                <c:pt idx="29">
                  <c:v>31.7</c:v>
                </c:pt>
                <c:pt idx="30">
                  <c:v>33.799999999999997</c:v>
                </c:pt>
                <c:pt idx="31">
                  <c:v>31.6</c:v>
                </c:pt>
                <c:pt idx="32">
                  <c:v>36.4</c:v>
                </c:pt>
                <c:pt idx="33">
                  <c:v>31.6</c:v>
                </c:pt>
                <c:pt idx="34">
                  <c:v>33.4</c:v>
                </c:pt>
                <c:pt idx="35">
                  <c:v>35.200000000000003</c:v>
                </c:pt>
                <c:pt idx="36">
                  <c:v>33.299999999999997</c:v>
                </c:pt>
                <c:pt idx="37">
                  <c:v>34.4</c:v>
                </c:pt>
                <c:pt idx="38">
                  <c:v>35.200000000000003</c:v>
                </c:pt>
                <c:pt idx="39">
                  <c:v>35.700000000000003</c:v>
                </c:pt>
                <c:pt idx="40">
                  <c:v>33.47</c:v>
                </c:pt>
                <c:pt idx="41">
                  <c:v>35.18</c:v>
                </c:pt>
                <c:pt idx="42">
                  <c:v>34.97</c:v>
                </c:pt>
                <c:pt idx="43">
                  <c:v>35.549999999999997</c:v>
                </c:pt>
                <c:pt idx="44">
                  <c:v>36.5</c:v>
                </c:pt>
                <c:pt idx="45">
                  <c:v>35.69</c:v>
                </c:pt>
                <c:pt idx="46">
                  <c:v>35.4</c:v>
                </c:pt>
                <c:pt idx="47">
                  <c:v>34.700000000000003</c:v>
                </c:pt>
                <c:pt idx="48">
                  <c:v>35.6</c:v>
                </c:pt>
                <c:pt idx="49">
                  <c:v>37.4</c:v>
                </c:pt>
                <c:pt idx="50">
                  <c:v>37.4</c:v>
                </c:pt>
                <c:pt idx="51">
                  <c:v>32.409999999999997</c:v>
                </c:pt>
                <c:pt idx="52">
                  <c:v>34.799999999999997</c:v>
                </c:pt>
                <c:pt idx="53">
                  <c:v>32.299999999999997</c:v>
                </c:pt>
                <c:pt idx="54">
                  <c:v>34.9</c:v>
                </c:pt>
                <c:pt idx="55">
                  <c:v>31.8</c:v>
                </c:pt>
                <c:pt idx="56">
                  <c:v>35.9</c:v>
                </c:pt>
                <c:pt idx="57">
                  <c:v>34.1</c:v>
                </c:pt>
                <c:pt idx="58">
                  <c:v>35</c:v>
                </c:pt>
                <c:pt idx="59">
                  <c:v>35</c:v>
                </c:pt>
                <c:pt idx="60">
                  <c:v>35.6</c:v>
                </c:pt>
                <c:pt idx="61">
                  <c:v>34.9</c:v>
                </c:pt>
                <c:pt idx="62">
                  <c:v>34</c:v>
                </c:pt>
                <c:pt idx="63">
                  <c:v>33.9</c:v>
                </c:pt>
                <c:pt idx="64">
                  <c:v>37.4</c:v>
                </c:pt>
                <c:pt idx="65">
                  <c:v>37.5</c:v>
                </c:pt>
                <c:pt idx="66">
                  <c:v>36.4</c:v>
                </c:pt>
                <c:pt idx="67">
                  <c:v>35.700000000000003</c:v>
                </c:pt>
                <c:pt idx="68">
                  <c:v>35.5</c:v>
                </c:pt>
                <c:pt idx="69">
                  <c:v>36.200000000000003</c:v>
                </c:pt>
                <c:pt idx="70">
                  <c:v>34.799999999999997</c:v>
                </c:pt>
                <c:pt idx="71">
                  <c:v>35.6</c:v>
                </c:pt>
                <c:pt idx="72">
                  <c:v>34.799999999999997</c:v>
                </c:pt>
                <c:pt idx="73">
                  <c:v>34.299999999999997</c:v>
                </c:pt>
                <c:pt idx="74">
                  <c:v>33.4</c:v>
                </c:pt>
                <c:pt idx="75">
                  <c:v>34.1</c:v>
                </c:pt>
                <c:pt idx="76">
                  <c:v>34.6</c:v>
                </c:pt>
                <c:pt idx="77">
                  <c:v>34.700000000000003</c:v>
                </c:pt>
                <c:pt idx="78">
                  <c:v>33</c:v>
                </c:pt>
                <c:pt idx="79">
                  <c:v>33</c:v>
                </c:pt>
                <c:pt idx="80">
                  <c:v>33.9</c:v>
                </c:pt>
                <c:pt idx="81">
                  <c:v>33.700000000000003</c:v>
                </c:pt>
                <c:pt idx="82">
                  <c:v>35.299999999999997</c:v>
                </c:pt>
                <c:pt idx="83">
                  <c:v>34.4</c:v>
                </c:pt>
                <c:pt idx="84">
                  <c:v>35.700000000000003</c:v>
                </c:pt>
                <c:pt idx="85">
                  <c:v>43.1</c:v>
                </c:pt>
                <c:pt idx="86">
                  <c:v>36.299999999999997</c:v>
                </c:pt>
                <c:pt idx="87">
                  <c:v>35.5</c:v>
                </c:pt>
                <c:pt idx="88">
                  <c:v>34.1</c:v>
                </c:pt>
                <c:pt idx="89">
                  <c:v>34.9</c:v>
                </c:pt>
                <c:pt idx="90">
                  <c:v>35.6</c:v>
                </c:pt>
                <c:pt idx="91">
                  <c:v>34.799999999999997</c:v>
                </c:pt>
                <c:pt idx="92">
                  <c:v>34.1</c:v>
                </c:pt>
                <c:pt idx="93">
                  <c:v>34.1</c:v>
                </c:pt>
                <c:pt idx="94">
                  <c:v>34.799999999999997</c:v>
                </c:pt>
                <c:pt idx="95">
                  <c:v>35</c:v>
                </c:pt>
                <c:pt idx="96">
                  <c:v>34.299999999999997</c:v>
                </c:pt>
                <c:pt idx="97">
                  <c:v>34.799999999999997</c:v>
                </c:pt>
                <c:pt idx="98">
                  <c:v>36.1</c:v>
                </c:pt>
                <c:pt idx="99">
                  <c:v>35.1</c:v>
                </c:pt>
                <c:pt idx="100">
                  <c:v>34</c:v>
                </c:pt>
                <c:pt idx="101">
                  <c:v>36.9</c:v>
                </c:pt>
                <c:pt idx="102">
                  <c:v>34.9</c:v>
                </c:pt>
                <c:pt idx="108">
                  <c:v>61.7</c:v>
                </c:pt>
                <c:pt idx="109">
                  <c:v>63</c:v>
                </c:pt>
                <c:pt idx="110">
                  <c:v>62.2</c:v>
                </c:pt>
                <c:pt idx="111">
                  <c:v>54.6</c:v>
                </c:pt>
                <c:pt idx="112">
                  <c:v>58.2</c:v>
                </c:pt>
                <c:pt idx="113">
                  <c:v>54.8</c:v>
                </c:pt>
                <c:pt idx="114">
                  <c:v>59.1</c:v>
                </c:pt>
                <c:pt idx="115">
                  <c:v>59.2</c:v>
                </c:pt>
                <c:pt idx="116">
                  <c:v>52.1</c:v>
                </c:pt>
                <c:pt idx="117">
                  <c:v>54</c:v>
                </c:pt>
                <c:pt idx="118">
                  <c:v>54.2</c:v>
                </c:pt>
                <c:pt idx="119">
                  <c:v>58.8</c:v>
                </c:pt>
                <c:pt idx="120">
                  <c:v>56.4</c:v>
                </c:pt>
                <c:pt idx="121">
                  <c:v>53.9</c:v>
                </c:pt>
                <c:pt idx="122">
                  <c:v>55</c:v>
                </c:pt>
                <c:pt idx="123">
                  <c:v>48.9</c:v>
                </c:pt>
                <c:pt idx="124">
                  <c:v>49.3</c:v>
                </c:pt>
                <c:pt idx="125">
                  <c:v>44.7</c:v>
                </c:pt>
                <c:pt idx="126">
                  <c:v>48.8</c:v>
                </c:pt>
                <c:pt idx="127">
                  <c:v>46.3</c:v>
                </c:pt>
                <c:pt idx="128">
                  <c:v>46.2</c:v>
                </c:pt>
                <c:pt idx="129">
                  <c:v>47.3</c:v>
                </c:pt>
                <c:pt idx="130">
                  <c:v>49.4</c:v>
                </c:pt>
                <c:pt idx="131">
                  <c:v>46.4</c:v>
                </c:pt>
              </c:numCache>
            </c:numRef>
          </c:val>
          <c:smooth val="0"/>
        </c:ser>
        <c:ser>
          <c:idx val="3"/>
          <c:order val="4"/>
          <c:tx>
            <c:strRef>
              <c:f>縦型表!$AA$104</c:f>
              <c:strCache>
                <c:ptCount val="1"/>
                <c:pt idx="0">
                  <c:v>横浦入口</c:v>
                </c:pt>
              </c:strCache>
            </c:strRef>
          </c:tx>
          <c:spPr>
            <a:ln w="12700">
              <a:solidFill>
                <a:srgbClr val="FF0000"/>
              </a:solidFill>
              <a:prstDash val="solid"/>
            </a:ln>
          </c:spPr>
          <c:marker>
            <c:symbol val="circle"/>
            <c:size val="6"/>
            <c:spPr>
              <a:solidFill>
                <a:srgbClr val="FFFFFF"/>
              </a:solidFill>
              <a:ln>
                <a:solidFill>
                  <a:srgbClr val="FF0000"/>
                </a:solidFill>
                <a:prstDash val="solid"/>
              </a:ln>
            </c:spPr>
          </c:marker>
          <c:cat>
            <c:numRef>
              <c:f>縦型表!$C$105:$C$268</c:f>
              <c:numCache>
                <c:formatCode>[$-411]ge\.m\.d;@</c:formatCode>
                <c:ptCount val="164"/>
                <c:pt idx="0">
                  <c:v>31163</c:v>
                </c:pt>
                <c:pt idx="1">
                  <c:v>31258</c:v>
                </c:pt>
                <c:pt idx="2">
                  <c:v>31337</c:v>
                </c:pt>
                <c:pt idx="3">
                  <c:v>31434</c:v>
                </c:pt>
                <c:pt idx="4">
                  <c:v>31527</c:v>
                </c:pt>
                <c:pt idx="5">
                  <c:v>31618</c:v>
                </c:pt>
                <c:pt idx="6">
                  <c:v>31712</c:v>
                </c:pt>
                <c:pt idx="7">
                  <c:v>31796</c:v>
                </c:pt>
                <c:pt idx="8">
                  <c:v>31890</c:v>
                </c:pt>
                <c:pt idx="9">
                  <c:v>31966</c:v>
                </c:pt>
                <c:pt idx="10">
                  <c:v>32055</c:v>
                </c:pt>
                <c:pt idx="11">
                  <c:v>32155</c:v>
                </c:pt>
                <c:pt idx="12">
                  <c:v>32240</c:v>
                </c:pt>
                <c:pt idx="13">
                  <c:v>32357</c:v>
                </c:pt>
                <c:pt idx="14">
                  <c:v>32440</c:v>
                </c:pt>
                <c:pt idx="15">
                  <c:v>32541</c:v>
                </c:pt>
                <c:pt idx="16">
                  <c:v>32645</c:v>
                </c:pt>
                <c:pt idx="17">
                  <c:v>32737</c:v>
                </c:pt>
                <c:pt idx="18">
                  <c:v>32828</c:v>
                </c:pt>
                <c:pt idx="19">
                  <c:v>32930</c:v>
                </c:pt>
                <c:pt idx="20">
                  <c:v>32987</c:v>
                </c:pt>
                <c:pt idx="21">
                  <c:v>33135</c:v>
                </c:pt>
                <c:pt idx="22">
                  <c:v>33193</c:v>
                </c:pt>
                <c:pt idx="23">
                  <c:v>33301</c:v>
                </c:pt>
                <c:pt idx="24">
                  <c:v>33350</c:v>
                </c:pt>
                <c:pt idx="25">
                  <c:v>33487</c:v>
                </c:pt>
                <c:pt idx="26">
                  <c:v>33578</c:v>
                </c:pt>
                <c:pt idx="27">
                  <c:v>33623</c:v>
                </c:pt>
                <c:pt idx="28">
                  <c:v>33714</c:v>
                </c:pt>
                <c:pt idx="29">
                  <c:v>33808</c:v>
                </c:pt>
                <c:pt idx="30">
                  <c:v>33914</c:v>
                </c:pt>
                <c:pt idx="31">
                  <c:v>33988</c:v>
                </c:pt>
                <c:pt idx="32">
                  <c:v>34117</c:v>
                </c:pt>
                <c:pt idx="33">
                  <c:v>34218</c:v>
                </c:pt>
                <c:pt idx="34">
                  <c:v>34347</c:v>
                </c:pt>
                <c:pt idx="35">
                  <c:v>34396</c:v>
                </c:pt>
                <c:pt idx="36">
                  <c:v>34437</c:v>
                </c:pt>
                <c:pt idx="37">
                  <c:v>34543</c:v>
                </c:pt>
                <c:pt idx="38">
                  <c:v>34648</c:v>
                </c:pt>
                <c:pt idx="39">
                  <c:v>34705</c:v>
                </c:pt>
                <c:pt idx="40">
                  <c:v>34802</c:v>
                </c:pt>
                <c:pt idx="41">
                  <c:v>34897</c:v>
                </c:pt>
                <c:pt idx="42">
                  <c:v>35060</c:v>
                </c:pt>
                <c:pt idx="43">
                  <c:v>35111</c:v>
                </c:pt>
                <c:pt idx="44">
                  <c:v>35166</c:v>
                </c:pt>
                <c:pt idx="45">
                  <c:v>35265</c:v>
                </c:pt>
                <c:pt idx="46">
                  <c:v>35408</c:v>
                </c:pt>
                <c:pt idx="47">
                  <c:v>35458</c:v>
                </c:pt>
                <c:pt idx="48">
                  <c:v>35586</c:v>
                </c:pt>
                <c:pt idx="49">
                  <c:v>35669</c:v>
                </c:pt>
                <c:pt idx="50">
                  <c:v>35781</c:v>
                </c:pt>
                <c:pt idx="51">
                  <c:v>35844</c:v>
                </c:pt>
                <c:pt idx="52">
                  <c:v>35907</c:v>
                </c:pt>
                <c:pt idx="53">
                  <c:v>36031</c:v>
                </c:pt>
                <c:pt idx="54">
                  <c:v>36132</c:v>
                </c:pt>
                <c:pt idx="55">
                  <c:v>36214</c:v>
                </c:pt>
                <c:pt idx="56">
                  <c:v>36322</c:v>
                </c:pt>
                <c:pt idx="57">
                  <c:v>36410</c:v>
                </c:pt>
                <c:pt idx="58">
                  <c:v>36503</c:v>
                </c:pt>
                <c:pt idx="59">
                  <c:v>36573</c:v>
                </c:pt>
                <c:pt idx="60">
                  <c:v>36684</c:v>
                </c:pt>
                <c:pt idx="61">
                  <c:v>36789</c:v>
                </c:pt>
                <c:pt idx="62">
                  <c:v>36836</c:v>
                </c:pt>
                <c:pt idx="63">
                  <c:v>36928</c:v>
                </c:pt>
                <c:pt idx="64">
                  <c:v>37054</c:v>
                </c:pt>
                <c:pt idx="65">
                  <c:v>37160</c:v>
                </c:pt>
                <c:pt idx="66">
                  <c:v>37230</c:v>
                </c:pt>
                <c:pt idx="67">
                  <c:v>37320</c:v>
                </c:pt>
                <c:pt idx="68">
                  <c:v>37392</c:v>
                </c:pt>
                <c:pt idx="69">
                  <c:v>37518</c:v>
                </c:pt>
                <c:pt idx="70">
                  <c:v>37580</c:v>
                </c:pt>
                <c:pt idx="71">
                  <c:v>37691</c:v>
                </c:pt>
                <c:pt idx="72">
                  <c:v>37727</c:v>
                </c:pt>
                <c:pt idx="73">
                  <c:v>37868</c:v>
                </c:pt>
                <c:pt idx="74">
                  <c:v>37935</c:v>
                </c:pt>
                <c:pt idx="75">
                  <c:v>38040</c:v>
                </c:pt>
                <c:pt idx="76">
                  <c:v>38133</c:v>
                </c:pt>
                <c:pt idx="77">
                  <c:v>38236</c:v>
                </c:pt>
                <c:pt idx="78">
                  <c:v>38320</c:v>
                </c:pt>
                <c:pt idx="79">
                  <c:v>38379</c:v>
                </c:pt>
                <c:pt idx="80">
                  <c:v>38505</c:v>
                </c:pt>
                <c:pt idx="81">
                  <c:v>38603</c:v>
                </c:pt>
                <c:pt idx="82">
                  <c:v>38688</c:v>
                </c:pt>
                <c:pt idx="83">
                  <c:v>38783</c:v>
                </c:pt>
                <c:pt idx="84">
                  <c:v>38846</c:v>
                </c:pt>
                <c:pt idx="85">
                  <c:v>38971</c:v>
                </c:pt>
                <c:pt idx="86">
                  <c:v>39043</c:v>
                </c:pt>
                <c:pt idx="87">
                  <c:v>39107</c:v>
                </c:pt>
                <c:pt idx="88">
                  <c:v>39198</c:v>
                </c:pt>
                <c:pt idx="89">
                  <c:v>39329</c:v>
                </c:pt>
                <c:pt idx="90">
                  <c:v>39428</c:v>
                </c:pt>
                <c:pt idx="91">
                  <c:v>39513</c:v>
                </c:pt>
                <c:pt idx="92">
                  <c:v>39555</c:v>
                </c:pt>
                <c:pt idx="93">
                  <c:v>39695</c:v>
                </c:pt>
                <c:pt idx="94">
                  <c:v>39748</c:v>
                </c:pt>
                <c:pt idx="95">
                  <c:v>39868</c:v>
                </c:pt>
                <c:pt idx="96">
                  <c:v>39927</c:v>
                </c:pt>
                <c:pt idx="97">
                  <c:v>40063</c:v>
                </c:pt>
                <c:pt idx="98">
                  <c:v>40091</c:v>
                </c:pt>
                <c:pt idx="99">
                  <c:v>40204</c:v>
                </c:pt>
                <c:pt idx="100">
                  <c:v>40336</c:v>
                </c:pt>
                <c:pt idx="101">
                  <c:v>40427</c:v>
                </c:pt>
                <c:pt idx="102">
                  <c:v>40522</c:v>
                </c:pt>
                <c:pt idx="103">
                  <c:v>40597</c:v>
                </c:pt>
                <c:pt idx="104">
                  <c:v>40680</c:v>
                </c:pt>
                <c:pt idx="105">
                  <c:v>40764</c:v>
                </c:pt>
                <c:pt idx="106">
                  <c:v>40856</c:v>
                </c:pt>
                <c:pt idx="107">
                  <c:v>40953</c:v>
                </c:pt>
                <c:pt idx="108">
                  <c:v>41064</c:v>
                </c:pt>
                <c:pt idx="109">
                  <c:v>41155</c:v>
                </c:pt>
                <c:pt idx="110">
                  <c:v>41248</c:v>
                </c:pt>
                <c:pt idx="111">
                  <c:v>41303</c:v>
                </c:pt>
                <c:pt idx="112">
                  <c:v>41408</c:v>
                </c:pt>
                <c:pt idx="113">
                  <c:v>41535</c:v>
                </c:pt>
                <c:pt idx="114">
                  <c:v>41607</c:v>
                </c:pt>
                <c:pt idx="115">
                  <c:v>41702</c:v>
                </c:pt>
                <c:pt idx="116">
                  <c:v>41782</c:v>
                </c:pt>
                <c:pt idx="117">
                  <c:v>41891</c:v>
                </c:pt>
                <c:pt idx="118">
                  <c:v>41982</c:v>
                </c:pt>
                <c:pt idx="119">
                  <c:v>42059</c:v>
                </c:pt>
                <c:pt idx="120">
                  <c:v>42150</c:v>
                </c:pt>
                <c:pt idx="121">
                  <c:v>42244</c:v>
                </c:pt>
                <c:pt idx="122">
                  <c:v>42327</c:v>
                </c:pt>
                <c:pt idx="123">
                  <c:v>42417</c:v>
                </c:pt>
                <c:pt idx="124">
                  <c:v>42509</c:v>
                </c:pt>
                <c:pt idx="125">
                  <c:v>42622</c:v>
                </c:pt>
                <c:pt idx="126">
                  <c:v>42703</c:v>
                </c:pt>
                <c:pt idx="127">
                  <c:v>42783</c:v>
                </c:pt>
                <c:pt idx="128">
                  <c:v>42884</c:v>
                </c:pt>
                <c:pt idx="129">
                  <c:v>42970</c:v>
                </c:pt>
                <c:pt idx="130">
                  <c:v>43075</c:v>
                </c:pt>
                <c:pt idx="131">
                  <c:v>43153</c:v>
                </c:pt>
              </c:numCache>
            </c:numRef>
          </c:cat>
          <c:val>
            <c:numRef>
              <c:f>縦型表!$AA$105:$AA$268</c:f>
              <c:numCache>
                <c:formatCode>0.0</c:formatCode>
                <c:ptCount val="164"/>
                <c:pt idx="0">
                  <c:v>27.84</c:v>
                </c:pt>
                <c:pt idx="1">
                  <c:v>28.71</c:v>
                </c:pt>
                <c:pt idx="2">
                  <c:v>33.06</c:v>
                </c:pt>
                <c:pt idx="3">
                  <c:v>28.71</c:v>
                </c:pt>
                <c:pt idx="4">
                  <c:v>27.84</c:v>
                </c:pt>
                <c:pt idx="5">
                  <c:v>27.84</c:v>
                </c:pt>
                <c:pt idx="6">
                  <c:v>28.71</c:v>
                </c:pt>
                <c:pt idx="7">
                  <c:v>27.84</c:v>
                </c:pt>
                <c:pt idx="8">
                  <c:v>28.71</c:v>
                </c:pt>
                <c:pt idx="9">
                  <c:v>27.84</c:v>
                </c:pt>
                <c:pt idx="10">
                  <c:v>27.84</c:v>
                </c:pt>
                <c:pt idx="11">
                  <c:v>27.84</c:v>
                </c:pt>
                <c:pt idx="12">
                  <c:v>27.84</c:v>
                </c:pt>
                <c:pt idx="13">
                  <c:v>27.84</c:v>
                </c:pt>
                <c:pt idx="14">
                  <c:v>27.84</c:v>
                </c:pt>
                <c:pt idx="15">
                  <c:v>28.71</c:v>
                </c:pt>
                <c:pt idx="16">
                  <c:v>26.97</c:v>
                </c:pt>
                <c:pt idx="17">
                  <c:v>27.84</c:v>
                </c:pt>
                <c:pt idx="18">
                  <c:v>26.97</c:v>
                </c:pt>
                <c:pt idx="19">
                  <c:v>29.58</c:v>
                </c:pt>
                <c:pt idx="20">
                  <c:v>26.1</c:v>
                </c:pt>
                <c:pt idx="21">
                  <c:v>26.1</c:v>
                </c:pt>
                <c:pt idx="22">
                  <c:v>26.97</c:v>
                </c:pt>
                <c:pt idx="23">
                  <c:v>26.1</c:v>
                </c:pt>
                <c:pt idx="24">
                  <c:v>26.4</c:v>
                </c:pt>
                <c:pt idx="25">
                  <c:v>26.9</c:v>
                </c:pt>
                <c:pt idx="26">
                  <c:v>27.4</c:v>
                </c:pt>
                <c:pt idx="27">
                  <c:v>26.4</c:v>
                </c:pt>
                <c:pt idx="28">
                  <c:v>27.8</c:v>
                </c:pt>
                <c:pt idx="29">
                  <c:v>27.7</c:v>
                </c:pt>
                <c:pt idx="30">
                  <c:v>29.8</c:v>
                </c:pt>
                <c:pt idx="31">
                  <c:v>28.8</c:v>
                </c:pt>
                <c:pt idx="32">
                  <c:v>29.9</c:v>
                </c:pt>
                <c:pt idx="33">
                  <c:v>26.5</c:v>
                </c:pt>
                <c:pt idx="34">
                  <c:v>28.1</c:v>
                </c:pt>
                <c:pt idx="35">
                  <c:v>29.9</c:v>
                </c:pt>
                <c:pt idx="36">
                  <c:v>28.3</c:v>
                </c:pt>
                <c:pt idx="37">
                  <c:v>29.1</c:v>
                </c:pt>
                <c:pt idx="38">
                  <c:v>29.1</c:v>
                </c:pt>
                <c:pt idx="39">
                  <c:v>30.1</c:v>
                </c:pt>
                <c:pt idx="40">
                  <c:v>29.17</c:v>
                </c:pt>
                <c:pt idx="41">
                  <c:v>29.3</c:v>
                </c:pt>
                <c:pt idx="42">
                  <c:v>27.97</c:v>
                </c:pt>
                <c:pt idx="43">
                  <c:v>30.24</c:v>
                </c:pt>
                <c:pt idx="44">
                  <c:v>29.9</c:v>
                </c:pt>
                <c:pt idx="45">
                  <c:v>30.09</c:v>
                </c:pt>
                <c:pt idx="46">
                  <c:v>27</c:v>
                </c:pt>
                <c:pt idx="47">
                  <c:v>27.6</c:v>
                </c:pt>
                <c:pt idx="48">
                  <c:v>31.3</c:v>
                </c:pt>
                <c:pt idx="49">
                  <c:v>31.3</c:v>
                </c:pt>
                <c:pt idx="50">
                  <c:v>31.3</c:v>
                </c:pt>
                <c:pt idx="51">
                  <c:v>30.37</c:v>
                </c:pt>
                <c:pt idx="52">
                  <c:v>29.2</c:v>
                </c:pt>
                <c:pt idx="53">
                  <c:v>26.8</c:v>
                </c:pt>
                <c:pt idx="54">
                  <c:v>29.5</c:v>
                </c:pt>
                <c:pt idx="55">
                  <c:v>31</c:v>
                </c:pt>
                <c:pt idx="56">
                  <c:v>28.5</c:v>
                </c:pt>
                <c:pt idx="57">
                  <c:v>28.8</c:v>
                </c:pt>
                <c:pt idx="58">
                  <c:v>30</c:v>
                </c:pt>
                <c:pt idx="59">
                  <c:v>29.6</c:v>
                </c:pt>
                <c:pt idx="60">
                  <c:v>29.7</c:v>
                </c:pt>
                <c:pt idx="61">
                  <c:v>29.8</c:v>
                </c:pt>
                <c:pt idx="62">
                  <c:v>29.3</c:v>
                </c:pt>
                <c:pt idx="63">
                  <c:v>30.2</c:v>
                </c:pt>
                <c:pt idx="64">
                  <c:v>30.9</c:v>
                </c:pt>
                <c:pt idx="65">
                  <c:v>31.5</c:v>
                </c:pt>
                <c:pt idx="66">
                  <c:v>31</c:v>
                </c:pt>
                <c:pt idx="67">
                  <c:v>29</c:v>
                </c:pt>
                <c:pt idx="68">
                  <c:v>28.7</c:v>
                </c:pt>
                <c:pt idx="69">
                  <c:v>29.3</c:v>
                </c:pt>
                <c:pt idx="70">
                  <c:v>27.8</c:v>
                </c:pt>
                <c:pt idx="71">
                  <c:v>28.3</c:v>
                </c:pt>
                <c:pt idx="72">
                  <c:v>27.9</c:v>
                </c:pt>
                <c:pt idx="73">
                  <c:v>28.5</c:v>
                </c:pt>
                <c:pt idx="74">
                  <c:v>28</c:v>
                </c:pt>
                <c:pt idx="75">
                  <c:v>29.1</c:v>
                </c:pt>
                <c:pt idx="76">
                  <c:v>28.7</c:v>
                </c:pt>
                <c:pt idx="77">
                  <c:v>28.7</c:v>
                </c:pt>
                <c:pt idx="78">
                  <c:v>27.6</c:v>
                </c:pt>
                <c:pt idx="79">
                  <c:v>27.9</c:v>
                </c:pt>
                <c:pt idx="80">
                  <c:v>28.2</c:v>
                </c:pt>
                <c:pt idx="81">
                  <c:v>27.1</c:v>
                </c:pt>
                <c:pt idx="82">
                  <c:v>29.9</c:v>
                </c:pt>
                <c:pt idx="83">
                  <c:v>28.6</c:v>
                </c:pt>
                <c:pt idx="84">
                  <c:v>27.5</c:v>
                </c:pt>
                <c:pt idx="85">
                  <c:v>37.299999999999997</c:v>
                </c:pt>
                <c:pt idx="86">
                  <c:v>32.5</c:v>
                </c:pt>
                <c:pt idx="87">
                  <c:v>31.7</c:v>
                </c:pt>
                <c:pt idx="88">
                  <c:v>28.9</c:v>
                </c:pt>
                <c:pt idx="89">
                  <c:v>28.8</c:v>
                </c:pt>
                <c:pt idx="90">
                  <c:v>30.9</c:v>
                </c:pt>
                <c:pt idx="91">
                  <c:v>29.1</c:v>
                </c:pt>
                <c:pt idx="92">
                  <c:v>28.1</c:v>
                </c:pt>
                <c:pt idx="93">
                  <c:v>28.1</c:v>
                </c:pt>
                <c:pt idx="94">
                  <c:v>29.7</c:v>
                </c:pt>
                <c:pt idx="95">
                  <c:v>28.9</c:v>
                </c:pt>
                <c:pt idx="96">
                  <c:v>28.2</c:v>
                </c:pt>
                <c:pt idx="97">
                  <c:v>28.6</c:v>
                </c:pt>
                <c:pt idx="98">
                  <c:v>29.4</c:v>
                </c:pt>
                <c:pt idx="99">
                  <c:v>28.7</c:v>
                </c:pt>
                <c:pt idx="100">
                  <c:v>28.4</c:v>
                </c:pt>
                <c:pt idx="101">
                  <c:v>30.7</c:v>
                </c:pt>
                <c:pt idx="102">
                  <c:v>28.6</c:v>
                </c:pt>
                <c:pt idx="108">
                  <c:v>48.4</c:v>
                </c:pt>
                <c:pt idx="109">
                  <c:v>47.8</c:v>
                </c:pt>
                <c:pt idx="110">
                  <c:v>49.1</c:v>
                </c:pt>
                <c:pt idx="111">
                  <c:v>46.2</c:v>
                </c:pt>
                <c:pt idx="112">
                  <c:v>45.4</c:v>
                </c:pt>
                <c:pt idx="113">
                  <c:v>43.2</c:v>
                </c:pt>
                <c:pt idx="114">
                  <c:v>43.1</c:v>
                </c:pt>
                <c:pt idx="115">
                  <c:v>41.6</c:v>
                </c:pt>
                <c:pt idx="116">
                  <c:v>39.4</c:v>
                </c:pt>
                <c:pt idx="117">
                  <c:v>41.7</c:v>
                </c:pt>
                <c:pt idx="118">
                  <c:v>40.1</c:v>
                </c:pt>
                <c:pt idx="119">
                  <c:v>39.799999999999997</c:v>
                </c:pt>
                <c:pt idx="120">
                  <c:v>38.6</c:v>
                </c:pt>
                <c:pt idx="121">
                  <c:v>39.9</c:v>
                </c:pt>
                <c:pt idx="122">
                  <c:v>40.799999999999997</c:v>
                </c:pt>
                <c:pt idx="123">
                  <c:v>38.6</c:v>
                </c:pt>
                <c:pt idx="124">
                  <c:v>33.1</c:v>
                </c:pt>
                <c:pt idx="125">
                  <c:v>34.5</c:v>
                </c:pt>
                <c:pt idx="126">
                  <c:v>36.5</c:v>
                </c:pt>
                <c:pt idx="127">
                  <c:v>34.5</c:v>
                </c:pt>
                <c:pt idx="128">
                  <c:v>32</c:v>
                </c:pt>
                <c:pt idx="129">
                  <c:v>33.299999999999997</c:v>
                </c:pt>
                <c:pt idx="130">
                  <c:v>34.799999999999997</c:v>
                </c:pt>
                <c:pt idx="131">
                  <c:v>33.299999999999997</c:v>
                </c:pt>
              </c:numCache>
            </c:numRef>
          </c:val>
          <c:smooth val="0"/>
        </c:ser>
        <c:ser>
          <c:idx val="4"/>
          <c:order val="5"/>
          <c:tx>
            <c:strRef>
              <c:f>縦型表!$AB$104</c:f>
              <c:strCache>
                <c:ptCount val="1"/>
                <c:pt idx="0">
                  <c:v>高白</c:v>
                </c:pt>
              </c:strCache>
            </c:strRef>
          </c:tx>
          <c:spPr>
            <a:ln w="12700">
              <a:solidFill>
                <a:srgbClr val="FF6600"/>
              </a:solidFill>
              <a:prstDash val="solid"/>
            </a:ln>
          </c:spPr>
          <c:marker>
            <c:symbol val="x"/>
            <c:size val="6"/>
            <c:spPr>
              <a:noFill/>
              <a:ln>
                <a:solidFill>
                  <a:srgbClr val="FF6600"/>
                </a:solidFill>
                <a:prstDash val="solid"/>
              </a:ln>
            </c:spPr>
          </c:marker>
          <c:cat>
            <c:numRef>
              <c:f>縦型表!$C$105:$C$268</c:f>
              <c:numCache>
                <c:formatCode>[$-411]ge\.m\.d;@</c:formatCode>
                <c:ptCount val="164"/>
                <c:pt idx="0">
                  <c:v>31163</c:v>
                </c:pt>
                <c:pt idx="1">
                  <c:v>31258</c:v>
                </c:pt>
                <c:pt idx="2">
                  <c:v>31337</c:v>
                </c:pt>
                <c:pt idx="3">
                  <c:v>31434</c:v>
                </c:pt>
                <c:pt idx="4">
                  <c:v>31527</c:v>
                </c:pt>
                <c:pt idx="5">
                  <c:v>31618</c:v>
                </c:pt>
                <c:pt idx="6">
                  <c:v>31712</c:v>
                </c:pt>
                <c:pt idx="7">
                  <c:v>31796</c:v>
                </c:pt>
                <c:pt idx="8">
                  <c:v>31890</c:v>
                </c:pt>
                <c:pt idx="9">
                  <c:v>31966</c:v>
                </c:pt>
                <c:pt idx="10">
                  <c:v>32055</c:v>
                </c:pt>
                <c:pt idx="11">
                  <c:v>32155</c:v>
                </c:pt>
                <c:pt idx="12">
                  <c:v>32240</c:v>
                </c:pt>
                <c:pt idx="13">
                  <c:v>32357</c:v>
                </c:pt>
                <c:pt idx="14">
                  <c:v>32440</c:v>
                </c:pt>
                <c:pt idx="15">
                  <c:v>32541</c:v>
                </c:pt>
                <c:pt idx="16">
                  <c:v>32645</c:v>
                </c:pt>
                <c:pt idx="17">
                  <c:v>32737</c:v>
                </c:pt>
                <c:pt idx="18">
                  <c:v>32828</c:v>
                </c:pt>
                <c:pt idx="19">
                  <c:v>32930</c:v>
                </c:pt>
                <c:pt idx="20">
                  <c:v>32987</c:v>
                </c:pt>
                <c:pt idx="21">
                  <c:v>33135</c:v>
                </c:pt>
                <c:pt idx="22">
                  <c:v>33193</c:v>
                </c:pt>
                <c:pt idx="23">
                  <c:v>33301</c:v>
                </c:pt>
                <c:pt idx="24">
                  <c:v>33350</c:v>
                </c:pt>
                <c:pt idx="25">
                  <c:v>33487</c:v>
                </c:pt>
                <c:pt idx="26">
                  <c:v>33578</c:v>
                </c:pt>
                <c:pt idx="27">
                  <c:v>33623</c:v>
                </c:pt>
                <c:pt idx="28">
                  <c:v>33714</c:v>
                </c:pt>
                <c:pt idx="29">
                  <c:v>33808</c:v>
                </c:pt>
                <c:pt idx="30">
                  <c:v>33914</c:v>
                </c:pt>
                <c:pt idx="31">
                  <c:v>33988</c:v>
                </c:pt>
                <c:pt idx="32">
                  <c:v>34117</c:v>
                </c:pt>
                <c:pt idx="33">
                  <c:v>34218</c:v>
                </c:pt>
                <c:pt idx="34">
                  <c:v>34347</c:v>
                </c:pt>
                <c:pt idx="35">
                  <c:v>34396</c:v>
                </c:pt>
                <c:pt idx="36">
                  <c:v>34437</c:v>
                </c:pt>
                <c:pt idx="37">
                  <c:v>34543</c:v>
                </c:pt>
                <c:pt idx="38">
                  <c:v>34648</c:v>
                </c:pt>
                <c:pt idx="39">
                  <c:v>34705</c:v>
                </c:pt>
                <c:pt idx="40">
                  <c:v>34802</c:v>
                </c:pt>
                <c:pt idx="41">
                  <c:v>34897</c:v>
                </c:pt>
                <c:pt idx="42">
                  <c:v>35060</c:v>
                </c:pt>
                <c:pt idx="43">
                  <c:v>35111</c:v>
                </c:pt>
                <c:pt idx="44">
                  <c:v>35166</c:v>
                </c:pt>
                <c:pt idx="45">
                  <c:v>35265</c:v>
                </c:pt>
                <c:pt idx="46">
                  <c:v>35408</c:v>
                </c:pt>
                <c:pt idx="47">
                  <c:v>35458</c:v>
                </c:pt>
                <c:pt idx="48">
                  <c:v>35586</c:v>
                </c:pt>
                <c:pt idx="49">
                  <c:v>35669</c:v>
                </c:pt>
                <c:pt idx="50">
                  <c:v>35781</c:v>
                </c:pt>
                <c:pt idx="51">
                  <c:v>35844</c:v>
                </c:pt>
                <c:pt idx="52">
                  <c:v>35907</c:v>
                </c:pt>
                <c:pt idx="53">
                  <c:v>36031</c:v>
                </c:pt>
                <c:pt idx="54">
                  <c:v>36132</c:v>
                </c:pt>
                <c:pt idx="55">
                  <c:v>36214</c:v>
                </c:pt>
                <c:pt idx="56">
                  <c:v>36322</c:v>
                </c:pt>
                <c:pt idx="57">
                  <c:v>36410</c:v>
                </c:pt>
                <c:pt idx="58">
                  <c:v>36503</c:v>
                </c:pt>
                <c:pt idx="59">
                  <c:v>36573</c:v>
                </c:pt>
                <c:pt idx="60">
                  <c:v>36684</c:v>
                </c:pt>
                <c:pt idx="61">
                  <c:v>36789</c:v>
                </c:pt>
                <c:pt idx="62">
                  <c:v>36836</c:v>
                </c:pt>
                <c:pt idx="63">
                  <c:v>36928</c:v>
                </c:pt>
                <c:pt idx="64">
                  <c:v>37054</c:v>
                </c:pt>
                <c:pt idx="65">
                  <c:v>37160</c:v>
                </c:pt>
                <c:pt idx="66">
                  <c:v>37230</c:v>
                </c:pt>
                <c:pt idx="67">
                  <c:v>37320</c:v>
                </c:pt>
                <c:pt idx="68">
                  <c:v>37392</c:v>
                </c:pt>
                <c:pt idx="69">
                  <c:v>37518</c:v>
                </c:pt>
                <c:pt idx="70">
                  <c:v>37580</c:v>
                </c:pt>
                <c:pt idx="71">
                  <c:v>37691</c:v>
                </c:pt>
                <c:pt idx="72">
                  <c:v>37727</c:v>
                </c:pt>
                <c:pt idx="73">
                  <c:v>37868</c:v>
                </c:pt>
                <c:pt idx="74">
                  <c:v>37935</c:v>
                </c:pt>
                <c:pt idx="75">
                  <c:v>38040</c:v>
                </c:pt>
                <c:pt idx="76">
                  <c:v>38133</c:v>
                </c:pt>
                <c:pt idx="77">
                  <c:v>38236</c:v>
                </c:pt>
                <c:pt idx="78">
                  <c:v>38320</c:v>
                </c:pt>
                <c:pt idx="79">
                  <c:v>38379</c:v>
                </c:pt>
                <c:pt idx="80">
                  <c:v>38505</c:v>
                </c:pt>
                <c:pt idx="81">
                  <c:v>38603</c:v>
                </c:pt>
                <c:pt idx="82">
                  <c:v>38688</c:v>
                </c:pt>
                <c:pt idx="83">
                  <c:v>38783</c:v>
                </c:pt>
                <c:pt idx="84">
                  <c:v>38846</c:v>
                </c:pt>
                <c:pt idx="85">
                  <c:v>38971</c:v>
                </c:pt>
                <c:pt idx="86">
                  <c:v>39043</c:v>
                </c:pt>
                <c:pt idx="87">
                  <c:v>39107</c:v>
                </c:pt>
                <c:pt idx="88">
                  <c:v>39198</c:v>
                </c:pt>
                <c:pt idx="89">
                  <c:v>39329</c:v>
                </c:pt>
                <c:pt idx="90">
                  <c:v>39428</c:v>
                </c:pt>
                <c:pt idx="91">
                  <c:v>39513</c:v>
                </c:pt>
                <c:pt idx="92">
                  <c:v>39555</c:v>
                </c:pt>
                <c:pt idx="93">
                  <c:v>39695</c:v>
                </c:pt>
                <c:pt idx="94">
                  <c:v>39748</c:v>
                </c:pt>
                <c:pt idx="95">
                  <c:v>39868</c:v>
                </c:pt>
                <c:pt idx="96">
                  <c:v>39927</c:v>
                </c:pt>
                <c:pt idx="97">
                  <c:v>40063</c:v>
                </c:pt>
                <c:pt idx="98">
                  <c:v>40091</c:v>
                </c:pt>
                <c:pt idx="99">
                  <c:v>40204</c:v>
                </c:pt>
                <c:pt idx="100">
                  <c:v>40336</c:v>
                </c:pt>
                <c:pt idx="101">
                  <c:v>40427</c:v>
                </c:pt>
                <c:pt idx="102">
                  <c:v>40522</c:v>
                </c:pt>
                <c:pt idx="103">
                  <c:v>40597</c:v>
                </c:pt>
                <c:pt idx="104">
                  <c:v>40680</c:v>
                </c:pt>
                <c:pt idx="105">
                  <c:v>40764</c:v>
                </c:pt>
                <c:pt idx="106">
                  <c:v>40856</c:v>
                </c:pt>
                <c:pt idx="107">
                  <c:v>40953</c:v>
                </c:pt>
                <c:pt idx="108">
                  <c:v>41064</c:v>
                </c:pt>
                <c:pt idx="109">
                  <c:v>41155</c:v>
                </c:pt>
                <c:pt idx="110">
                  <c:v>41248</c:v>
                </c:pt>
                <c:pt idx="111">
                  <c:v>41303</c:v>
                </c:pt>
                <c:pt idx="112">
                  <c:v>41408</c:v>
                </c:pt>
                <c:pt idx="113">
                  <c:v>41535</c:v>
                </c:pt>
                <c:pt idx="114">
                  <c:v>41607</c:v>
                </c:pt>
                <c:pt idx="115">
                  <c:v>41702</c:v>
                </c:pt>
                <c:pt idx="116">
                  <c:v>41782</c:v>
                </c:pt>
                <c:pt idx="117">
                  <c:v>41891</c:v>
                </c:pt>
                <c:pt idx="118">
                  <c:v>41982</c:v>
                </c:pt>
                <c:pt idx="119">
                  <c:v>42059</c:v>
                </c:pt>
                <c:pt idx="120">
                  <c:v>42150</c:v>
                </c:pt>
                <c:pt idx="121">
                  <c:v>42244</c:v>
                </c:pt>
                <c:pt idx="122">
                  <c:v>42327</c:v>
                </c:pt>
                <c:pt idx="123">
                  <c:v>42417</c:v>
                </c:pt>
                <c:pt idx="124">
                  <c:v>42509</c:v>
                </c:pt>
                <c:pt idx="125">
                  <c:v>42622</c:v>
                </c:pt>
                <c:pt idx="126">
                  <c:v>42703</c:v>
                </c:pt>
                <c:pt idx="127">
                  <c:v>42783</c:v>
                </c:pt>
                <c:pt idx="128">
                  <c:v>42884</c:v>
                </c:pt>
                <c:pt idx="129">
                  <c:v>42970</c:v>
                </c:pt>
                <c:pt idx="130">
                  <c:v>43075</c:v>
                </c:pt>
                <c:pt idx="131">
                  <c:v>43153</c:v>
                </c:pt>
              </c:numCache>
            </c:numRef>
          </c:cat>
          <c:val>
            <c:numRef>
              <c:f>縦型表!$AB$105:$AB$268</c:f>
              <c:numCache>
                <c:formatCode>0.0</c:formatCode>
                <c:ptCount val="164"/>
                <c:pt idx="0">
                  <c:v>25.23</c:v>
                </c:pt>
                <c:pt idx="1">
                  <c:v>26.1</c:v>
                </c:pt>
                <c:pt idx="2">
                  <c:v>29.58</c:v>
                </c:pt>
                <c:pt idx="3">
                  <c:v>26.97</c:v>
                </c:pt>
                <c:pt idx="4">
                  <c:v>26.1</c:v>
                </c:pt>
                <c:pt idx="5">
                  <c:v>25.23</c:v>
                </c:pt>
                <c:pt idx="6">
                  <c:v>26.1</c:v>
                </c:pt>
                <c:pt idx="7">
                  <c:v>26.1</c:v>
                </c:pt>
                <c:pt idx="8">
                  <c:v>26.1</c:v>
                </c:pt>
                <c:pt idx="9">
                  <c:v>25.23</c:v>
                </c:pt>
                <c:pt idx="10">
                  <c:v>26.1</c:v>
                </c:pt>
                <c:pt idx="11">
                  <c:v>25.23</c:v>
                </c:pt>
                <c:pt idx="12">
                  <c:v>26.1</c:v>
                </c:pt>
                <c:pt idx="13">
                  <c:v>25.23</c:v>
                </c:pt>
                <c:pt idx="14">
                  <c:v>26.1</c:v>
                </c:pt>
                <c:pt idx="15">
                  <c:v>26.1</c:v>
                </c:pt>
                <c:pt idx="16">
                  <c:v>26.1</c:v>
                </c:pt>
                <c:pt idx="17">
                  <c:v>25.23</c:v>
                </c:pt>
                <c:pt idx="18">
                  <c:v>25.23</c:v>
                </c:pt>
                <c:pt idx="19">
                  <c:v>24.36</c:v>
                </c:pt>
                <c:pt idx="20">
                  <c:v>23.49</c:v>
                </c:pt>
                <c:pt idx="21">
                  <c:v>23.49</c:v>
                </c:pt>
                <c:pt idx="22">
                  <c:v>24.36</c:v>
                </c:pt>
                <c:pt idx="23">
                  <c:v>25.23</c:v>
                </c:pt>
                <c:pt idx="24">
                  <c:v>23.6</c:v>
                </c:pt>
                <c:pt idx="25">
                  <c:v>25.1</c:v>
                </c:pt>
                <c:pt idx="26">
                  <c:v>25</c:v>
                </c:pt>
                <c:pt idx="27">
                  <c:v>24.8</c:v>
                </c:pt>
                <c:pt idx="28">
                  <c:v>24.7</c:v>
                </c:pt>
                <c:pt idx="29">
                  <c:v>24</c:v>
                </c:pt>
                <c:pt idx="30">
                  <c:v>26.4</c:v>
                </c:pt>
                <c:pt idx="31">
                  <c:v>25.8</c:v>
                </c:pt>
                <c:pt idx="32">
                  <c:v>28.1</c:v>
                </c:pt>
                <c:pt idx="33">
                  <c:v>23.8</c:v>
                </c:pt>
                <c:pt idx="34">
                  <c:v>26.1</c:v>
                </c:pt>
                <c:pt idx="35">
                  <c:v>27.1</c:v>
                </c:pt>
                <c:pt idx="36">
                  <c:v>26</c:v>
                </c:pt>
                <c:pt idx="37">
                  <c:v>26.2</c:v>
                </c:pt>
                <c:pt idx="38">
                  <c:v>27.3</c:v>
                </c:pt>
                <c:pt idx="39">
                  <c:v>27.7</c:v>
                </c:pt>
                <c:pt idx="40">
                  <c:v>26.77</c:v>
                </c:pt>
                <c:pt idx="41">
                  <c:v>27.33</c:v>
                </c:pt>
                <c:pt idx="42">
                  <c:v>27.62</c:v>
                </c:pt>
                <c:pt idx="43">
                  <c:v>26.04</c:v>
                </c:pt>
                <c:pt idx="44">
                  <c:v>28.76</c:v>
                </c:pt>
                <c:pt idx="45">
                  <c:v>30.54</c:v>
                </c:pt>
                <c:pt idx="46">
                  <c:v>27.6</c:v>
                </c:pt>
                <c:pt idx="47">
                  <c:v>26.1</c:v>
                </c:pt>
                <c:pt idx="48">
                  <c:v>27.7</c:v>
                </c:pt>
                <c:pt idx="49">
                  <c:v>29.2</c:v>
                </c:pt>
                <c:pt idx="50">
                  <c:v>28.8</c:v>
                </c:pt>
                <c:pt idx="51">
                  <c:v>27.22</c:v>
                </c:pt>
                <c:pt idx="52">
                  <c:v>28.1</c:v>
                </c:pt>
                <c:pt idx="53">
                  <c:v>24.5</c:v>
                </c:pt>
                <c:pt idx="54">
                  <c:v>26.8</c:v>
                </c:pt>
                <c:pt idx="55">
                  <c:v>28.3</c:v>
                </c:pt>
                <c:pt idx="56">
                  <c:v>25.4</c:v>
                </c:pt>
                <c:pt idx="57">
                  <c:v>25.9</c:v>
                </c:pt>
                <c:pt idx="58">
                  <c:v>26.5</c:v>
                </c:pt>
                <c:pt idx="59">
                  <c:v>26.3</c:v>
                </c:pt>
                <c:pt idx="60">
                  <c:v>27.5</c:v>
                </c:pt>
                <c:pt idx="61">
                  <c:v>26.6</c:v>
                </c:pt>
                <c:pt idx="62">
                  <c:v>26.1</c:v>
                </c:pt>
                <c:pt idx="63">
                  <c:v>26.4</c:v>
                </c:pt>
                <c:pt idx="64">
                  <c:v>28.4</c:v>
                </c:pt>
                <c:pt idx="65">
                  <c:v>29.1</c:v>
                </c:pt>
                <c:pt idx="66">
                  <c:v>28.4</c:v>
                </c:pt>
                <c:pt idx="67">
                  <c:v>27.9</c:v>
                </c:pt>
                <c:pt idx="68">
                  <c:v>27.2</c:v>
                </c:pt>
                <c:pt idx="69">
                  <c:v>28</c:v>
                </c:pt>
                <c:pt idx="70">
                  <c:v>26.3</c:v>
                </c:pt>
                <c:pt idx="71">
                  <c:v>27.4</c:v>
                </c:pt>
                <c:pt idx="72">
                  <c:v>27</c:v>
                </c:pt>
                <c:pt idx="73">
                  <c:v>27.7</c:v>
                </c:pt>
                <c:pt idx="74">
                  <c:v>26.4</c:v>
                </c:pt>
                <c:pt idx="75">
                  <c:v>28</c:v>
                </c:pt>
                <c:pt idx="76">
                  <c:v>26.7</c:v>
                </c:pt>
                <c:pt idx="77">
                  <c:v>27</c:v>
                </c:pt>
                <c:pt idx="78">
                  <c:v>26</c:v>
                </c:pt>
                <c:pt idx="79">
                  <c:v>26.1</c:v>
                </c:pt>
                <c:pt idx="80">
                  <c:v>26.4</c:v>
                </c:pt>
                <c:pt idx="81">
                  <c:v>26.5</c:v>
                </c:pt>
                <c:pt idx="82">
                  <c:v>28.3</c:v>
                </c:pt>
                <c:pt idx="83">
                  <c:v>27.2</c:v>
                </c:pt>
                <c:pt idx="84">
                  <c:v>26.9</c:v>
                </c:pt>
                <c:pt idx="85">
                  <c:v>33.200000000000003</c:v>
                </c:pt>
                <c:pt idx="86">
                  <c:v>29.7</c:v>
                </c:pt>
                <c:pt idx="87">
                  <c:v>29.4</c:v>
                </c:pt>
                <c:pt idx="88">
                  <c:v>26.9</c:v>
                </c:pt>
                <c:pt idx="89">
                  <c:v>27.7</c:v>
                </c:pt>
                <c:pt idx="90">
                  <c:v>28.6</c:v>
                </c:pt>
                <c:pt idx="91">
                  <c:v>26.9</c:v>
                </c:pt>
                <c:pt idx="92">
                  <c:v>26.3</c:v>
                </c:pt>
                <c:pt idx="93">
                  <c:v>26.5</c:v>
                </c:pt>
                <c:pt idx="94">
                  <c:v>28</c:v>
                </c:pt>
                <c:pt idx="95">
                  <c:v>27.2</c:v>
                </c:pt>
                <c:pt idx="96">
                  <c:v>26.5</c:v>
                </c:pt>
                <c:pt idx="97">
                  <c:v>26.7</c:v>
                </c:pt>
                <c:pt idx="98">
                  <c:v>27.6</c:v>
                </c:pt>
                <c:pt idx="99">
                  <c:v>27.2</c:v>
                </c:pt>
                <c:pt idx="100">
                  <c:v>26.1</c:v>
                </c:pt>
                <c:pt idx="101">
                  <c:v>28.7</c:v>
                </c:pt>
                <c:pt idx="102">
                  <c:v>27.2</c:v>
                </c:pt>
                <c:pt idx="108">
                  <c:v>61.3</c:v>
                </c:pt>
                <c:pt idx="109">
                  <c:v>61.4</c:v>
                </c:pt>
                <c:pt idx="110">
                  <c:v>59.5</c:v>
                </c:pt>
                <c:pt idx="111">
                  <c:v>56.8</c:v>
                </c:pt>
                <c:pt idx="112">
                  <c:v>54.9</c:v>
                </c:pt>
                <c:pt idx="113">
                  <c:v>50.1</c:v>
                </c:pt>
                <c:pt idx="114">
                  <c:v>50.6</c:v>
                </c:pt>
                <c:pt idx="115">
                  <c:v>46.1</c:v>
                </c:pt>
                <c:pt idx="116">
                  <c:v>44.4</c:v>
                </c:pt>
                <c:pt idx="117">
                  <c:v>44.4</c:v>
                </c:pt>
                <c:pt idx="118">
                  <c:v>44.9</c:v>
                </c:pt>
                <c:pt idx="119">
                  <c:v>41.1</c:v>
                </c:pt>
                <c:pt idx="120">
                  <c:v>40.700000000000003</c:v>
                </c:pt>
                <c:pt idx="121">
                  <c:v>41.7</c:v>
                </c:pt>
                <c:pt idx="122">
                  <c:v>44.4</c:v>
                </c:pt>
                <c:pt idx="123">
                  <c:v>39.6</c:v>
                </c:pt>
                <c:pt idx="124">
                  <c:v>37.9</c:v>
                </c:pt>
                <c:pt idx="125">
                  <c:v>36.799999999999997</c:v>
                </c:pt>
                <c:pt idx="126">
                  <c:v>40.5</c:v>
                </c:pt>
                <c:pt idx="127">
                  <c:v>37.5</c:v>
                </c:pt>
                <c:pt idx="128">
                  <c:v>34.9</c:v>
                </c:pt>
                <c:pt idx="129">
                  <c:v>34.700000000000003</c:v>
                </c:pt>
                <c:pt idx="130">
                  <c:v>36.700000000000003</c:v>
                </c:pt>
                <c:pt idx="131">
                  <c:v>36.200000000000003</c:v>
                </c:pt>
              </c:numCache>
            </c:numRef>
          </c:val>
          <c:smooth val="0"/>
        </c:ser>
        <c:dLbls>
          <c:showLegendKey val="0"/>
          <c:showVal val="0"/>
          <c:showCatName val="0"/>
          <c:showSerName val="0"/>
          <c:showPercent val="0"/>
          <c:showBubbleSize val="0"/>
        </c:dLbls>
        <c:marker val="1"/>
        <c:smooth val="0"/>
        <c:axId val="470422656"/>
        <c:axId val="470424576"/>
      </c:lineChart>
      <c:dateAx>
        <c:axId val="470422656"/>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1100" b="1" i="0" u="none" strike="noStrike" baseline="0">
                <a:solidFill>
                  <a:srgbClr val="000000"/>
                </a:solidFill>
                <a:latin typeface="Meiryo UI"/>
                <a:ea typeface="Meiryo UI"/>
                <a:cs typeface="Meiryo UI"/>
              </a:defRPr>
            </a:pPr>
            <a:endParaRPr lang="ja-JP"/>
          </a:p>
        </c:txPr>
        <c:crossAx val="470424576"/>
        <c:crosses val="autoZero"/>
        <c:auto val="0"/>
        <c:lblOffset val="100"/>
        <c:baseTimeUnit val="months"/>
        <c:majorUnit val="12"/>
        <c:majorTimeUnit val="months"/>
        <c:minorUnit val="6"/>
        <c:minorTimeUnit val="months"/>
      </c:dateAx>
      <c:valAx>
        <c:axId val="470424576"/>
        <c:scaling>
          <c:orientation val="minMax"/>
          <c:max val="140"/>
        </c:scaling>
        <c:delete val="0"/>
        <c:axPos val="l"/>
        <c:majorGridlines>
          <c:spPr>
            <a:ln w="3175">
              <a:pattFill prst="pct75">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iryo UI"/>
                <a:ea typeface="Meiryo UI"/>
                <a:cs typeface="Meiryo UI"/>
              </a:defRPr>
            </a:pPr>
            <a:endParaRPr lang="ja-JP"/>
          </a:p>
        </c:txPr>
        <c:crossAx val="470422656"/>
        <c:crosses val="autoZero"/>
        <c:crossBetween val="between"/>
      </c:valAx>
      <c:spPr>
        <a:noFill/>
        <a:ln w="12700">
          <a:solidFill>
            <a:srgbClr val="808080"/>
          </a:solidFill>
          <a:prstDash val="solid"/>
        </a:ln>
      </c:spPr>
    </c:plotArea>
    <c:legend>
      <c:legendPos val="r"/>
      <c:layout>
        <c:manualLayout>
          <c:xMode val="edge"/>
          <c:yMode val="edge"/>
          <c:x val="0.46524071119017102"/>
          <c:y val="7.4074074074074077E-3"/>
          <c:w val="0.28110999000661396"/>
          <c:h val="0.38621052564028518"/>
        </c:manualLayout>
      </c:layout>
      <c:overlay val="0"/>
      <c:spPr>
        <a:solidFill>
          <a:srgbClr val="FFFFFF"/>
        </a:solidFill>
        <a:ln w="25400">
          <a:noFill/>
        </a:ln>
      </c:spPr>
      <c:txPr>
        <a:bodyPr/>
        <a:lstStyle/>
        <a:p>
          <a:pPr>
            <a:defRPr sz="14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ＭＳ Ｐゴシック"/>
                <a:ea typeface="ＭＳ Ｐゴシック"/>
                <a:cs typeface="ＭＳ Ｐゴシック"/>
              </a:defRPr>
            </a:pPr>
            <a:r>
              <a:rPr lang="ja-JP" altLang="en-US" sz="1400" b="0" i="0" u="none" strike="noStrike" baseline="0">
                <a:solidFill>
                  <a:srgbClr val="000000"/>
                </a:solidFill>
                <a:latin typeface="Meiryo UI"/>
                <a:ea typeface="Meiryo UI"/>
              </a:rPr>
              <a:t>移動測定車によるγ線の経年推移(東北電力1/3)</a:t>
            </a:r>
          </a:p>
        </c:rich>
      </c:tx>
      <c:layout>
        <c:manualLayout>
          <c:xMode val="edge"/>
          <c:yMode val="edge"/>
          <c:x val="6.1726607601176001E-2"/>
          <c:y val="1.9123873924981279E-2"/>
        </c:manualLayout>
      </c:layout>
      <c:overlay val="0"/>
      <c:spPr>
        <a:solidFill>
          <a:srgbClr val="FFFFFF"/>
        </a:solidFill>
        <a:ln w="25400">
          <a:noFill/>
        </a:ln>
      </c:spPr>
    </c:title>
    <c:autoTitleDeleted val="0"/>
    <c:plotArea>
      <c:layout>
        <c:manualLayout>
          <c:layoutTarget val="inner"/>
          <c:xMode val="edge"/>
          <c:yMode val="edge"/>
          <c:x val="2.9970803342833679E-2"/>
          <c:y val="5.1724137931034482E-2"/>
          <c:w val="0.95760302277719445"/>
          <c:h val="0.80967739469459521"/>
        </c:manualLayout>
      </c:layout>
      <c:lineChart>
        <c:grouping val="standard"/>
        <c:varyColors val="0"/>
        <c:ser>
          <c:idx val="0"/>
          <c:order val="0"/>
          <c:tx>
            <c:strRef>
              <c:f>縦型表!$AK$104</c:f>
              <c:strCache>
                <c:ptCount val="1"/>
                <c:pt idx="0">
                  <c:v>野々浜県道交差点</c:v>
                </c:pt>
              </c:strCache>
            </c:strRef>
          </c:tx>
          <c:spPr>
            <a:ln w="12700">
              <a:solidFill>
                <a:srgbClr val="666699"/>
              </a:solidFill>
              <a:prstDash val="solid"/>
            </a:ln>
          </c:spPr>
          <c:marker>
            <c:symbol val="square"/>
            <c:size val="4"/>
            <c:spPr>
              <a:solidFill>
                <a:srgbClr val="666699"/>
              </a:solidFill>
              <a:ln>
                <a:solidFill>
                  <a:srgbClr val="666699"/>
                </a:solidFill>
                <a:prstDash val="solid"/>
              </a:ln>
            </c:spPr>
          </c:marker>
          <c:cat>
            <c:numRef>
              <c:f>縦型表!$AI$105:$AI$268</c:f>
              <c:numCache>
                <c:formatCode>[$-411]ge\.m\.d;@</c:formatCode>
                <c:ptCount val="164"/>
                <c:pt idx="0">
                  <c:v>31155</c:v>
                </c:pt>
                <c:pt idx="1">
                  <c:v>31254</c:v>
                </c:pt>
                <c:pt idx="2">
                  <c:v>31337</c:v>
                </c:pt>
                <c:pt idx="3">
                  <c:v>31456</c:v>
                </c:pt>
                <c:pt idx="4">
                  <c:v>31519</c:v>
                </c:pt>
                <c:pt idx="5">
                  <c:v>31617</c:v>
                </c:pt>
                <c:pt idx="6">
                  <c:v>31700</c:v>
                </c:pt>
                <c:pt idx="7">
                  <c:v>31791</c:v>
                </c:pt>
                <c:pt idx="8">
                  <c:v>31884</c:v>
                </c:pt>
                <c:pt idx="9">
                  <c:v>31980</c:v>
                </c:pt>
                <c:pt idx="10">
                  <c:v>32080</c:v>
                </c:pt>
                <c:pt idx="11">
                  <c:v>32163</c:v>
                </c:pt>
                <c:pt idx="12">
                  <c:v>32247</c:v>
                </c:pt>
                <c:pt idx="13">
                  <c:v>32344</c:v>
                </c:pt>
                <c:pt idx="14">
                  <c:v>32435</c:v>
                </c:pt>
                <c:pt idx="15">
                  <c:v>32526</c:v>
                </c:pt>
                <c:pt idx="16">
                  <c:v>32619</c:v>
                </c:pt>
                <c:pt idx="17">
                  <c:v>32708</c:v>
                </c:pt>
                <c:pt idx="18">
                  <c:v>32800</c:v>
                </c:pt>
                <c:pt idx="19">
                  <c:v>32903</c:v>
                </c:pt>
                <c:pt idx="20">
                  <c:v>32982</c:v>
                </c:pt>
                <c:pt idx="21">
                  <c:v>33072</c:v>
                </c:pt>
                <c:pt idx="22">
                  <c:v>33164</c:v>
                </c:pt>
                <c:pt idx="23">
                  <c:v>33261</c:v>
                </c:pt>
                <c:pt idx="24">
                  <c:v>33345</c:v>
                </c:pt>
                <c:pt idx="25">
                  <c:v>33443</c:v>
                </c:pt>
                <c:pt idx="26">
                  <c:v>33534</c:v>
                </c:pt>
                <c:pt idx="27">
                  <c:v>33625</c:v>
                </c:pt>
                <c:pt idx="28">
                  <c:v>33765</c:v>
                </c:pt>
                <c:pt idx="29">
                  <c:v>33806</c:v>
                </c:pt>
                <c:pt idx="30">
                  <c:v>33906</c:v>
                </c:pt>
                <c:pt idx="31">
                  <c:v>33996</c:v>
                </c:pt>
                <c:pt idx="32">
                  <c:v>34079</c:v>
                </c:pt>
                <c:pt idx="33">
                  <c:v>34170</c:v>
                </c:pt>
                <c:pt idx="34">
                  <c:v>34269</c:v>
                </c:pt>
                <c:pt idx="35">
                  <c:v>34360</c:v>
                </c:pt>
                <c:pt idx="36">
                  <c:v>34444</c:v>
                </c:pt>
                <c:pt idx="37">
                  <c:v>34536</c:v>
                </c:pt>
                <c:pt idx="38">
                  <c:v>34632</c:v>
                </c:pt>
                <c:pt idx="39">
                  <c:v>34718</c:v>
                </c:pt>
                <c:pt idx="40">
                  <c:v>34802</c:v>
                </c:pt>
                <c:pt idx="41">
                  <c:v>34906</c:v>
                </c:pt>
                <c:pt idx="42">
                  <c:v>34989</c:v>
                </c:pt>
                <c:pt idx="43">
                  <c:v>35081</c:v>
                </c:pt>
                <c:pt idx="44">
                  <c:v>35166</c:v>
                </c:pt>
                <c:pt idx="45">
                  <c:v>35270</c:v>
                </c:pt>
                <c:pt idx="46">
                  <c:v>35361</c:v>
                </c:pt>
                <c:pt idx="47">
                  <c:v>35458</c:v>
                </c:pt>
                <c:pt idx="48">
                  <c:v>35535</c:v>
                </c:pt>
                <c:pt idx="49">
                  <c:v>35649</c:v>
                </c:pt>
                <c:pt idx="50">
                  <c:v>35724</c:v>
                </c:pt>
                <c:pt idx="51">
                  <c:v>35850</c:v>
                </c:pt>
                <c:pt idx="52">
                  <c:v>35928</c:v>
                </c:pt>
                <c:pt idx="53">
                  <c:v>36055</c:v>
                </c:pt>
                <c:pt idx="54">
                  <c:v>36118</c:v>
                </c:pt>
                <c:pt idx="55">
                  <c:v>36180</c:v>
                </c:pt>
                <c:pt idx="56">
                  <c:v>36265</c:v>
                </c:pt>
                <c:pt idx="57">
                  <c:v>36382</c:v>
                </c:pt>
                <c:pt idx="58">
                  <c:v>36483</c:v>
                </c:pt>
                <c:pt idx="59">
                  <c:v>36578</c:v>
                </c:pt>
                <c:pt idx="60">
                  <c:v>36652</c:v>
                </c:pt>
                <c:pt idx="61">
                  <c:v>36760</c:v>
                </c:pt>
                <c:pt idx="62">
                  <c:v>36838</c:v>
                </c:pt>
                <c:pt idx="63">
                  <c:v>36943</c:v>
                </c:pt>
                <c:pt idx="64">
                  <c:v>37034</c:v>
                </c:pt>
                <c:pt idx="65">
                  <c:v>37112</c:v>
                </c:pt>
                <c:pt idx="66">
                  <c:v>37209</c:v>
                </c:pt>
                <c:pt idx="67">
                  <c:v>37313</c:v>
                </c:pt>
                <c:pt idx="68">
                  <c:v>37398</c:v>
                </c:pt>
                <c:pt idx="69">
                  <c:v>37475</c:v>
                </c:pt>
                <c:pt idx="70">
                  <c:v>37589</c:v>
                </c:pt>
                <c:pt idx="71">
                  <c:v>37670</c:v>
                </c:pt>
                <c:pt idx="72">
                  <c:v>37763</c:v>
                </c:pt>
                <c:pt idx="73">
                  <c:v>37854</c:v>
                </c:pt>
                <c:pt idx="74">
                  <c:v>37945</c:v>
                </c:pt>
                <c:pt idx="75">
                  <c:v>38033</c:v>
                </c:pt>
                <c:pt idx="76">
                  <c:v>38125</c:v>
                </c:pt>
                <c:pt idx="77">
                  <c:v>38233</c:v>
                </c:pt>
                <c:pt idx="78">
                  <c:v>38329</c:v>
                </c:pt>
                <c:pt idx="79">
                  <c:v>38407</c:v>
                </c:pt>
                <c:pt idx="80">
                  <c:v>38490</c:v>
                </c:pt>
                <c:pt idx="81">
                  <c:v>38575</c:v>
                </c:pt>
                <c:pt idx="82">
                  <c:v>38686</c:v>
                </c:pt>
                <c:pt idx="83">
                  <c:v>38776</c:v>
                </c:pt>
                <c:pt idx="84">
                  <c:v>38853</c:v>
                </c:pt>
                <c:pt idx="85">
                  <c:v>38952</c:v>
                </c:pt>
                <c:pt idx="86">
                  <c:v>39036</c:v>
                </c:pt>
                <c:pt idx="87">
                  <c:v>39120</c:v>
                </c:pt>
                <c:pt idx="88">
                  <c:v>39218</c:v>
                </c:pt>
                <c:pt idx="89">
                  <c:v>39304</c:v>
                </c:pt>
                <c:pt idx="90">
                  <c:v>39422</c:v>
                </c:pt>
                <c:pt idx="91">
                  <c:v>39510</c:v>
                </c:pt>
                <c:pt idx="92">
                  <c:v>39589</c:v>
                </c:pt>
                <c:pt idx="93">
                  <c:v>39673</c:v>
                </c:pt>
                <c:pt idx="94">
                  <c:v>39765</c:v>
                </c:pt>
                <c:pt idx="95">
                  <c:v>39862</c:v>
                </c:pt>
                <c:pt idx="96">
                  <c:v>39946</c:v>
                </c:pt>
                <c:pt idx="97">
                  <c:v>40051</c:v>
                </c:pt>
                <c:pt idx="98">
                  <c:v>40127</c:v>
                </c:pt>
                <c:pt idx="99">
                  <c:v>40218</c:v>
                </c:pt>
                <c:pt idx="100">
                  <c:v>40316</c:v>
                </c:pt>
                <c:pt idx="101">
                  <c:v>40400</c:v>
                </c:pt>
                <c:pt idx="102">
                  <c:v>40499</c:v>
                </c:pt>
                <c:pt idx="103">
                  <c:v>40597</c:v>
                </c:pt>
                <c:pt idx="104">
                  <c:v>40680</c:v>
                </c:pt>
                <c:pt idx="105">
                  <c:v>40764</c:v>
                </c:pt>
                <c:pt idx="106">
                  <c:v>40856</c:v>
                </c:pt>
                <c:pt idx="107">
                  <c:v>40953</c:v>
                </c:pt>
                <c:pt idx="108">
                  <c:v>41054</c:v>
                </c:pt>
                <c:pt idx="109">
                  <c:v>41142</c:v>
                </c:pt>
                <c:pt idx="110">
                  <c:v>41240</c:v>
                </c:pt>
                <c:pt idx="111">
                  <c:v>41324</c:v>
                </c:pt>
                <c:pt idx="112">
                  <c:v>41409</c:v>
                </c:pt>
                <c:pt idx="113">
                  <c:v>41488</c:v>
                </c:pt>
                <c:pt idx="114">
                  <c:v>41590</c:v>
                </c:pt>
                <c:pt idx="115">
                  <c:v>41676</c:v>
                </c:pt>
                <c:pt idx="116">
                  <c:v>41773</c:v>
                </c:pt>
                <c:pt idx="117">
                  <c:v>41856</c:v>
                </c:pt>
                <c:pt idx="118">
                  <c:v>41948</c:v>
                </c:pt>
                <c:pt idx="119">
                  <c:v>42051</c:v>
                </c:pt>
                <c:pt idx="120">
                  <c:v>42145</c:v>
                </c:pt>
                <c:pt idx="121">
                  <c:v>42222</c:v>
                </c:pt>
                <c:pt idx="122">
                  <c:v>42320</c:v>
                </c:pt>
                <c:pt idx="123">
                  <c:v>42405</c:v>
                </c:pt>
                <c:pt idx="124">
                  <c:v>42510</c:v>
                </c:pt>
                <c:pt idx="125">
                  <c:v>42608</c:v>
                </c:pt>
                <c:pt idx="126">
                  <c:v>42690</c:v>
                </c:pt>
                <c:pt idx="127">
                  <c:v>42781</c:v>
                </c:pt>
                <c:pt idx="128">
                  <c:v>42864</c:v>
                </c:pt>
                <c:pt idx="129">
                  <c:v>42950</c:v>
                </c:pt>
                <c:pt idx="130">
                  <c:v>43047</c:v>
                </c:pt>
                <c:pt idx="131">
                  <c:v>43140</c:v>
                </c:pt>
              </c:numCache>
            </c:numRef>
          </c:cat>
          <c:val>
            <c:numRef>
              <c:f>縦型表!$AK$105:$AK$268</c:f>
              <c:numCache>
                <c:formatCode>0.0</c:formatCode>
                <c:ptCount val="164"/>
                <c:pt idx="0">
                  <c:v>38.28</c:v>
                </c:pt>
                <c:pt idx="1">
                  <c:v>39.15</c:v>
                </c:pt>
                <c:pt idx="2">
                  <c:v>47.85</c:v>
                </c:pt>
                <c:pt idx="3">
                  <c:v>40.89</c:v>
                </c:pt>
                <c:pt idx="4">
                  <c:v>39.15</c:v>
                </c:pt>
                <c:pt idx="5">
                  <c:v>37.409999999999997</c:v>
                </c:pt>
                <c:pt idx="6">
                  <c:v>38.28</c:v>
                </c:pt>
                <c:pt idx="7">
                  <c:v>37.409999999999997</c:v>
                </c:pt>
                <c:pt idx="8">
                  <c:v>42.63</c:v>
                </c:pt>
                <c:pt idx="9">
                  <c:v>40.020000000000003</c:v>
                </c:pt>
                <c:pt idx="10">
                  <c:v>38.28</c:v>
                </c:pt>
                <c:pt idx="11">
                  <c:v>39.15</c:v>
                </c:pt>
                <c:pt idx="12">
                  <c:v>37.409999999999997</c:v>
                </c:pt>
                <c:pt idx="13">
                  <c:v>36.54</c:v>
                </c:pt>
                <c:pt idx="14">
                  <c:v>35.67</c:v>
                </c:pt>
                <c:pt idx="15">
                  <c:v>36.54</c:v>
                </c:pt>
                <c:pt idx="16">
                  <c:v>35.67</c:v>
                </c:pt>
                <c:pt idx="17">
                  <c:v>36.54</c:v>
                </c:pt>
                <c:pt idx="18">
                  <c:v>35.67</c:v>
                </c:pt>
                <c:pt idx="19">
                  <c:v>33.06</c:v>
                </c:pt>
                <c:pt idx="20">
                  <c:v>33.93</c:v>
                </c:pt>
                <c:pt idx="21">
                  <c:v>35.67</c:v>
                </c:pt>
                <c:pt idx="22">
                  <c:v>36.54</c:v>
                </c:pt>
                <c:pt idx="23">
                  <c:v>34.799999999999997</c:v>
                </c:pt>
                <c:pt idx="24">
                  <c:v>34.4</c:v>
                </c:pt>
                <c:pt idx="25">
                  <c:v>35.4</c:v>
                </c:pt>
                <c:pt idx="26">
                  <c:v>35.200000000000003</c:v>
                </c:pt>
                <c:pt idx="27">
                  <c:v>38.9</c:v>
                </c:pt>
                <c:pt idx="28">
                  <c:v>41.5</c:v>
                </c:pt>
                <c:pt idx="29">
                  <c:v>40.1</c:v>
                </c:pt>
                <c:pt idx="30">
                  <c:v>42.5</c:v>
                </c:pt>
                <c:pt idx="31">
                  <c:v>40.700000000000003</c:v>
                </c:pt>
                <c:pt idx="32">
                  <c:v>42.5</c:v>
                </c:pt>
                <c:pt idx="33">
                  <c:v>40.1</c:v>
                </c:pt>
                <c:pt idx="34">
                  <c:v>42.4</c:v>
                </c:pt>
                <c:pt idx="35">
                  <c:v>39.9</c:v>
                </c:pt>
                <c:pt idx="36">
                  <c:v>44.1</c:v>
                </c:pt>
                <c:pt idx="37">
                  <c:v>40.6</c:v>
                </c:pt>
                <c:pt idx="38">
                  <c:v>39.200000000000003</c:v>
                </c:pt>
                <c:pt idx="39">
                  <c:v>41</c:v>
                </c:pt>
                <c:pt idx="40">
                  <c:v>41.6</c:v>
                </c:pt>
                <c:pt idx="41">
                  <c:v>41.2</c:v>
                </c:pt>
                <c:pt idx="42">
                  <c:v>42</c:v>
                </c:pt>
                <c:pt idx="43">
                  <c:v>41.2</c:v>
                </c:pt>
                <c:pt idx="44">
                  <c:v>42.8</c:v>
                </c:pt>
                <c:pt idx="45">
                  <c:v>39.700000000000003</c:v>
                </c:pt>
                <c:pt idx="46">
                  <c:v>40</c:v>
                </c:pt>
                <c:pt idx="47">
                  <c:v>37.9</c:v>
                </c:pt>
                <c:pt idx="48">
                  <c:v>41.4</c:v>
                </c:pt>
                <c:pt idx="49">
                  <c:v>33.6</c:v>
                </c:pt>
                <c:pt idx="50">
                  <c:v>33.299999999999997</c:v>
                </c:pt>
                <c:pt idx="51">
                  <c:v>38.4</c:v>
                </c:pt>
                <c:pt idx="52">
                  <c:v>37.9</c:v>
                </c:pt>
                <c:pt idx="53">
                  <c:v>39.700000000000003</c:v>
                </c:pt>
                <c:pt idx="54">
                  <c:v>39.700000000000003</c:v>
                </c:pt>
                <c:pt idx="55">
                  <c:v>38.6</c:v>
                </c:pt>
                <c:pt idx="56">
                  <c:v>37.4</c:v>
                </c:pt>
                <c:pt idx="57">
                  <c:v>36.9</c:v>
                </c:pt>
                <c:pt idx="58">
                  <c:v>35.200000000000003</c:v>
                </c:pt>
                <c:pt idx="59">
                  <c:v>38.4</c:v>
                </c:pt>
                <c:pt idx="60">
                  <c:v>38.6</c:v>
                </c:pt>
                <c:pt idx="61">
                  <c:v>38.200000000000003</c:v>
                </c:pt>
                <c:pt idx="62">
                  <c:v>40.200000000000003</c:v>
                </c:pt>
                <c:pt idx="63">
                  <c:v>37.799999999999997</c:v>
                </c:pt>
                <c:pt idx="64">
                  <c:v>38.1</c:v>
                </c:pt>
                <c:pt idx="65">
                  <c:v>41</c:v>
                </c:pt>
                <c:pt idx="66">
                  <c:v>40.700000000000003</c:v>
                </c:pt>
                <c:pt idx="67">
                  <c:v>41</c:v>
                </c:pt>
                <c:pt idx="68">
                  <c:v>37.1</c:v>
                </c:pt>
                <c:pt idx="69">
                  <c:v>39.200000000000003</c:v>
                </c:pt>
                <c:pt idx="70">
                  <c:v>39.1</c:v>
                </c:pt>
                <c:pt idx="71">
                  <c:v>37.6</c:v>
                </c:pt>
                <c:pt idx="72">
                  <c:v>34.200000000000003</c:v>
                </c:pt>
                <c:pt idx="73">
                  <c:v>33.700000000000003</c:v>
                </c:pt>
                <c:pt idx="74">
                  <c:v>35.799999999999997</c:v>
                </c:pt>
                <c:pt idx="75">
                  <c:v>34.5</c:v>
                </c:pt>
                <c:pt idx="76">
                  <c:v>34.6</c:v>
                </c:pt>
                <c:pt idx="77">
                  <c:v>33.299999999999997</c:v>
                </c:pt>
                <c:pt idx="78">
                  <c:v>38</c:v>
                </c:pt>
                <c:pt idx="79">
                  <c:v>34.1</c:v>
                </c:pt>
                <c:pt idx="80">
                  <c:v>39.5</c:v>
                </c:pt>
                <c:pt idx="81">
                  <c:v>36.6</c:v>
                </c:pt>
                <c:pt idx="82">
                  <c:v>33.700000000000003</c:v>
                </c:pt>
                <c:pt idx="83">
                  <c:v>35.700000000000003</c:v>
                </c:pt>
                <c:pt idx="84">
                  <c:v>36.700000000000003</c:v>
                </c:pt>
                <c:pt idx="85">
                  <c:v>36.9</c:v>
                </c:pt>
                <c:pt idx="86">
                  <c:v>36.4</c:v>
                </c:pt>
                <c:pt idx="87">
                  <c:v>37</c:v>
                </c:pt>
                <c:pt idx="88">
                  <c:v>37.4</c:v>
                </c:pt>
                <c:pt idx="89">
                  <c:v>36.799999999999997</c:v>
                </c:pt>
                <c:pt idx="90">
                  <c:v>36.799999999999997</c:v>
                </c:pt>
                <c:pt idx="91">
                  <c:v>37.1</c:v>
                </c:pt>
                <c:pt idx="92">
                  <c:v>36.5</c:v>
                </c:pt>
                <c:pt idx="93">
                  <c:v>38.9</c:v>
                </c:pt>
                <c:pt idx="94">
                  <c:v>37.200000000000003</c:v>
                </c:pt>
                <c:pt idx="95">
                  <c:v>38.200000000000003</c:v>
                </c:pt>
                <c:pt idx="96">
                  <c:v>38.200000000000003</c:v>
                </c:pt>
                <c:pt idx="97">
                  <c:v>37.1</c:v>
                </c:pt>
                <c:pt idx="98">
                  <c:v>37.799999999999997</c:v>
                </c:pt>
                <c:pt idx="99">
                  <c:v>37.5</c:v>
                </c:pt>
                <c:pt idx="100">
                  <c:v>37.700000000000003</c:v>
                </c:pt>
                <c:pt idx="101">
                  <c:v>37.799999999999997</c:v>
                </c:pt>
                <c:pt idx="102">
                  <c:v>38.1</c:v>
                </c:pt>
                <c:pt idx="103">
                  <c:v>36.700000000000003</c:v>
                </c:pt>
                <c:pt idx="104">
                  <c:v>73.900000000000006</c:v>
                </c:pt>
                <c:pt idx="105">
                  <c:v>67.2</c:v>
                </c:pt>
                <c:pt idx="106">
                  <c:v>58.9</c:v>
                </c:pt>
                <c:pt idx="107">
                  <c:v>43.2</c:v>
                </c:pt>
                <c:pt idx="108">
                  <c:v>42.7</c:v>
                </c:pt>
                <c:pt idx="109">
                  <c:v>41.7</c:v>
                </c:pt>
                <c:pt idx="110">
                  <c:v>40.200000000000003</c:v>
                </c:pt>
                <c:pt idx="111">
                  <c:v>40.200000000000003</c:v>
                </c:pt>
                <c:pt idx="112">
                  <c:v>37.5</c:v>
                </c:pt>
                <c:pt idx="113">
                  <c:v>37.9</c:v>
                </c:pt>
                <c:pt idx="114">
                  <c:v>37.700000000000003</c:v>
                </c:pt>
                <c:pt idx="115">
                  <c:v>37</c:v>
                </c:pt>
                <c:pt idx="116">
                  <c:v>37.9</c:v>
                </c:pt>
                <c:pt idx="117">
                  <c:v>38</c:v>
                </c:pt>
                <c:pt idx="118">
                  <c:v>36.700000000000003</c:v>
                </c:pt>
                <c:pt idx="119">
                  <c:v>36.9</c:v>
                </c:pt>
                <c:pt idx="120">
                  <c:v>36.9</c:v>
                </c:pt>
                <c:pt idx="121">
                  <c:v>38.4</c:v>
                </c:pt>
                <c:pt idx="122">
                  <c:v>35.799999999999997</c:v>
                </c:pt>
                <c:pt idx="123">
                  <c:v>35.5</c:v>
                </c:pt>
                <c:pt idx="124">
                  <c:v>35.799999999999997</c:v>
                </c:pt>
                <c:pt idx="125">
                  <c:v>34.6</c:v>
                </c:pt>
                <c:pt idx="126">
                  <c:v>35.5</c:v>
                </c:pt>
                <c:pt idx="127">
                  <c:v>35.4</c:v>
                </c:pt>
                <c:pt idx="128">
                  <c:v>35.9</c:v>
                </c:pt>
                <c:pt idx="129">
                  <c:v>34.9</c:v>
                </c:pt>
                <c:pt idx="130">
                  <c:v>35.700000000000003</c:v>
                </c:pt>
                <c:pt idx="131">
                  <c:v>35.700000000000003</c:v>
                </c:pt>
              </c:numCache>
            </c:numRef>
          </c:val>
          <c:smooth val="0"/>
        </c:ser>
        <c:ser>
          <c:idx val="1"/>
          <c:order val="1"/>
          <c:tx>
            <c:strRef>
              <c:f>縦型表!$AL$104</c:f>
              <c:strCache>
                <c:ptCount val="1"/>
                <c:pt idx="0">
                  <c:v>大石原入口</c:v>
                </c:pt>
              </c:strCache>
            </c:strRef>
          </c:tx>
          <c:spPr>
            <a:ln w="12700">
              <a:solidFill>
                <a:srgbClr val="666699"/>
              </a:solidFill>
              <a:prstDash val="solid"/>
            </a:ln>
          </c:spPr>
          <c:marker>
            <c:symbol val="square"/>
            <c:size val="6"/>
            <c:spPr>
              <a:solidFill>
                <a:srgbClr val="FFFFFF"/>
              </a:solidFill>
              <a:ln>
                <a:solidFill>
                  <a:srgbClr val="666699"/>
                </a:solidFill>
                <a:prstDash val="solid"/>
              </a:ln>
            </c:spPr>
          </c:marker>
          <c:cat>
            <c:numRef>
              <c:f>縦型表!$AI$105:$AI$268</c:f>
              <c:numCache>
                <c:formatCode>[$-411]ge\.m\.d;@</c:formatCode>
                <c:ptCount val="164"/>
                <c:pt idx="0">
                  <c:v>31155</c:v>
                </c:pt>
                <c:pt idx="1">
                  <c:v>31254</c:v>
                </c:pt>
                <c:pt idx="2">
                  <c:v>31337</c:v>
                </c:pt>
                <c:pt idx="3">
                  <c:v>31456</c:v>
                </c:pt>
                <c:pt idx="4">
                  <c:v>31519</c:v>
                </c:pt>
                <c:pt idx="5">
                  <c:v>31617</c:v>
                </c:pt>
                <c:pt idx="6">
                  <c:v>31700</c:v>
                </c:pt>
                <c:pt idx="7">
                  <c:v>31791</c:v>
                </c:pt>
                <c:pt idx="8">
                  <c:v>31884</c:v>
                </c:pt>
                <c:pt idx="9">
                  <c:v>31980</c:v>
                </c:pt>
                <c:pt idx="10">
                  <c:v>32080</c:v>
                </c:pt>
                <c:pt idx="11">
                  <c:v>32163</c:v>
                </c:pt>
                <c:pt idx="12">
                  <c:v>32247</c:v>
                </c:pt>
                <c:pt idx="13">
                  <c:v>32344</c:v>
                </c:pt>
                <c:pt idx="14">
                  <c:v>32435</c:v>
                </c:pt>
                <c:pt idx="15">
                  <c:v>32526</c:v>
                </c:pt>
                <c:pt idx="16">
                  <c:v>32619</c:v>
                </c:pt>
                <c:pt idx="17">
                  <c:v>32708</c:v>
                </c:pt>
                <c:pt idx="18">
                  <c:v>32800</c:v>
                </c:pt>
                <c:pt idx="19">
                  <c:v>32903</c:v>
                </c:pt>
                <c:pt idx="20">
                  <c:v>32982</c:v>
                </c:pt>
                <c:pt idx="21">
                  <c:v>33072</c:v>
                </c:pt>
                <c:pt idx="22">
                  <c:v>33164</c:v>
                </c:pt>
                <c:pt idx="23">
                  <c:v>33261</c:v>
                </c:pt>
                <c:pt idx="24">
                  <c:v>33345</c:v>
                </c:pt>
                <c:pt idx="25">
                  <c:v>33443</c:v>
                </c:pt>
                <c:pt idx="26">
                  <c:v>33534</c:v>
                </c:pt>
                <c:pt idx="27">
                  <c:v>33625</c:v>
                </c:pt>
                <c:pt idx="28">
                  <c:v>33765</c:v>
                </c:pt>
                <c:pt idx="29">
                  <c:v>33806</c:v>
                </c:pt>
                <c:pt idx="30">
                  <c:v>33906</c:v>
                </c:pt>
                <c:pt idx="31">
                  <c:v>33996</c:v>
                </c:pt>
                <c:pt idx="32">
                  <c:v>34079</c:v>
                </c:pt>
                <c:pt idx="33">
                  <c:v>34170</c:v>
                </c:pt>
                <c:pt idx="34">
                  <c:v>34269</c:v>
                </c:pt>
                <c:pt idx="35">
                  <c:v>34360</c:v>
                </c:pt>
                <c:pt idx="36">
                  <c:v>34444</c:v>
                </c:pt>
                <c:pt idx="37">
                  <c:v>34536</c:v>
                </c:pt>
                <c:pt idx="38">
                  <c:v>34632</c:v>
                </c:pt>
                <c:pt idx="39">
                  <c:v>34718</c:v>
                </c:pt>
                <c:pt idx="40">
                  <c:v>34802</c:v>
                </c:pt>
                <c:pt idx="41">
                  <c:v>34906</c:v>
                </c:pt>
                <c:pt idx="42">
                  <c:v>34989</c:v>
                </c:pt>
                <c:pt idx="43">
                  <c:v>35081</c:v>
                </c:pt>
                <c:pt idx="44">
                  <c:v>35166</c:v>
                </c:pt>
                <c:pt idx="45">
                  <c:v>35270</c:v>
                </c:pt>
                <c:pt idx="46">
                  <c:v>35361</c:v>
                </c:pt>
                <c:pt idx="47">
                  <c:v>35458</c:v>
                </c:pt>
                <c:pt idx="48">
                  <c:v>35535</c:v>
                </c:pt>
                <c:pt idx="49">
                  <c:v>35649</c:v>
                </c:pt>
                <c:pt idx="50">
                  <c:v>35724</c:v>
                </c:pt>
                <c:pt idx="51">
                  <c:v>35850</c:v>
                </c:pt>
                <c:pt idx="52">
                  <c:v>35928</c:v>
                </c:pt>
                <c:pt idx="53">
                  <c:v>36055</c:v>
                </c:pt>
                <c:pt idx="54">
                  <c:v>36118</c:v>
                </c:pt>
                <c:pt idx="55">
                  <c:v>36180</c:v>
                </c:pt>
                <c:pt idx="56">
                  <c:v>36265</c:v>
                </c:pt>
                <c:pt idx="57">
                  <c:v>36382</c:v>
                </c:pt>
                <c:pt idx="58">
                  <c:v>36483</c:v>
                </c:pt>
                <c:pt idx="59">
                  <c:v>36578</c:v>
                </c:pt>
                <c:pt idx="60">
                  <c:v>36652</c:v>
                </c:pt>
                <c:pt idx="61">
                  <c:v>36760</c:v>
                </c:pt>
                <c:pt idx="62">
                  <c:v>36838</c:v>
                </c:pt>
                <c:pt idx="63">
                  <c:v>36943</c:v>
                </c:pt>
                <c:pt idx="64">
                  <c:v>37034</c:v>
                </c:pt>
                <c:pt idx="65">
                  <c:v>37112</c:v>
                </c:pt>
                <c:pt idx="66">
                  <c:v>37209</c:v>
                </c:pt>
                <c:pt idx="67">
                  <c:v>37313</c:v>
                </c:pt>
                <c:pt idx="68">
                  <c:v>37398</c:v>
                </c:pt>
                <c:pt idx="69">
                  <c:v>37475</c:v>
                </c:pt>
                <c:pt idx="70">
                  <c:v>37589</c:v>
                </c:pt>
                <c:pt idx="71">
                  <c:v>37670</c:v>
                </c:pt>
                <c:pt idx="72">
                  <c:v>37763</c:v>
                </c:pt>
                <c:pt idx="73">
                  <c:v>37854</c:v>
                </c:pt>
                <c:pt idx="74">
                  <c:v>37945</c:v>
                </c:pt>
                <c:pt idx="75">
                  <c:v>38033</c:v>
                </c:pt>
                <c:pt idx="76">
                  <c:v>38125</c:v>
                </c:pt>
                <c:pt idx="77">
                  <c:v>38233</c:v>
                </c:pt>
                <c:pt idx="78">
                  <c:v>38329</c:v>
                </c:pt>
                <c:pt idx="79">
                  <c:v>38407</c:v>
                </c:pt>
                <c:pt idx="80">
                  <c:v>38490</c:v>
                </c:pt>
                <c:pt idx="81">
                  <c:v>38575</c:v>
                </c:pt>
                <c:pt idx="82">
                  <c:v>38686</c:v>
                </c:pt>
                <c:pt idx="83">
                  <c:v>38776</c:v>
                </c:pt>
                <c:pt idx="84">
                  <c:v>38853</c:v>
                </c:pt>
                <c:pt idx="85">
                  <c:v>38952</c:v>
                </c:pt>
                <c:pt idx="86">
                  <c:v>39036</c:v>
                </c:pt>
                <c:pt idx="87">
                  <c:v>39120</c:v>
                </c:pt>
                <c:pt idx="88">
                  <c:v>39218</c:v>
                </c:pt>
                <c:pt idx="89">
                  <c:v>39304</c:v>
                </c:pt>
                <c:pt idx="90">
                  <c:v>39422</c:v>
                </c:pt>
                <c:pt idx="91">
                  <c:v>39510</c:v>
                </c:pt>
                <c:pt idx="92">
                  <c:v>39589</c:v>
                </c:pt>
                <c:pt idx="93">
                  <c:v>39673</c:v>
                </c:pt>
                <c:pt idx="94">
                  <c:v>39765</c:v>
                </c:pt>
                <c:pt idx="95">
                  <c:v>39862</c:v>
                </c:pt>
                <c:pt idx="96">
                  <c:v>39946</c:v>
                </c:pt>
                <c:pt idx="97">
                  <c:v>40051</c:v>
                </c:pt>
                <c:pt idx="98">
                  <c:v>40127</c:v>
                </c:pt>
                <c:pt idx="99">
                  <c:v>40218</c:v>
                </c:pt>
                <c:pt idx="100">
                  <c:v>40316</c:v>
                </c:pt>
                <c:pt idx="101">
                  <c:v>40400</c:v>
                </c:pt>
                <c:pt idx="102">
                  <c:v>40499</c:v>
                </c:pt>
                <c:pt idx="103">
                  <c:v>40597</c:v>
                </c:pt>
                <c:pt idx="104">
                  <c:v>40680</c:v>
                </c:pt>
                <c:pt idx="105">
                  <c:v>40764</c:v>
                </c:pt>
                <c:pt idx="106">
                  <c:v>40856</c:v>
                </c:pt>
                <c:pt idx="107">
                  <c:v>40953</c:v>
                </c:pt>
                <c:pt idx="108">
                  <c:v>41054</c:v>
                </c:pt>
                <c:pt idx="109">
                  <c:v>41142</c:v>
                </c:pt>
                <c:pt idx="110">
                  <c:v>41240</c:v>
                </c:pt>
                <c:pt idx="111">
                  <c:v>41324</c:v>
                </c:pt>
                <c:pt idx="112">
                  <c:v>41409</c:v>
                </c:pt>
                <c:pt idx="113">
                  <c:v>41488</c:v>
                </c:pt>
                <c:pt idx="114">
                  <c:v>41590</c:v>
                </c:pt>
                <c:pt idx="115">
                  <c:v>41676</c:v>
                </c:pt>
                <c:pt idx="116">
                  <c:v>41773</c:v>
                </c:pt>
                <c:pt idx="117">
                  <c:v>41856</c:v>
                </c:pt>
                <c:pt idx="118">
                  <c:v>41948</c:v>
                </c:pt>
                <c:pt idx="119">
                  <c:v>42051</c:v>
                </c:pt>
                <c:pt idx="120">
                  <c:v>42145</c:v>
                </c:pt>
                <c:pt idx="121">
                  <c:v>42222</c:v>
                </c:pt>
                <c:pt idx="122">
                  <c:v>42320</c:v>
                </c:pt>
                <c:pt idx="123">
                  <c:v>42405</c:v>
                </c:pt>
                <c:pt idx="124">
                  <c:v>42510</c:v>
                </c:pt>
                <c:pt idx="125">
                  <c:v>42608</c:v>
                </c:pt>
                <c:pt idx="126">
                  <c:v>42690</c:v>
                </c:pt>
                <c:pt idx="127">
                  <c:v>42781</c:v>
                </c:pt>
                <c:pt idx="128">
                  <c:v>42864</c:v>
                </c:pt>
                <c:pt idx="129">
                  <c:v>42950</c:v>
                </c:pt>
                <c:pt idx="130">
                  <c:v>43047</c:v>
                </c:pt>
                <c:pt idx="131">
                  <c:v>43140</c:v>
                </c:pt>
              </c:numCache>
            </c:numRef>
          </c:cat>
          <c:val>
            <c:numRef>
              <c:f>縦型表!$AL$105:$AL$268</c:f>
              <c:numCache>
                <c:formatCode>0.0</c:formatCode>
                <c:ptCount val="164"/>
                <c:pt idx="0">
                  <c:v>49.59</c:v>
                </c:pt>
                <c:pt idx="1">
                  <c:v>51.33</c:v>
                </c:pt>
                <c:pt idx="2">
                  <c:v>54.81</c:v>
                </c:pt>
                <c:pt idx="3">
                  <c:v>51.33</c:v>
                </c:pt>
                <c:pt idx="4">
                  <c:v>51.33</c:v>
                </c:pt>
                <c:pt idx="5">
                  <c:v>48.72</c:v>
                </c:pt>
                <c:pt idx="6">
                  <c:v>44.37</c:v>
                </c:pt>
                <c:pt idx="7">
                  <c:v>43.5</c:v>
                </c:pt>
                <c:pt idx="8">
                  <c:v>47.85</c:v>
                </c:pt>
                <c:pt idx="9">
                  <c:v>47.85</c:v>
                </c:pt>
                <c:pt idx="10">
                  <c:v>43.5</c:v>
                </c:pt>
                <c:pt idx="11">
                  <c:v>52.2</c:v>
                </c:pt>
                <c:pt idx="12">
                  <c:v>46.11</c:v>
                </c:pt>
                <c:pt idx="13">
                  <c:v>44.37</c:v>
                </c:pt>
                <c:pt idx="14">
                  <c:v>50.46</c:v>
                </c:pt>
                <c:pt idx="15">
                  <c:v>46.11</c:v>
                </c:pt>
                <c:pt idx="16">
                  <c:v>46.98</c:v>
                </c:pt>
                <c:pt idx="17">
                  <c:v>45.24</c:v>
                </c:pt>
                <c:pt idx="18">
                  <c:v>45.24</c:v>
                </c:pt>
                <c:pt idx="19">
                  <c:v>43.5</c:v>
                </c:pt>
                <c:pt idx="20">
                  <c:v>44.37</c:v>
                </c:pt>
                <c:pt idx="21">
                  <c:v>46.98</c:v>
                </c:pt>
                <c:pt idx="22">
                  <c:v>46.98</c:v>
                </c:pt>
                <c:pt idx="23">
                  <c:v>45.24</c:v>
                </c:pt>
                <c:pt idx="24">
                  <c:v>45.5</c:v>
                </c:pt>
                <c:pt idx="25">
                  <c:v>45.3</c:v>
                </c:pt>
                <c:pt idx="26">
                  <c:v>45.9</c:v>
                </c:pt>
                <c:pt idx="27">
                  <c:v>42.9</c:v>
                </c:pt>
                <c:pt idx="28">
                  <c:v>49.4</c:v>
                </c:pt>
                <c:pt idx="29">
                  <c:v>48.4</c:v>
                </c:pt>
                <c:pt idx="30">
                  <c:v>52.3</c:v>
                </c:pt>
                <c:pt idx="31">
                  <c:v>49.8</c:v>
                </c:pt>
                <c:pt idx="32">
                  <c:v>51.7</c:v>
                </c:pt>
                <c:pt idx="33">
                  <c:v>49.3</c:v>
                </c:pt>
                <c:pt idx="34">
                  <c:v>51.5</c:v>
                </c:pt>
                <c:pt idx="35">
                  <c:v>49.6</c:v>
                </c:pt>
                <c:pt idx="36">
                  <c:v>53.8</c:v>
                </c:pt>
                <c:pt idx="37">
                  <c:v>49</c:v>
                </c:pt>
                <c:pt idx="38">
                  <c:v>48.2</c:v>
                </c:pt>
                <c:pt idx="39">
                  <c:v>48.1</c:v>
                </c:pt>
                <c:pt idx="40">
                  <c:v>51</c:v>
                </c:pt>
                <c:pt idx="41">
                  <c:v>49.4</c:v>
                </c:pt>
                <c:pt idx="42">
                  <c:v>50.8</c:v>
                </c:pt>
                <c:pt idx="43">
                  <c:v>51.7</c:v>
                </c:pt>
                <c:pt idx="44">
                  <c:v>52.3</c:v>
                </c:pt>
                <c:pt idx="45">
                  <c:v>48.9</c:v>
                </c:pt>
                <c:pt idx="46">
                  <c:v>51.1</c:v>
                </c:pt>
                <c:pt idx="47">
                  <c:v>50.4</c:v>
                </c:pt>
                <c:pt idx="48">
                  <c:v>51.3</c:v>
                </c:pt>
                <c:pt idx="49">
                  <c:v>45.6</c:v>
                </c:pt>
                <c:pt idx="50">
                  <c:v>45.9</c:v>
                </c:pt>
                <c:pt idx="51">
                  <c:v>48.7</c:v>
                </c:pt>
                <c:pt idx="52">
                  <c:v>50.2</c:v>
                </c:pt>
                <c:pt idx="53">
                  <c:v>51</c:v>
                </c:pt>
                <c:pt idx="54">
                  <c:v>52.9</c:v>
                </c:pt>
                <c:pt idx="55">
                  <c:v>53.4</c:v>
                </c:pt>
                <c:pt idx="56">
                  <c:v>50.9</c:v>
                </c:pt>
                <c:pt idx="57">
                  <c:v>47.6</c:v>
                </c:pt>
                <c:pt idx="58">
                  <c:v>45.7</c:v>
                </c:pt>
                <c:pt idx="59">
                  <c:v>52.8</c:v>
                </c:pt>
                <c:pt idx="60">
                  <c:v>50</c:v>
                </c:pt>
                <c:pt idx="61">
                  <c:v>50.4</c:v>
                </c:pt>
                <c:pt idx="62">
                  <c:v>53</c:v>
                </c:pt>
                <c:pt idx="63">
                  <c:v>49.1</c:v>
                </c:pt>
                <c:pt idx="64">
                  <c:v>49.6</c:v>
                </c:pt>
                <c:pt idx="65">
                  <c:v>54.3</c:v>
                </c:pt>
                <c:pt idx="66">
                  <c:v>53</c:v>
                </c:pt>
                <c:pt idx="67">
                  <c:v>53.2</c:v>
                </c:pt>
                <c:pt idx="68">
                  <c:v>48.3</c:v>
                </c:pt>
                <c:pt idx="69">
                  <c:v>52.6</c:v>
                </c:pt>
                <c:pt idx="70">
                  <c:v>51.7</c:v>
                </c:pt>
                <c:pt idx="71">
                  <c:v>52.4</c:v>
                </c:pt>
                <c:pt idx="72">
                  <c:v>46</c:v>
                </c:pt>
                <c:pt idx="73">
                  <c:v>44.8</c:v>
                </c:pt>
                <c:pt idx="74">
                  <c:v>47.5</c:v>
                </c:pt>
                <c:pt idx="75">
                  <c:v>49.2</c:v>
                </c:pt>
                <c:pt idx="76">
                  <c:v>46.1</c:v>
                </c:pt>
                <c:pt idx="77">
                  <c:v>44</c:v>
                </c:pt>
                <c:pt idx="78">
                  <c:v>47.9</c:v>
                </c:pt>
                <c:pt idx="79">
                  <c:v>46.4</c:v>
                </c:pt>
                <c:pt idx="80">
                  <c:v>43.2</c:v>
                </c:pt>
                <c:pt idx="81">
                  <c:v>44.6</c:v>
                </c:pt>
                <c:pt idx="82">
                  <c:v>49.5</c:v>
                </c:pt>
                <c:pt idx="83">
                  <c:v>47.6</c:v>
                </c:pt>
                <c:pt idx="84">
                  <c:v>47.6</c:v>
                </c:pt>
                <c:pt idx="85">
                  <c:v>46.5</c:v>
                </c:pt>
                <c:pt idx="86">
                  <c:v>46.5</c:v>
                </c:pt>
                <c:pt idx="87">
                  <c:v>48.3</c:v>
                </c:pt>
                <c:pt idx="88">
                  <c:v>48.4</c:v>
                </c:pt>
                <c:pt idx="89">
                  <c:v>47.3</c:v>
                </c:pt>
                <c:pt idx="90">
                  <c:v>48.7</c:v>
                </c:pt>
                <c:pt idx="91">
                  <c:v>48</c:v>
                </c:pt>
                <c:pt idx="92">
                  <c:v>47.5</c:v>
                </c:pt>
                <c:pt idx="93">
                  <c:v>46.7</c:v>
                </c:pt>
                <c:pt idx="94">
                  <c:v>47.6</c:v>
                </c:pt>
                <c:pt idx="95">
                  <c:v>48.3</c:v>
                </c:pt>
                <c:pt idx="96">
                  <c:v>46.6</c:v>
                </c:pt>
                <c:pt idx="97">
                  <c:v>44.7</c:v>
                </c:pt>
                <c:pt idx="98">
                  <c:v>44.5</c:v>
                </c:pt>
                <c:pt idx="99">
                  <c:v>43.6</c:v>
                </c:pt>
                <c:pt idx="100">
                  <c:v>44</c:v>
                </c:pt>
                <c:pt idx="101">
                  <c:v>45.3</c:v>
                </c:pt>
                <c:pt idx="102">
                  <c:v>47.7</c:v>
                </c:pt>
                <c:pt idx="103">
                  <c:v>43.5</c:v>
                </c:pt>
                <c:pt idx="104">
                  <c:v>114.1</c:v>
                </c:pt>
                <c:pt idx="105">
                  <c:v>100.9</c:v>
                </c:pt>
                <c:pt idx="106">
                  <c:v>88.5</c:v>
                </c:pt>
                <c:pt idx="107">
                  <c:v>82.1</c:v>
                </c:pt>
                <c:pt idx="108">
                  <c:v>79.8</c:v>
                </c:pt>
                <c:pt idx="109">
                  <c:v>78.3</c:v>
                </c:pt>
                <c:pt idx="110">
                  <c:v>73.900000000000006</c:v>
                </c:pt>
                <c:pt idx="111">
                  <c:v>73.2</c:v>
                </c:pt>
                <c:pt idx="112">
                  <c:v>67.3</c:v>
                </c:pt>
                <c:pt idx="113">
                  <c:v>59.9</c:v>
                </c:pt>
                <c:pt idx="114">
                  <c:v>67.2</c:v>
                </c:pt>
                <c:pt idx="115">
                  <c:v>66.900000000000006</c:v>
                </c:pt>
                <c:pt idx="116">
                  <c:v>66.900000000000006</c:v>
                </c:pt>
                <c:pt idx="117">
                  <c:v>68.2</c:v>
                </c:pt>
                <c:pt idx="118">
                  <c:v>64.900000000000006</c:v>
                </c:pt>
                <c:pt idx="119">
                  <c:v>64</c:v>
                </c:pt>
                <c:pt idx="120">
                  <c:v>62.5</c:v>
                </c:pt>
                <c:pt idx="121">
                  <c:v>66.099999999999994</c:v>
                </c:pt>
                <c:pt idx="122">
                  <c:v>61.2</c:v>
                </c:pt>
                <c:pt idx="123">
                  <c:v>61.7</c:v>
                </c:pt>
                <c:pt idx="124">
                  <c:v>59</c:v>
                </c:pt>
                <c:pt idx="125">
                  <c:v>59</c:v>
                </c:pt>
                <c:pt idx="126">
                  <c:v>59.6</c:v>
                </c:pt>
                <c:pt idx="127">
                  <c:v>59.8</c:v>
                </c:pt>
                <c:pt idx="128">
                  <c:v>60.6</c:v>
                </c:pt>
                <c:pt idx="129">
                  <c:v>58.2</c:v>
                </c:pt>
                <c:pt idx="130">
                  <c:v>58.5</c:v>
                </c:pt>
                <c:pt idx="131">
                  <c:v>58.7</c:v>
                </c:pt>
              </c:numCache>
            </c:numRef>
          </c:val>
          <c:smooth val="0"/>
        </c:ser>
        <c:ser>
          <c:idx val="1"/>
          <c:order val="2"/>
          <c:tx>
            <c:strRef>
              <c:f>縦型表!$AM$104</c:f>
              <c:strCache>
                <c:ptCount val="1"/>
                <c:pt idx="0">
                  <c:v>横浦入口</c:v>
                </c:pt>
              </c:strCache>
            </c:strRef>
          </c:tx>
          <c:spPr>
            <a:ln w="12700">
              <a:pattFill prst="pct75">
                <a:fgClr>
                  <a:srgbClr val="008000"/>
                </a:fgClr>
                <a:bgClr>
                  <a:srgbClr val="FFFFFF"/>
                </a:bgClr>
              </a:pattFill>
              <a:prstDash val="solid"/>
            </a:ln>
          </c:spPr>
          <c:marker>
            <c:symbol val="triangle"/>
            <c:size val="6"/>
            <c:spPr>
              <a:solidFill>
                <a:srgbClr val="FFFFFF"/>
              </a:solidFill>
              <a:ln>
                <a:solidFill>
                  <a:srgbClr val="008000"/>
                </a:solidFill>
                <a:prstDash val="solid"/>
              </a:ln>
            </c:spPr>
          </c:marker>
          <c:cat>
            <c:numRef>
              <c:f>縦型表!$AI$105:$AI$268</c:f>
              <c:numCache>
                <c:formatCode>[$-411]ge\.m\.d;@</c:formatCode>
                <c:ptCount val="164"/>
                <c:pt idx="0">
                  <c:v>31155</c:v>
                </c:pt>
                <c:pt idx="1">
                  <c:v>31254</c:v>
                </c:pt>
                <c:pt idx="2">
                  <c:v>31337</c:v>
                </c:pt>
                <c:pt idx="3">
                  <c:v>31456</c:v>
                </c:pt>
                <c:pt idx="4">
                  <c:v>31519</c:v>
                </c:pt>
                <c:pt idx="5">
                  <c:v>31617</c:v>
                </c:pt>
                <c:pt idx="6">
                  <c:v>31700</c:v>
                </c:pt>
                <c:pt idx="7">
                  <c:v>31791</c:v>
                </c:pt>
                <c:pt idx="8">
                  <c:v>31884</c:v>
                </c:pt>
                <c:pt idx="9">
                  <c:v>31980</c:v>
                </c:pt>
                <c:pt idx="10">
                  <c:v>32080</c:v>
                </c:pt>
                <c:pt idx="11">
                  <c:v>32163</c:v>
                </c:pt>
                <c:pt idx="12">
                  <c:v>32247</c:v>
                </c:pt>
                <c:pt idx="13">
                  <c:v>32344</c:v>
                </c:pt>
                <c:pt idx="14">
                  <c:v>32435</c:v>
                </c:pt>
                <c:pt idx="15">
                  <c:v>32526</c:v>
                </c:pt>
                <c:pt idx="16">
                  <c:v>32619</c:v>
                </c:pt>
                <c:pt idx="17">
                  <c:v>32708</c:v>
                </c:pt>
                <c:pt idx="18">
                  <c:v>32800</c:v>
                </c:pt>
                <c:pt idx="19">
                  <c:v>32903</c:v>
                </c:pt>
                <c:pt idx="20">
                  <c:v>32982</c:v>
                </c:pt>
                <c:pt idx="21">
                  <c:v>33072</c:v>
                </c:pt>
                <c:pt idx="22">
                  <c:v>33164</c:v>
                </c:pt>
                <c:pt idx="23">
                  <c:v>33261</c:v>
                </c:pt>
                <c:pt idx="24">
                  <c:v>33345</c:v>
                </c:pt>
                <c:pt idx="25">
                  <c:v>33443</c:v>
                </c:pt>
                <c:pt idx="26">
                  <c:v>33534</c:v>
                </c:pt>
                <c:pt idx="27">
                  <c:v>33625</c:v>
                </c:pt>
                <c:pt idx="28">
                  <c:v>33765</c:v>
                </c:pt>
                <c:pt idx="29">
                  <c:v>33806</c:v>
                </c:pt>
                <c:pt idx="30">
                  <c:v>33906</c:v>
                </c:pt>
                <c:pt idx="31">
                  <c:v>33996</c:v>
                </c:pt>
                <c:pt idx="32">
                  <c:v>34079</c:v>
                </c:pt>
                <c:pt idx="33">
                  <c:v>34170</c:v>
                </c:pt>
                <c:pt idx="34">
                  <c:v>34269</c:v>
                </c:pt>
                <c:pt idx="35">
                  <c:v>34360</c:v>
                </c:pt>
                <c:pt idx="36">
                  <c:v>34444</c:v>
                </c:pt>
                <c:pt idx="37">
                  <c:v>34536</c:v>
                </c:pt>
                <c:pt idx="38">
                  <c:v>34632</c:v>
                </c:pt>
                <c:pt idx="39">
                  <c:v>34718</c:v>
                </c:pt>
                <c:pt idx="40">
                  <c:v>34802</c:v>
                </c:pt>
                <c:pt idx="41">
                  <c:v>34906</c:v>
                </c:pt>
                <c:pt idx="42">
                  <c:v>34989</c:v>
                </c:pt>
                <c:pt idx="43">
                  <c:v>35081</c:v>
                </c:pt>
                <c:pt idx="44">
                  <c:v>35166</c:v>
                </c:pt>
                <c:pt idx="45">
                  <c:v>35270</c:v>
                </c:pt>
                <c:pt idx="46">
                  <c:v>35361</c:v>
                </c:pt>
                <c:pt idx="47">
                  <c:v>35458</c:v>
                </c:pt>
                <c:pt idx="48">
                  <c:v>35535</c:v>
                </c:pt>
                <c:pt idx="49">
                  <c:v>35649</c:v>
                </c:pt>
                <c:pt idx="50">
                  <c:v>35724</c:v>
                </c:pt>
                <c:pt idx="51">
                  <c:v>35850</c:v>
                </c:pt>
                <c:pt idx="52">
                  <c:v>35928</c:v>
                </c:pt>
                <c:pt idx="53">
                  <c:v>36055</c:v>
                </c:pt>
                <c:pt idx="54">
                  <c:v>36118</c:v>
                </c:pt>
                <c:pt idx="55">
                  <c:v>36180</c:v>
                </c:pt>
                <c:pt idx="56">
                  <c:v>36265</c:v>
                </c:pt>
                <c:pt idx="57">
                  <c:v>36382</c:v>
                </c:pt>
                <c:pt idx="58">
                  <c:v>36483</c:v>
                </c:pt>
                <c:pt idx="59">
                  <c:v>36578</c:v>
                </c:pt>
                <c:pt idx="60">
                  <c:v>36652</c:v>
                </c:pt>
                <c:pt idx="61">
                  <c:v>36760</c:v>
                </c:pt>
                <c:pt idx="62">
                  <c:v>36838</c:v>
                </c:pt>
                <c:pt idx="63">
                  <c:v>36943</c:v>
                </c:pt>
                <c:pt idx="64">
                  <c:v>37034</c:v>
                </c:pt>
                <c:pt idx="65">
                  <c:v>37112</c:v>
                </c:pt>
                <c:pt idx="66">
                  <c:v>37209</c:v>
                </c:pt>
                <c:pt idx="67">
                  <c:v>37313</c:v>
                </c:pt>
                <c:pt idx="68">
                  <c:v>37398</c:v>
                </c:pt>
                <c:pt idx="69">
                  <c:v>37475</c:v>
                </c:pt>
                <c:pt idx="70">
                  <c:v>37589</c:v>
                </c:pt>
                <c:pt idx="71">
                  <c:v>37670</c:v>
                </c:pt>
                <c:pt idx="72">
                  <c:v>37763</c:v>
                </c:pt>
                <c:pt idx="73">
                  <c:v>37854</c:v>
                </c:pt>
                <c:pt idx="74">
                  <c:v>37945</c:v>
                </c:pt>
                <c:pt idx="75">
                  <c:v>38033</c:v>
                </c:pt>
                <c:pt idx="76">
                  <c:v>38125</c:v>
                </c:pt>
                <c:pt idx="77">
                  <c:v>38233</c:v>
                </c:pt>
                <c:pt idx="78">
                  <c:v>38329</c:v>
                </c:pt>
                <c:pt idx="79">
                  <c:v>38407</c:v>
                </c:pt>
                <c:pt idx="80">
                  <c:v>38490</c:v>
                </c:pt>
                <c:pt idx="81">
                  <c:v>38575</c:v>
                </c:pt>
                <c:pt idx="82">
                  <c:v>38686</c:v>
                </c:pt>
                <c:pt idx="83">
                  <c:v>38776</c:v>
                </c:pt>
                <c:pt idx="84">
                  <c:v>38853</c:v>
                </c:pt>
                <c:pt idx="85">
                  <c:v>38952</c:v>
                </c:pt>
                <c:pt idx="86">
                  <c:v>39036</c:v>
                </c:pt>
                <c:pt idx="87">
                  <c:v>39120</c:v>
                </c:pt>
                <c:pt idx="88">
                  <c:v>39218</c:v>
                </c:pt>
                <c:pt idx="89">
                  <c:v>39304</c:v>
                </c:pt>
                <c:pt idx="90">
                  <c:v>39422</c:v>
                </c:pt>
                <c:pt idx="91">
                  <c:v>39510</c:v>
                </c:pt>
                <c:pt idx="92">
                  <c:v>39589</c:v>
                </c:pt>
                <c:pt idx="93">
                  <c:v>39673</c:v>
                </c:pt>
                <c:pt idx="94">
                  <c:v>39765</c:v>
                </c:pt>
                <c:pt idx="95">
                  <c:v>39862</c:v>
                </c:pt>
                <c:pt idx="96">
                  <c:v>39946</c:v>
                </c:pt>
                <c:pt idx="97">
                  <c:v>40051</c:v>
                </c:pt>
                <c:pt idx="98">
                  <c:v>40127</c:v>
                </c:pt>
                <c:pt idx="99">
                  <c:v>40218</c:v>
                </c:pt>
                <c:pt idx="100">
                  <c:v>40316</c:v>
                </c:pt>
                <c:pt idx="101">
                  <c:v>40400</c:v>
                </c:pt>
                <c:pt idx="102">
                  <c:v>40499</c:v>
                </c:pt>
                <c:pt idx="103">
                  <c:v>40597</c:v>
                </c:pt>
                <c:pt idx="104">
                  <c:v>40680</c:v>
                </c:pt>
                <c:pt idx="105">
                  <c:v>40764</c:v>
                </c:pt>
                <c:pt idx="106">
                  <c:v>40856</c:v>
                </c:pt>
                <c:pt idx="107">
                  <c:v>40953</c:v>
                </c:pt>
                <c:pt idx="108">
                  <c:v>41054</c:v>
                </c:pt>
                <c:pt idx="109">
                  <c:v>41142</c:v>
                </c:pt>
                <c:pt idx="110">
                  <c:v>41240</c:v>
                </c:pt>
                <c:pt idx="111">
                  <c:v>41324</c:v>
                </c:pt>
                <c:pt idx="112">
                  <c:v>41409</c:v>
                </c:pt>
                <c:pt idx="113">
                  <c:v>41488</c:v>
                </c:pt>
                <c:pt idx="114">
                  <c:v>41590</c:v>
                </c:pt>
                <c:pt idx="115">
                  <c:v>41676</c:v>
                </c:pt>
                <c:pt idx="116">
                  <c:v>41773</c:v>
                </c:pt>
                <c:pt idx="117">
                  <c:v>41856</c:v>
                </c:pt>
                <c:pt idx="118">
                  <c:v>41948</c:v>
                </c:pt>
                <c:pt idx="119">
                  <c:v>42051</c:v>
                </c:pt>
                <c:pt idx="120">
                  <c:v>42145</c:v>
                </c:pt>
                <c:pt idx="121">
                  <c:v>42222</c:v>
                </c:pt>
                <c:pt idx="122">
                  <c:v>42320</c:v>
                </c:pt>
                <c:pt idx="123">
                  <c:v>42405</c:v>
                </c:pt>
                <c:pt idx="124">
                  <c:v>42510</c:v>
                </c:pt>
                <c:pt idx="125">
                  <c:v>42608</c:v>
                </c:pt>
                <c:pt idx="126">
                  <c:v>42690</c:v>
                </c:pt>
                <c:pt idx="127">
                  <c:v>42781</c:v>
                </c:pt>
                <c:pt idx="128">
                  <c:v>42864</c:v>
                </c:pt>
                <c:pt idx="129">
                  <c:v>42950</c:v>
                </c:pt>
                <c:pt idx="130">
                  <c:v>43047</c:v>
                </c:pt>
                <c:pt idx="131">
                  <c:v>43140</c:v>
                </c:pt>
              </c:numCache>
            </c:numRef>
          </c:cat>
          <c:val>
            <c:numRef>
              <c:f>縦型表!$AM$105:$AM$268</c:f>
              <c:numCache>
                <c:formatCode>0.0</c:formatCode>
                <c:ptCount val="164"/>
                <c:pt idx="0">
                  <c:v>27.84</c:v>
                </c:pt>
                <c:pt idx="1">
                  <c:v>28.71</c:v>
                </c:pt>
                <c:pt idx="2">
                  <c:v>35.67</c:v>
                </c:pt>
                <c:pt idx="3">
                  <c:v>29.58</c:v>
                </c:pt>
                <c:pt idx="4">
                  <c:v>28.71</c:v>
                </c:pt>
                <c:pt idx="5">
                  <c:v>27.84</c:v>
                </c:pt>
                <c:pt idx="6">
                  <c:v>26.97</c:v>
                </c:pt>
                <c:pt idx="7">
                  <c:v>27.84</c:v>
                </c:pt>
                <c:pt idx="8">
                  <c:v>28.71</c:v>
                </c:pt>
                <c:pt idx="9">
                  <c:v>30.45</c:v>
                </c:pt>
                <c:pt idx="10">
                  <c:v>26.1</c:v>
                </c:pt>
                <c:pt idx="11">
                  <c:v>31.32</c:v>
                </c:pt>
                <c:pt idx="12">
                  <c:v>30.45</c:v>
                </c:pt>
                <c:pt idx="13">
                  <c:v>27.84</c:v>
                </c:pt>
                <c:pt idx="14">
                  <c:v>28.71</c:v>
                </c:pt>
                <c:pt idx="15">
                  <c:v>28.71</c:v>
                </c:pt>
                <c:pt idx="16">
                  <c:v>27.84</c:v>
                </c:pt>
                <c:pt idx="17">
                  <c:v>28.71</c:v>
                </c:pt>
                <c:pt idx="18">
                  <c:v>28.71</c:v>
                </c:pt>
                <c:pt idx="19">
                  <c:v>26.97</c:v>
                </c:pt>
                <c:pt idx="20">
                  <c:v>27.84</c:v>
                </c:pt>
                <c:pt idx="21">
                  <c:v>28.71</c:v>
                </c:pt>
                <c:pt idx="22">
                  <c:v>28.71</c:v>
                </c:pt>
                <c:pt idx="23">
                  <c:v>28.71</c:v>
                </c:pt>
                <c:pt idx="24">
                  <c:v>28.4</c:v>
                </c:pt>
                <c:pt idx="25">
                  <c:v>28.6</c:v>
                </c:pt>
                <c:pt idx="26">
                  <c:v>27.8</c:v>
                </c:pt>
                <c:pt idx="27">
                  <c:v>30.8</c:v>
                </c:pt>
                <c:pt idx="28">
                  <c:v>30.2</c:v>
                </c:pt>
                <c:pt idx="29">
                  <c:v>30.9</c:v>
                </c:pt>
                <c:pt idx="30">
                  <c:v>33.1</c:v>
                </c:pt>
                <c:pt idx="31">
                  <c:v>32.700000000000003</c:v>
                </c:pt>
                <c:pt idx="32">
                  <c:v>32.299999999999997</c:v>
                </c:pt>
                <c:pt idx="33">
                  <c:v>32.299999999999997</c:v>
                </c:pt>
                <c:pt idx="34">
                  <c:v>33.299999999999997</c:v>
                </c:pt>
                <c:pt idx="35">
                  <c:v>31.7</c:v>
                </c:pt>
                <c:pt idx="36">
                  <c:v>34.4</c:v>
                </c:pt>
                <c:pt idx="37">
                  <c:v>31.6</c:v>
                </c:pt>
                <c:pt idx="38">
                  <c:v>31.8</c:v>
                </c:pt>
                <c:pt idx="39">
                  <c:v>32.200000000000003</c:v>
                </c:pt>
                <c:pt idx="40">
                  <c:v>32.799999999999997</c:v>
                </c:pt>
                <c:pt idx="41">
                  <c:v>29.4</c:v>
                </c:pt>
                <c:pt idx="42">
                  <c:v>34.5</c:v>
                </c:pt>
                <c:pt idx="43">
                  <c:v>32.200000000000003</c:v>
                </c:pt>
                <c:pt idx="44">
                  <c:v>34</c:v>
                </c:pt>
                <c:pt idx="45">
                  <c:v>31.5</c:v>
                </c:pt>
                <c:pt idx="46">
                  <c:v>31.3</c:v>
                </c:pt>
                <c:pt idx="47">
                  <c:v>30.6</c:v>
                </c:pt>
                <c:pt idx="48">
                  <c:v>32.1</c:v>
                </c:pt>
                <c:pt idx="49">
                  <c:v>29</c:v>
                </c:pt>
                <c:pt idx="50">
                  <c:v>29.3</c:v>
                </c:pt>
                <c:pt idx="51">
                  <c:v>33.1</c:v>
                </c:pt>
                <c:pt idx="52">
                  <c:v>32.1</c:v>
                </c:pt>
                <c:pt idx="53">
                  <c:v>31.9</c:v>
                </c:pt>
                <c:pt idx="54">
                  <c:v>34.9</c:v>
                </c:pt>
                <c:pt idx="55">
                  <c:v>33.4</c:v>
                </c:pt>
                <c:pt idx="56">
                  <c:v>32.6</c:v>
                </c:pt>
                <c:pt idx="57">
                  <c:v>30.8</c:v>
                </c:pt>
                <c:pt idx="58">
                  <c:v>30</c:v>
                </c:pt>
                <c:pt idx="59">
                  <c:v>34.6</c:v>
                </c:pt>
                <c:pt idx="60">
                  <c:v>32.200000000000003</c:v>
                </c:pt>
                <c:pt idx="61">
                  <c:v>32.299999999999997</c:v>
                </c:pt>
                <c:pt idx="62">
                  <c:v>33.5</c:v>
                </c:pt>
                <c:pt idx="63">
                  <c:v>29.8</c:v>
                </c:pt>
                <c:pt idx="64">
                  <c:v>33</c:v>
                </c:pt>
                <c:pt idx="65">
                  <c:v>34.5</c:v>
                </c:pt>
                <c:pt idx="66">
                  <c:v>34.6</c:v>
                </c:pt>
                <c:pt idx="67">
                  <c:v>33.799999999999997</c:v>
                </c:pt>
                <c:pt idx="68">
                  <c:v>29.8</c:v>
                </c:pt>
                <c:pt idx="69">
                  <c:v>33.200000000000003</c:v>
                </c:pt>
                <c:pt idx="70">
                  <c:v>32.5</c:v>
                </c:pt>
                <c:pt idx="71">
                  <c:v>30.9</c:v>
                </c:pt>
                <c:pt idx="72">
                  <c:v>28.6</c:v>
                </c:pt>
                <c:pt idx="73">
                  <c:v>26.6</c:v>
                </c:pt>
                <c:pt idx="74">
                  <c:v>27.8</c:v>
                </c:pt>
                <c:pt idx="75">
                  <c:v>26.8</c:v>
                </c:pt>
                <c:pt idx="76">
                  <c:v>26.6</c:v>
                </c:pt>
                <c:pt idx="77">
                  <c:v>28.5</c:v>
                </c:pt>
                <c:pt idx="78">
                  <c:v>28.5</c:v>
                </c:pt>
                <c:pt idx="79">
                  <c:v>29</c:v>
                </c:pt>
                <c:pt idx="80">
                  <c:v>27.5</c:v>
                </c:pt>
                <c:pt idx="81">
                  <c:v>27.9</c:v>
                </c:pt>
                <c:pt idx="82">
                  <c:v>27.6</c:v>
                </c:pt>
                <c:pt idx="83">
                  <c:v>27</c:v>
                </c:pt>
                <c:pt idx="84">
                  <c:v>30.1</c:v>
                </c:pt>
                <c:pt idx="85">
                  <c:v>31.6</c:v>
                </c:pt>
                <c:pt idx="86">
                  <c:v>31.6</c:v>
                </c:pt>
                <c:pt idx="87">
                  <c:v>31.8</c:v>
                </c:pt>
                <c:pt idx="88">
                  <c:v>31.7</c:v>
                </c:pt>
                <c:pt idx="89">
                  <c:v>30.6</c:v>
                </c:pt>
                <c:pt idx="90">
                  <c:v>31</c:v>
                </c:pt>
                <c:pt idx="91">
                  <c:v>32.6</c:v>
                </c:pt>
                <c:pt idx="92">
                  <c:v>31.2</c:v>
                </c:pt>
                <c:pt idx="93">
                  <c:v>32.299999999999997</c:v>
                </c:pt>
                <c:pt idx="94">
                  <c:v>31.9</c:v>
                </c:pt>
                <c:pt idx="95">
                  <c:v>32.200000000000003</c:v>
                </c:pt>
                <c:pt idx="96">
                  <c:v>31.9</c:v>
                </c:pt>
                <c:pt idx="97">
                  <c:v>30.7</c:v>
                </c:pt>
                <c:pt idx="98">
                  <c:v>30.6</c:v>
                </c:pt>
                <c:pt idx="99">
                  <c:v>31</c:v>
                </c:pt>
                <c:pt idx="100">
                  <c:v>31.3</c:v>
                </c:pt>
                <c:pt idx="101">
                  <c:v>31.3</c:v>
                </c:pt>
                <c:pt idx="102">
                  <c:v>32.200000000000003</c:v>
                </c:pt>
                <c:pt idx="103">
                  <c:v>30.6</c:v>
                </c:pt>
                <c:pt idx="104">
                  <c:v>102</c:v>
                </c:pt>
                <c:pt idx="105">
                  <c:v>81.8</c:v>
                </c:pt>
                <c:pt idx="106">
                  <c:v>70.8</c:v>
                </c:pt>
                <c:pt idx="107">
                  <c:v>64.400000000000006</c:v>
                </c:pt>
                <c:pt idx="108">
                  <c:v>62.6</c:v>
                </c:pt>
                <c:pt idx="109">
                  <c:v>61.1</c:v>
                </c:pt>
                <c:pt idx="110">
                  <c:v>55</c:v>
                </c:pt>
                <c:pt idx="111">
                  <c:v>54</c:v>
                </c:pt>
                <c:pt idx="112">
                  <c:v>50.3</c:v>
                </c:pt>
                <c:pt idx="113">
                  <c:v>49.1</c:v>
                </c:pt>
                <c:pt idx="114">
                  <c:v>48.3</c:v>
                </c:pt>
                <c:pt idx="115">
                  <c:v>49.2</c:v>
                </c:pt>
                <c:pt idx="116">
                  <c:v>49.3</c:v>
                </c:pt>
                <c:pt idx="117">
                  <c:v>48.4</c:v>
                </c:pt>
                <c:pt idx="118">
                  <c:v>45.2</c:v>
                </c:pt>
                <c:pt idx="119">
                  <c:v>44.9</c:v>
                </c:pt>
                <c:pt idx="120">
                  <c:v>44</c:v>
                </c:pt>
                <c:pt idx="121">
                  <c:v>46.9</c:v>
                </c:pt>
                <c:pt idx="122">
                  <c:v>42.2</c:v>
                </c:pt>
                <c:pt idx="123">
                  <c:v>41.1</c:v>
                </c:pt>
                <c:pt idx="124">
                  <c:v>39.799999999999997</c:v>
                </c:pt>
                <c:pt idx="125">
                  <c:v>39.700000000000003</c:v>
                </c:pt>
                <c:pt idx="126">
                  <c:v>39.9</c:v>
                </c:pt>
                <c:pt idx="127">
                  <c:v>39.9</c:v>
                </c:pt>
                <c:pt idx="128">
                  <c:v>40.9</c:v>
                </c:pt>
                <c:pt idx="129">
                  <c:v>39</c:v>
                </c:pt>
                <c:pt idx="130">
                  <c:v>41.1</c:v>
                </c:pt>
                <c:pt idx="131">
                  <c:v>40.799999999999997</c:v>
                </c:pt>
              </c:numCache>
            </c:numRef>
          </c:val>
          <c:smooth val="0"/>
        </c:ser>
        <c:ser>
          <c:idx val="2"/>
          <c:order val="3"/>
          <c:tx>
            <c:strRef>
              <c:f>縦型表!$AN$104</c:f>
              <c:strCache>
                <c:ptCount val="1"/>
                <c:pt idx="0">
                  <c:v>高白入口</c:v>
                </c:pt>
              </c:strCache>
            </c:strRef>
          </c:tx>
          <c:spPr>
            <a:ln w="3175">
              <a:solidFill>
                <a:srgbClr val="008000"/>
              </a:solidFill>
              <a:prstDash val="solid"/>
            </a:ln>
          </c:spPr>
          <c:marker>
            <c:symbol val="triangle"/>
            <c:size val="6"/>
            <c:spPr>
              <a:solidFill>
                <a:srgbClr val="008000"/>
              </a:solidFill>
              <a:ln>
                <a:solidFill>
                  <a:srgbClr val="008000"/>
                </a:solidFill>
                <a:prstDash val="solid"/>
              </a:ln>
            </c:spPr>
          </c:marker>
          <c:cat>
            <c:numRef>
              <c:f>縦型表!$AI$105:$AI$268</c:f>
              <c:numCache>
                <c:formatCode>[$-411]ge\.m\.d;@</c:formatCode>
                <c:ptCount val="164"/>
                <c:pt idx="0">
                  <c:v>31155</c:v>
                </c:pt>
                <c:pt idx="1">
                  <c:v>31254</c:v>
                </c:pt>
                <c:pt idx="2">
                  <c:v>31337</c:v>
                </c:pt>
                <c:pt idx="3">
                  <c:v>31456</c:v>
                </c:pt>
                <c:pt idx="4">
                  <c:v>31519</c:v>
                </c:pt>
                <c:pt idx="5">
                  <c:v>31617</c:v>
                </c:pt>
                <c:pt idx="6">
                  <c:v>31700</c:v>
                </c:pt>
                <c:pt idx="7">
                  <c:v>31791</c:v>
                </c:pt>
                <c:pt idx="8">
                  <c:v>31884</c:v>
                </c:pt>
                <c:pt idx="9">
                  <c:v>31980</c:v>
                </c:pt>
                <c:pt idx="10">
                  <c:v>32080</c:v>
                </c:pt>
                <c:pt idx="11">
                  <c:v>32163</c:v>
                </c:pt>
                <c:pt idx="12">
                  <c:v>32247</c:v>
                </c:pt>
                <c:pt idx="13">
                  <c:v>32344</c:v>
                </c:pt>
                <c:pt idx="14">
                  <c:v>32435</c:v>
                </c:pt>
                <c:pt idx="15">
                  <c:v>32526</c:v>
                </c:pt>
                <c:pt idx="16">
                  <c:v>32619</c:v>
                </c:pt>
                <c:pt idx="17">
                  <c:v>32708</c:v>
                </c:pt>
                <c:pt idx="18">
                  <c:v>32800</c:v>
                </c:pt>
                <c:pt idx="19">
                  <c:v>32903</c:v>
                </c:pt>
                <c:pt idx="20">
                  <c:v>32982</c:v>
                </c:pt>
                <c:pt idx="21">
                  <c:v>33072</c:v>
                </c:pt>
                <c:pt idx="22">
                  <c:v>33164</c:v>
                </c:pt>
                <c:pt idx="23">
                  <c:v>33261</c:v>
                </c:pt>
                <c:pt idx="24">
                  <c:v>33345</c:v>
                </c:pt>
                <c:pt idx="25">
                  <c:v>33443</c:v>
                </c:pt>
                <c:pt idx="26">
                  <c:v>33534</c:v>
                </c:pt>
                <c:pt idx="27">
                  <c:v>33625</c:v>
                </c:pt>
                <c:pt idx="28">
                  <c:v>33765</c:v>
                </c:pt>
                <c:pt idx="29">
                  <c:v>33806</c:v>
                </c:pt>
                <c:pt idx="30">
                  <c:v>33906</c:v>
                </c:pt>
                <c:pt idx="31">
                  <c:v>33996</c:v>
                </c:pt>
                <c:pt idx="32">
                  <c:v>34079</c:v>
                </c:pt>
                <c:pt idx="33">
                  <c:v>34170</c:v>
                </c:pt>
                <c:pt idx="34">
                  <c:v>34269</c:v>
                </c:pt>
                <c:pt idx="35">
                  <c:v>34360</c:v>
                </c:pt>
                <c:pt idx="36">
                  <c:v>34444</c:v>
                </c:pt>
                <c:pt idx="37">
                  <c:v>34536</c:v>
                </c:pt>
                <c:pt idx="38">
                  <c:v>34632</c:v>
                </c:pt>
                <c:pt idx="39">
                  <c:v>34718</c:v>
                </c:pt>
                <c:pt idx="40">
                  <c:v>34802</c:v>
                </c:pt>
                <c:pt idx="41">
                  <c:v>34906</c:v>
                </c:pt>
                <c:pt idx="42">
                  <c:v>34989</c:v>
                </c:pt>
                <c:pt idx="43">
                  <c:v>35081</c:v>
                </c:pt>
                <c:pt idx="44">
                  <c:v>35166</c:v>
                </c:pt>
                <c:pt idx="45">
                  <c:v>35270</c:v>
                </c:pt>
                <c:pt idx="46">
                  <c:v>35361</c:v>
                </c:pt>
                <c:pt idx="47">
                  <c:v>35458</c:v>
                </c:pt>
                <c:pt idx="48">
                  <c:v>35535</c:v>
                </c:pt>
                <c:pt idx="49">
                  <c:v>35649</c:v>
                </c:pt>
                <c:pt idx="50">
                  <c:v>35724</c:v>
                </c:pt>
                <c:pt idx="51">
                  <c:v>35850</c:v>
                </c:pt>
                <c:pt idx="52">
                  <c:v>35928</c:v>
                </c:pt>
                <c:pt idx="53">
                  <c:v>36055</c:v>
                </c:pt>
                <c:pt idx="54">
                  <c:v>36118</c:v>
                </c:pt>
                <c:pt idx="55">
                  <c:v>36180</c:v>
                </c:pt>
                <c:pt idx="56">
                  <c:v>36265</c:v>
                </c:pt>
                <c:pt idx="57">
                  <c:v>36382</c:v>
                </c:pt>
                <c:pt idx="58">
                  <c:v>36483</c:v>
                </c:pt>
                <c:pt idx="59">
                  <c:v>36578</c:v>
                </c:pt>
                <c:pt idx="60">
                  <c:v>36652</c:v>
                </c:pt>
                <c:pt idx="61">
                  <c:v>36760</c:v>
                </c:pt>
                <c:pt idx="62">
                  <c:v>36838</c:v>
                </c:pt>
                <c:pt idx="63">
                  <c:v>36943</c:v>
                </c:pt>
                <c:pt idx="64">
                  <c:v>37034</c:v>
                </c:pt>
                <c:pt idx="65">
                  <c:v>37112</c:v>
                </c:pt>
                <c:pt idx="66">
                  <c:v>37209</c:v>
                </c:pt>
                <c:pt idx="67">
                  <c:v>37313</c:v>
                </c:pt>
                <c:pt idx="68">
                  <c:v>37398</c:v>
                </c:pt>
                <c:pt idx="69">
                  <c:v>37475</c:v>
                </c:pt>
                <c:pt idx="70">
                  <c:v>37589</c:v>
                </c:pt>
                <c:pt idx="71">
                  <c:v>37670</c:v>
                </c:pt>
                <c:pt idx="72">
                  <c:v>37763</c:v>
                </c:pt>
                <c:pt idx="73">
                  <c:v>37854</c:v>
                </c:pt>
                <c:pt idx="74">
                  <c:v>37945</c:v>
                </c:pt>
                <c:pt idx="75">
                  <c:v>38033</c:v>
                </c:pt>
                <c:pt idx="76">
                  <c:v>38125</c:v>
                </c:pt>
                <c:pt idx="77">
                  <c:v>38233</c:v>
                </c:pt>
                <c:pt idx="78">
                  <c:v>38329</c:v>
                </c:pt>
                <c:pt idx="79">
                  <c:v>38407</c:v>
                </c:pt>
                <c:pt idx="80">
                  <c:v>38490</c:v>
                </c:pt>
                <c:pt idx="81">
                  <c:v>38575</c:v>
                </c:pt>
                <c:pt idx="82">
                  <c:v>38686</c:v>
                </c:pt>
                <c:pt idx="83">
                  <c:v>38776</c:v>
                </c:pt>
                <c:pt idx="84">
                  <c:v>38853</c:v>
                </c:pt>
                <c:pt idx="85">
                  <c:v>38952</c:v>
                </c:pt>
                <c:pt idx="86">
                  <c:v>39036</c:v>
                </c:pt>
                <c:pt idx="87">
                  <c:v>39120</c:v>
                </c:pt>
                <c:pt idx="88">
                  <c:v>39218</c:v>
                </c:pt>
                <c:pt idx="89">
                  <c:v>39304</c:v>
                </c:pt>
                <c:pt idx="90">
                  <c:v>39422</c:v>
                </c:pt>
                <c:pt idx="91">
                  <c:v>39510</c:v>
                </c:pt>
                <c:pt idx="92">
                  <c:v>39589</c:v>
                </c:pt>
                <c:pt idx="93">
                  <c:v>39673</c:v>
                </c:pt>
                <c:pt idx="94">
                  <c:v>39765</c:v>
                </c:pt>
                <c:pt idx="95">
                  <c:v>39862</c:v>
                </c:pt>
                <c:pt idx="96">
                  <c:v>39946</c:v>
                </c:pt>
                <c:pt idx="97">
                  <c:v>40051</c:v>
                </c:pt>
                <c:pt idx="98">
                  <c:v>40127</c:v>
                </c:pt>
                <c:pt idx="99">
                  <c:v>40218</c:v>
                </c:pt>
                <c:pt idx="100">
                  <c:v>40316</c:v>
                </c:pt>
                <c:pt idx="101">
                  <c:v>40400</c:v>
                </c:pt>
                <c:pt idx="102">
                  <c:v>40499</c:v>
                </c:pt>
                <c:pt idx="103">
                  <c:v>40597</c:v>
                </c:pt>
                <c:pt idx="104">
                  <c:v>40680</c:v>
                </c:pt>
                <c:pt idx="105">
                  <c:v>40764</c:v>
                </c:pt>
                <c:pt idx="106">
                  <c:v>40856</c:v>
                </c:pt>
                <c:pt idx="107">
                  <c:v>40953</c:v>
                </c:pt>
                <c:pt idx="108">
                  <c:v>41054</c:v>
                </c:pt>
                <c:pt idx="109">
                  <c:v>41142</c:v>
                </c:pt>
                <c:pt idx="110">
                  <c:v>41240</c:v>
                </c:pt>
                <c:pt idx="111">
                  <c:v>41324</c:v>
                </c:pt>
                <c:pt idx="112">
                  <c:v>41409</c:v>
                </c:pt>
                <c:pt idx="113">
                  <c:v>41488</c:v>
                </c:pt>
                <c:pt idx="114">
                  <c:v>41590</c:v>
                </c:pt>
                <c:pt idx="115">
                  <c:v>41676</c:v>
                </c:pt>
                <c:pt idx="116">
                  <c:v>41773</c:v>
                </c:pt>
                <c:pt idx="117">
                  <c:v>41856</c:v>
                </c:pt>
                <c:pt idx="118">
                  <c:v>41948</c:v>
                </c:pt>
                <c:pt idx="119">
                  <c:v>42051</c:v>
                </c:pt>
                <c:pt idx="120">
                  <c:v>42145</c:v>
                </c:pt>
                <c:pt idx="121">
                  <c:v>42222</c:v>
                </c:pt>
                <c:pt idx="122">
                  <c:v>42320</c:v>
                </c:pt>
                <c:pt idx="123">
                  <c:v>42405</c:v>
                </c:pt>
                <c:pt idx="124">
                  <c:v>42510</c:v>
                </c:pt>
                <c:pt idx="125">
                  <c:v>42608</c:v>
                </c:pt>
                <c:pt idx="126">
                  <c:v>42690</c:v>
                </c:pt>
                <c:pt idx="127">
                  <c:v>42781</c:v>
                </c:pt>
                <c:pt idx="128">
                  <c:v>42864</c:v>
                </c:pt>
                <c:pt idx="129">
                  <c:v>42950</c:v>
                </c:pt>
                <c:pt idx="130">
                  <c:v>43047</c:v>
                </c:pt>
                <c:pt idx="131">
                  <c:v>43140</c:v>
                </c:pt>
              </c:numCache>
            </c:numRef>
          </c:cat>
          <c:val>
            <c:numRef>
              <c:f>縦型表!$AN$105:$AN$268</c:f>
              <c:numCache>
                <c:formatCode>0.0</c:formatCode>
                <c:ptCount val="164"/>
                <c:pt idx="0">
                  <c:v>31.32</c:v>
                </c:pt>
                <c:pt idx="1">
                  <c:v>32.19</c:v>
                </c:pt>
                <c:pt idx="2">
                  <c:v>38.28</c:v>
                </c:pt>
                <c:pt idx="3">
                  <c:v>32.19</c:v>
                </c:pt>
                <c:pt idx="4">
                  <c:v>33.06</c:v>
                </c:pt>
                <c:pt idx="5">
                  <c:v>33.06</c:v>
                </c:pt>
                <c:pt idx="6">
                  <c:v>33.06</c:v>
                </c:pt>
                <c:pt idx="7">
                  <c:v>30.45</c:v>
                </c:pt>
                <c:pt idx="8">
                  <c:v>33.93</c:v>
                </c:pt>
                <c:pt idx="9">
                  <c:v>33.06</c:v>
                </c:pt>
                <c:pt idx="10">
                  <c:v>33.93</c:v>
                </c:pt>
                <c:pt idx="11">
                  <c:v>33.06</c:v>
                </c:pt>
                <c:pt idx="12">
                  <c:v>31.32</c:v>
                </c:pt>
                <c:pt idx="13">
                  <c:v>29.58</c:v>
                </c:pt>
                <c:pt idx="14">
                  <c:v>31.32</c:v>
                </c:pt>
                <c:pt idx="15">
                  <c:v>30.45</c:v>
                </c:pt>
                <c:pt idx="16">
                  <c:v>29.58</c:v>
                </c:pt>
                <c:pt idx="17">
                  <c:v>29.58</c:v>
                </c:pt>
                <c:pt idx="18">
                  <c:v>30.45</c:v>
                </c:pt>
                <c:pt idx="19">
                  <c:v>28.71</c:v>
                </c:pt>
                <c:pt idx="20">
                  <c:v>29.58</c:v>
                </c:pt>
                <c:pt idx="21">
                  <c:v>31.32</c:v>
                </c:pt>
                <c:pt idx="22">
                  <c:v>30.45</c:v>
                </c:pt>
                <c:pt idx="23">
                  <c:v>29.58</c:v>
                </c:pt>
                <c:pt idx="24">
                  <c:v>29.3</c:v>
                </c:pt>
                <c:pt idx="25">
                  <c:v>29.4</c:v>
                </c:pt>
                <c:pt idx="26">
                  <c:v>29.8</c:v>
                </c:pt>
                <c:pt idx="27">
                  <c:v>31.9</c:v>
                </c:pt>
                <c:pt idx="28">
                  <c:v>33.9</c:v>
                </c:pt>
                <c:pt idx="29">
                  <c:v>33.5</c:v>
                </c:pt>
                <c:pt idx="30">
                  <c:v>36.4</c:v>
                </c:pt>
                <c:pt idx="31">
                  <c:v>36</c:v>
                </c:pt>
                <c:pt idx="32">
                  <c:v>36.799999999999997</c:v>
                </c:pt>
                <c:pt idx="33">
                  <c:v>34.1</c:v>
                </c:pt>
                <c:pt idx="34">
                  <c:v>36.1</c:v>
                </c:pt>
                <c:pt idx="35">
                  <c:v>33.5</c:v>
                </c:pt>
                <c:pt idx="36">
                  <c:v>37</c:v>
                </c:pt>
                <c:pt idx="37">
                  <c:v>34.1</c:v>
                </c:pt>
                <c:pt idx="38">
                  <c:v>32.6</c:v>
                </c:pt>
                <c:pt idx="39">
                  <c:v>33.4</c:v>
                </c:pt>
                <c:pt idx="40">
                  <c:v>34.299999999999997</c:v>
                </c:pt>
                <c:pt idx="41">
                  <c:v>35.4</c:v>
                </c:pt>
                <c:pt idx="42">
                  <c:v>36.200000000000003</c:v>
                </c:pt>
                <c:pt idx="43">
                  <c:v>32.6</c:v>
                </c:pt>
                <c:pt idx="44">
                  <c:v>35.200000000000003</c:v>
                </c:pt>
                <c:pt idx="45">
                  <c:v>33.200000000000003</c:v>
                </c:pt>
                <c:pt idx="46">
                  <c:v>32.700000000000003</c:v>
                </c:pt>
                <c:pt idx="47">
                  <c:v>32.700000000000003</c:v>
                </c:pt>
                <c:pt idx="48">
                  <c:v>35.4</c:v>
                </c:pt>
                <c:pt idx="49">
                  <c:v>31.9</c:v>
                </c:pt>
                <c:pt idx="50">
                  <c:v>31.6</c:v>
                </c:pt>
                <c:pt idx="51">
                  <c:v>34.6</c:v>
                </c:pt>
                <c:pt idx="52">
                  <c:v>35.299999999999997</c:v>
                </c:pt>
                <c:pt idx="53">
                  <c:v>36.1</c:v>
                </c:pt>
                <c:pt idx="54">
                  <c:v>37.4</c:v>
                </c:pt>
                <c:pt idx="55">
                  <c:v>35.9</c:v>
                </c:pt>
                <c:pt idx="56">
                  <c:v>35.5</c:v>
                </c:pt>
                <c:pt idx="57">
                  <c:v>33.5</c:v>
                </c:pt>
                <c:pt idx="58">
                  <c:v>31.9</c:v>
                </c:pt>
                <c:pt idx="59">
                  <c:v>35.9</c:v>
                </c:pt>
                <c:pt idx="60">
                  <c:v>34.4</c:v>
                </c:pt>
                <c:pt idx="61">
                  <c:v>35.1</c:v>
                </c:pt>
                <c:pt idx="62">
                  <c:v>36.5</c:v>
                </c:pt>
                <c:pt idx="63">
                  <c:v>33.9</c:v>
                </c:pt>
                <c:pt idx="64">
                  <c:v>35.1</c:v>
                </c:pt>
                <c:pt idx="65">
                  <c:v>36.299999999999997</c:v>
                </c:pt>
                <c:pt idx="66">
                  <c:v>36.9</c:v>
                </c:pt>
                <c:pt idx="67">
                  <c:v>38</c:v>
                </c:pt>
                <c:pt idx="68">
                  <c:v>33.9</c:v>
                </c:pt>
                <c:pt idx="69">
                  <c:v>36.1</c:v>
                </c:pt>
                <c:pt idx="70">
                  <c:v>36.5</c:v>
                </c:pt>
                <c:pt idx="71">
                  <c:v>34.799999999999997</c:v>
                </c:pt>
                <c:pt idx="72">
                  <c:v>32.4</c:v>
                </c:pt>
                <c:pt idx="73">
                  <c:v>31.9</c:v>
                </c:pt>
                <c:pt idx="74">
                  <c:v>32.299999999999997</c:v>
                </c:pt>
                <c:pt idx="75">
                  <c:v>33.700000000000003</c:v>
                </c:pt>
                <c:pt idx="76">
                  <c:v>31.6</c:v>
                </c:pt>
                <c:pt idx="77">
                  <c:v>30.9</c:v>
                </c:pt>
                <c:pt idx="78">
                  <c:v>34.700000000000003</c:v>
                </c:pt>
                <c:pt idx="79">
                  <c:v>30.8</c:v>
                </c:pt>
                <c:pt idx="80">
                  <c:v>31.4</c:v>
                </c:pt>
                <c:pt idx="81">
                  <c:v>29</c:v>
                </c:pt>
                <c:pt idx="82">
                  <c:v>29.5</c:v>
                </c:pt>
                <c:pt idx="83">
                  <c:v>30.4</c:v>
                </c:pt>
                <c:pt idx="84">
                  <c:v>33.299999999999997</c:v>
                </c:pt>
                <c:pt idx="85">
                  <c:v>34</c:v>
                </c:pt>
                <c:pt idx="86">
                  <c:v>32.9</c:v>
                </c:pt>
                <c:pt idx="87">
                  <c:v>33.6</c:v>
                </c:pt>
                <c:pt idx="88">
                  <c:v>35</c:v>
                </c:pt>
                <c:pt idx="89">
                  <c:v>33.799999999999997</c:v>
                </c:pt>
                <c:pt idx="90">
                  <c:v>34.4</c:v>
                </c:pt>
                <c:pt idx="91">
                  <c:v>34.9</c:v>
                </c:pt>
                <c:pt idx="92">
                  <c:v>34.4</c:v>
                </c:pt>
                <c:pt idx="93">
                  <c:v>35.299999999999997</c:v>
                </c:pt>
                <c:pt idx="94">
                  <c:v>34.9</c:v>
                </c:pt>
                <c:pt idx="95">
                  <c:v>34.299999999999997</c:v>
                </c:pt>
                <c:pt idx="96">
                  <c:v>34.799999999999997</c:v>
                </c:pt>
                <c:pt idx="97">
                  <c:v>35.4</c:v>
                </c:pt>
                <c:pt idx="98">
                  <c:v>35.200000000000003</c:v>
                </c:pt>
                <c:pt idx="99">
                  <c:v>34.1</c:v>
                </c:pt>
                <c:pt idx="100">
                  <c:v>35.700000000000003</c:v>
                </c:pt>
                <c:pt idx="101">
                  <c:v>36.1</c:v>
                </c:pt>
                <c:pt idx="102">
                  <c:v>37.1</c:v>
                </c:pt>
                <c:pt idx="103">
                  <c:v>35.200000000000003</c:v>
                </c:pt>
                <c:pt idx="104">
                  <c:v>102.4</c:v>
                </c:pt>
                <c:pt idx="105">
                  <c:v>85.6</c:v>
                </c:pt>
                <c:pt idx="106">
                  <c:v>68.599999999999994</c:v>
                </c:pt>
                <c:pt idx="107">
                  <c:v>62.6</c:v>
                </c:pt>
                <c:pt idx="108">
                  <c:v>59.2</c:v>
                </c:pt>
                <c:pt idx="109">
                  <c:v>57.8</c:v>
                </c:pt>
                <c:pt idx="110">
                  <c:v>55</c:v>
                </c:pt>
                <c:pt idx="111">
                  <c:v>54.5</c:v>
                </c:pt>
                <c:pt idx="112">
                  <c:v>51.9</c:v>
                </c:pt>
                <c:pt idx="113">
                  <c:v>50.6</c:v>
                </c:pt>
                <c:pt idx="114">
                  <c:v>50.9</c:v>
                </c:pt>
                <c:pt idx="115">
                  <c:v>49.8</c:v>
                </c:pt>
                <c:pt idx="116">
                  <c:v>50.9</c:v>
                </c:pt>
                <c:pt idx="117">
                  <c:v>50</c:v>
                </c:pt>
                <c:pt idx="118">
                  <c:v>46.9</c:v>
                </c:pt>
                <c:pt idx="119">
                  <c:v>46.9</c:v>
                </c:pt>
                <c:pt idx="120">
                  <c:v>47.4</c:v>
                </c:pt>
                <c:pt idx="121">
                  <c:v>49</c:v>
                </c:pt>
                <c:pt idx="122">
                  <c:v>43.9</c:v>
                </c:pt>
                <c:pt idx="123">
                  <c:v>41.1</c:v>
                </c:pt>
                <c:pt idx="124">
                  <c:v>42</c:v>
                </c:pt>
                <c:pt idx="125">
                  <c:v>41.9</c:v>
                </c:pt>
                <c:pt idx="126">
                  <c:v>41.8</c:v>
                </c:pt>
                <c:pt idx="127">
                  <c:v>42</c:v>
                </c:pt>
                <c:pt idx="128">
                  <c:v>43.2</c:v>
                </c:pt>
                <c:pt idx="129">
                  <c:v>41.3</c:v>
                </c:pt>
                <c:pt idx="130">
                  <c:v>40.6</c:v>
                </c:pt>
                <c:pt idx="131">
                  <c:v>33.700000000000003</c:v>
                </c:pt>
              </c:numCache>
            </c:numRef>
          </c:val>
          <c:smooth val="0"/>
        </c:ser>
        <c:ser>
          <c:idx val="3"/>
          <c:order val="4"/>
          <c:tx>
            <c:strRef>
              <c:f>縦型表!$AO$104</c:f>
              <c:strCache>
                <c:ptCount val="1"/>
                <c:pt idx="0">
                  <c:v>桐ヶ崎</c:v>
                </c:pt>
              </c:strCache>
            </c:strRef>
          </c:tx>
          <c:spPr>
            <a:ln w="12700">
              <a:solidFill>
                <a:srgbClr val="FF0000"/>
              </a:solidFill>
              <a:prstDash val="solid"/>
            </a:ln>
          </c:spPr>
          <c:marker>
            <c:symbol val="circle"/>
            <c:size val="6"/>
            <c:spPr>
              <a:solidFill>
                <a:srgbClr val="FFFFFF"/>
              </a:solidFill>
              <a:ln>
                <a:solidFill>
                  <a:srgbClr val="FF0000"/>
                </a:solidFill>
                <a:prstDash val="solid"/>
              </a:ln>
            </c:spPr>
          </c:marker>
          <c:cat>
            <c:numRef>
              <c:f>縦型表!$AI$105:$AI$268</c:f>
              <c:numCache>
                <c:formatCode>[$-411]ge\.m\.d;@</c:formatCode>
                <c:ptCount val="164"/>
                <c:pt idx="0">
                  <c:v>31155</c:v>
                </c:pt>
                <c:pt idx="1">
                  <c:v>31254</c:v>
                </c:pt>
                <c:pt idx="2">
                  <c:v>31337</c:v>
                </c:pt>
                <c:pt idx="3">
                  <c:v>31456</c:v>
                </c:pt>
                <c:pt idx="4">
                  <c:v>31519</c:v>
                </c:pt>
                <c:pt idx="5">
                  <c:v>31617</c:v>
                </c:pt>
                <c:pt idx="6">
                  <c:v>31700</c:v>
                </c:pt>
                <c:pt idx="7">
                  <c:v>31791</c:v>
                </c:pt>
                <c:pt idx="8">
                  <c:v>31884</c:v>
                </c:pt>
                <c:pt idx="9">
                  <c:v>31980</c:v>
                </c:pt>
                <c:pt idx="10">
                  <c:v>32080</c:v>
                </c:pt>
                <c:pt idx="11">
                  <c:v>32163</c:v>
                </c:pt>
                <c:pt idx="12">
                  <c:v>32247</c:v>
                </c:pt>
                <c:pt idx="13">
                  <c:v>32344</c:v>
                </c:pt>
                <c:pt idx="14">
                  <c:v>32435</c:v>
                </c:pt>
                <c:pt idx="15">
                  <c:v>32526</c:v>
                </c:pt>
                <c:pt idx="16">
                  <c:v>32619</c:v>
                </c:pt>
                <c:pt idx="17">
                  <c:v>32708</c:v>
                </c:pt>
                <c:pt idx="18">
                  <c:v>32800</c:v>
                </c:pt>
                <c:pt idx="19">
                  <c:v>32903</c:v>
                </c:pt>
                <c:pt idx="20">
                  <c:v>32982</c:v>
                </c:pt>
                <c:pt idx="21">
                  <c:v>33072</c:v>
                </c:pt>
                <c:pt idx="22">
                  <c:v>33164</c:v>
                </c:pt>
                <c:pt idx="23">
                  <c:v>33261</c:v>
                </c:pt>
                <c:pt idx="24">
                  <c:v>33345</c:v>
                </c:pt>
                <c:pt idx="25">
                  <c:v>33443</c:v>
                </c:pt>
                <c:pt idx="26">
                  <c:v>33534</c:v>
                </c:pt>
                <c:pt idx="27">
                  <c:v>33625</c:v>
                </c:pt>
                <c:pt idx="28">
                  <c:v>33765</c:v>
                </c:pt>
                <c:pt idx="29">
                  <c:v>33806</c:v>
                </c:pt>
                <c:pt idx="30">
                  <c:v>33906</c:v>
                </c:pt>
                <c:pt idx="31">
                  <c:v>33996</c:v>
                </c:pt>
                <c:pt idx="32">
                  <c:v>34079</c:v>
                </c:pt>
                <c:pt idx="33">
                  <c:v>34170</c:v>
                </c:pt>
                <c:pt idx="34">
                  <c:v>34269</c:v>
                </c:pt>
                <c:pt idx="35">
                  <c:v>34360</c:v>
                </c:pt>
                <c:pt idx="36">
                  <c:v>34444</c:v>
                </c:pt>
                <c:pt idx="37">
                  <c:v>34536</c:v>
                </c:pt>
                <c:pt idx="38">
                  <c:v>34632</c:v>
                </c:pt>
                <c:pt idx="39">
                  <c:v>34718</c:v>
                </c:pt>
                <c:pt idx="40">
                  <c:v>34802</c:v>
                </c:pt>
                <c:pt idx="41">
                  <c:v>34906</c:v>
                </c:pt>
                <c:pt idx="42">
                  <c:v>34989</c:v>
                </c:pt>
                <c:pt idx="43">
                  <c:v>35081</c:v>
                </c:pt>
                <c:pt idx="44">
                  <c:v>35166</c:v>
                </c:pt>
                <c:pt idx="45">
                  <c:v>35270</c:v>
                </c:pt>
                <c:pt idx="46">
                  <c:v>35361</c:v>
                </c:pt>
                <c:pt idx="47">
                  <c:v>35458</c:v>
                </c:pt>
                <c:pt idx="48">
                  <c:v>35535</c:v>
                </c:pt>
                <c:pt idx="49">
                  <c:v>35649</c:v>
                </c:pt>
                <c:pt idx="50">
                  <c:v>35724</c:v>
                </c:pt>
                <c:pt idx="51">
                  <c:v>35850</c:v>
                </c:pt>
                <c:pt idx="52">
                  <c:v>35928</c:v>
                </c:pt>
                <c:pt idx="53">
                  <c:v>36055</c:v>
                </c:pt>
                <c:pt idx="54">
                  <c:v>36118</c:v>
                </c:pt>
                <c:pt idx="55">
                  <c:v>36180</c:v>
                </c:pt>
                <c:pt idx="56">
                  <c:v>36265</c:v>
                </c:pt>
                <c:pt idx="57">
                  <c:v>36382</c:v>
                </c:pt>
                <c:pt idx="58">
                  <c:v>36483</c:v>
                </c:pt>
                <c:pt idx="59">
                  <c:v>36578</c:v>
                </c:pt>
                <c:pt idx="60">
                  <c:v>36652</c:v>
                </c:pt>
                <c:pt idx="61">
                  <c:v>36760</c:v>
                </c:pt>
                <c:pt idx="62">
                  <c:v>36838</c:v>
                </c:pt>
                <c:pt idx="63">
                  <c:v>36943</c:v>
                </c:pt>
                <c:pt idx="64">
                  <c:v>37034</c:v>
                </c:pt>
                <c:pt idx="65">
                  <c:v>37112</c:v>
                </c:pt>
                <c:pt idx="66">
                  <c:v>37209</c:v>
                </c:pt>
                <c:pt idx="67">
                  <c:v>37313</c:v>
                </c:pt>
                <c:pt idx="68">
                  <c:v>37398</c:v>
                </c:pt>
                <c:pt idx="69">
                  <c:v>37475</c:v>
                </c:pt>
                <c:pt idx="70">
                  <c:v>37589</c:v>
                </c:pt>
                <c:pt idx="71">
                  <c:v>37670</c:v>
                </c:pt>
                <c:pt idx="72">
                  <c:v>37763</c:v>
                </c:pt>
                <c:pt idx="73">
                  <c:v>37854</c:v>
                </c:pt>
                <c:pt idx="74">
                  <c:v>37945</c:v>
                </c:pt>
                <c:pt idx="75">
                  <c:v>38033</c:v>
                </c:pt>
                <c:pt idx="76">
                  <c:v>38125</c:v>
                </c:pt>
                <c:pt idx="77">
                  <c:v>38233</c:v>
                </c:pt>
                <c:pt idx="78">
                  <c:v>38329</c:v>
                </c:pt>
                <c:pt idx="79">
                  <c:v>38407</c:v>
                </c:pt>
                <c:pt idx="80">
                  <c:v>38490</c:v>
                </c:pt>
                <c:pt idx="81">
                  <c:v>38575</c:v>
                </c:pt>
                <c:pt idx="82">
                  <c:v>38686</c:v>
                </c:pt>
                <c:pt idx="83">
                  <c:v>38776</c:v>
                </c:pt>
                <c:pt idx="84">
                  <c:v>38853</c:v>
                </c:pt>
                <c:pt idx="85">
                  <c:v>38952</c:v>
                </c:pt>
                <c:pt idx="86">
                  <c:v>39036</c:v>
                </c:pt>
                <c:pt idx="87">
                  <c:v>39120</c:v>
                </c:pt>
                <c:pt idx="88">
                  <c:v>39218</c:v>
                </c:pt>
                <c:pt idx="89">
                  <c:v>39304</c:v>
                </c:pt>
                <c:pt idx="90">
                  <c:v>39422</c:v>
                </c:pt>
                <c:pt idx="91">
                  <c:v>39510</c:v>
                </c:pt>
                <c:pt idx="92">
                  <c:v>39589</c:v>
                </c:pt>
                <c:pt idx="93">
                  <c:v>39673</c:v>
                </c:pt>
                <c:pt idx="94">
                  <c:v>39765</c:v>
                </c:pt>
                <c:pt idx="95">
                  <c:v>39862</c:v>
                </c:pt>
                <c:pt idx="96">
                  <c:v>39946</c:v>
                </c:pt>
                <c:pt idx="97">
                  <c:v>40051</c:v>
                </c:pt>
                <c:pt idx="98">
                  <c:v>40127</c:v>
                </c:pt>
                <c:pt idx="99">
                  <c:v>40218</c:v>
                </c:pt>
                <c:pt idx="100">
                  <c:v>40316</c:v>
                </c:pt>
                <c:pt idx="101">
                  <c:v>40400</c:v>
                </c:pt>
                <c:pt idx="102">
                  <c:v>40499</c:v>
                </c:pt>
                <c:pt idx="103">
                  <c:v>40597</c:v>
                </c:pt>
                <c:pt idx="104">
                  <c:v>40680</c:v>
                </c:pt>
                <c:pt idx="105">
                  <c:v>40764</c:v>
                </c:pt>
                <c:pt idx="106">
                  <c:v>40856</c:v>
                </c:pt>
                <c:pt idx="107">
                  <c:v>40953</c:v>
                </c:pt>
                <c:pt idx="108">
                  <c:v>41054</c:v>
                </c:pt>
                <c:pt idx="109">
                  <c:v>41142</c:v>
                </c:pt>
                <c:pt idx="110">
                  <c:v>41240</c:v>
                </c:pt>
                <c:pt idx="111">
                  <c:v>41324</c:v>
                </c:pt>
                <c:pt idx="112">
                  <c:v>41409</c:v>
                </c:pt>
                <c:pt idx="113">
                  <c:v>41488</c:v>
                </c:pt>
                <c:pt idx="114">
                  <c:v>41590</c:v>
                </c:pt>
                <c:pt idx="115">
                  <c:v>41676</c:v>
                </c:pt>
                <c:pt idx="116">
                  <c:v>41773</c:v>
                </c:pt>
                <c:pt idx="117">
                  <c:v>41856</c:v>
                </c:pt>
                <c:pt idx="118">
                  <c:v>41948</c:v>
                </c:pt>
                <c:pt idx="119">
                  <c:v>42051</c:v>
                </c:pt>
                <c:pt idx="120">
                  <c:v>42145</c:v>
                </c:pt>
                <c:pt idx="121">
                  <c:v>42222</c:v>
                </c:pt>
                <c:pt idx="122">
                  <c:v>42320</c:v>
                </c:pt>
                <c:pt idx="123">
                  <c:v>42405</c:v>
                </c:pt>
                <c:pt idx="124">
                  <c:v>42510</c:v>
                </c:pt>
                <c:pt idx="125">
                  <c:v>42608</c:v>
                </c:pt>
                <c:pt idx="126">
                  <c:v>42690</c:v>
                </c:pt>
                <c:pt idx="127">
                  <c:v>42781</c:v>
                </c:pt>
                <c:pt idx="128">
                  <c:v>42864</c:v>
                </c:pt>
                <c:pt idx="129">
                  <c:v>42950</c:v>
                </c:pt>
                <c:pt idx="130">
                  <c:v>43047</c:v>
                </c:pt>
                <c:pt idx="131">
                  <c:v>43140</c:v>
                </c:pt>
              </c:numCache>
            </c:numRef>
          </c:cat>
          <c:val>
            <c:numRef>
              <c:f>縦型表!$AO$105:$AO$268</c:f>
              <c:numCache>
                <c:formatCode>0.0</c:formatCode>
                <c:ptCount val="164"/>
                <c:pt idx="0">
                  <c:v>21.75</c:v>
                </c:pt>
                <c:pt idx="1">
                  <c:v>24.36</c:v>
                </c:pt>
                <c:pt idx="2">
                  <c:v>29.58</c:v>
                </c:pt>
                <c:pt idx="3">
                  <c:v>23.49</c:v>
                </c:pt>
                <c:pt idx="4">
                  <c:v>21.75</c:v>
                </c:pt>
                <c:pt idx="5">
                  <c:v>21.75</c:v>
                </c:pt>
                <c:pt idx="6">
                  <c:v>21.75</c:v>
                </c:pt>
                <c:pt idx="7">
                  <c:v>20.88</c:v>
                </c:pt>
                <c:pt idx="8">
                  <c:v>25.23</c:v>
                </c:pt>
                <c:pt idx="9">
                  <c:v>24.36</c:v>
                </c:pt>
                <c:pt idx="10">
                  <c:v>26.97</c:v>
                </c:pt>
                <c:pt idx="12">
                  <c:v>21.75</c:v>
                </c:pt>
                <c:pt idx="13">
                  <c:v>21.75</c:v>
                </c:pt>
                <c:pt idx="14">
                  <c:v>22.62</c:v>
                </c:pt>
                <c:pt idx="15">
                  <c:v>22.62</c:v>
                </c:pt>
                <c:pt idx="16">
                  <c:v>20.010000000000002</c:v>
                </c:pt>
                <c:pt idx="17">
                  <c:v>22.62</c:v>
                </c:pt>
                <c:pt idx="18">
                  <c:v>24.36</c:v>
                </c:pt>
                <c:pt idx="19">
                  <c:v>20.88</c:v>
                </c:pt>
                <c:pt idx="20">
                  <c:v>20.88</c:v>
                </c:pt>
                <c:pt idx="21">
                  <c:v>21.75</c:v>
                </c:pt>
                <c:pt idx="22">
                  <c:v>23.49</c:v>
                </c:pt>
                <c:pt idx="23">
                  <c:v>23.49</c:v>
                </c:pt>
                <c:pt idx="24">
                  <c:v>21.8</c:v>
                </c:pt>
                <c:pt idx="25">
                  <c:v>21.4</c:v>
                </c:pt>
                <c:pt idx="26">
                  <c:v>23.9</c:v>
                </c:pt>
                <c:pt idx="27">
                  <c:v>23.5</c:v>
                </c:pt>
                <c:pt idx="28">
                  <c:v>24.7</c:v>
                </c:pt>
                <c:pt idx="29">
                  <c:v>24.7</c:v>
                </c:pt>
                <c:pt idx="30">
                  <c:v>26.1</c:v>
                </c:pt>
                <c:pt idx="31">
                  <c:v>25.8</c:v>
                </c:pt>
                <c:pt idx="32">
                  <c:v>26.4</c:v>
                </c:pt>
                <c:pt idx="33">
                  <c:v>25.9</c:v>
                </c:pt>
                <c:pt idx="34">
                  <c:v>28.4</c:v>
                </c:pt>
                <c:pt idx="35">
                  <c:v>25</c:v>
                </c:pt>
                <c:pt idx="36">
                  <c:v>25.9</c:v>
                </c:pt>
                <c:pt idx="37">
                  <c:v>24.4</c:v>
                </c:pt>
                <c:pt idx="38">
                  <c:v>25</c:v>
                </c:pt>
                <c:pt idx="39">
                  <c:v>24.1</c:v>
                </c:pt>
                <c:pt idx="40">
                  <c:v>20.5</c:v>
                </c:pt>
                <c:pt idx="41">
                  <c:v>26.3</c:v>
                </c:pt>
                <c:pt idx="42">
                  <c:v>25.6</c:v>
                </c:pt>
                <c:pt idx="43">
                  <c:v>25.1</c:v>
                </c:pt>
                <c:pt idx="44">
                  <c:v>27.2</c:v>
                </c:pt>
                <c:pt idx="45">
                  <c:v>25.9</c:v>
                </c:pt>
                <c:pt idx="46">
                  <c:v>25.4</c:v>
                </c:pt>
                <c:pt idx="47">
                  <c:v>24.3</c:v>
                </c:pt>
                <c:pt idx="48">
                  <c:v>26.4</c:v>
                </c:pt>
                <c:pt idx="49">
                  <c:v>23.4</c:v>
                </c:pt>
                <c:pt idx="50">
                  <c:v>22.9</c:v>
                </c:pt>
                <c:pt idx="51">
                  <c:v>26.4</c:v>
                </c:pt>
                <c:pt idx="52">
                  <c:v>25.5</c:v>
                </c:pt>
                <c:pt idx="53">
                  <c:v>26.4</c:v>
                </c:pt>
                <c:pt idx="54">
                  <c:v>28.4</c:v>
                </c:pt>
                <c:pt idx="55">
                  <c:v>25.7</c:v>
                </c:pt>
                <c:pt idx="56">
                  <c:v>25.2</c:v>
                </c:pt>
                <c:pt idx="57">
                  <c:v>24.6</c:v>
                </c:pt>
                <c:pt idx="58">
                  <c:v>25.4</c:v>
                </c:pt>
                <c:pt idx="59">
                  <c:v>25.2</c:v>
                </c:pt>
                <c:pt idx="60">
                  <c:v>27.2</c:v>
                </c:pt>
                <c:pt idx="61">
                  <c:v>24.9</c:v>
                </c:pt>
                <c:pt idx="62">
                  <c:v>27.2</c:v>
                </c:pt>
                <c:pt idx="63">
                  <c:v>28.3</c:v>
                </c:pt>
                <c:pt idx="64">
                  <c:v>26.3</c:v>
                </c:pt>
                <c:pt idx="65">
                  <c:v>28.9</c:v>
                </c:pt>
                <c:pt idx="66">
                  <c:v>27.1</c:v>
                </c:pt>
                <c:pt idx="67">
                  <c:v>28</c:v>
                </c:pt>
                <c:pt idx="68">
                  <c:v>26.5</c:v>
                </c:pt>
                <c:pt idx="69">
                  <c:v>27</c:v>
                </c:pt>
                <c:pt idx="70">
                  <c:v>27.9</c:v>
                </c:pt>
                <c:pt idx="71">
                  <c:v>26.9</c:v>
                </c:pt>
                <c:pt idx="72">
                  <c:v>25.3</c:v>
                </c:pt>
                <c:pt idx="73">
                  <c:v>24.4</c:v>
                </c:pt>
                <c:pt idx="74">
                  <c:v>25</c:v>
                </c:pt>
                <c:pt idx="75">
                  <c:v>24.8</c:v>
                </c:pt>
                <c:pt idx="76">
                  <c:v>22.9</c:v>
                </c:pt>
                <c:pt idx="77">
                  <c:v>23.4</c:v>
                </c:pt>
                <c:pt idx="78">
                  <c:v>24.6</c:v>
                </c:pt>
                <c:pt idx="79">
                  <c:v>24.2</c:v>
                </c:pt>
                <c:pt idx="80">
                  <c:v>23.1</c:v>
                </c:pt>
                <c:pt idx="81">
                  <c:v>24</c:v>
                </c:pt>
                <c:pt idx="82">
                  <c:v>23.8</c:v>
                </c:pt>
                <c:pt idx="83">
                  <c:v>23.2</c:v>
                </c:pt>
                <c:pt idx="84">
                  <c:v>25.8</c:v>
                </c:pt>
                <c:pt idx="85">
                  <c:v>26.3</c:v>
                </c:pt>
                <c:pt idx="86">
                  <c:v>26.3</c:v>
                </c:pt>
                <c:pt idx="87">
                  <c:v>26.1</c:v>
                </c:pt>
                <c:pt idx="88">
                  <c:v>26.1</c:v>
                </c:pt>
                <c:pt idx="89">
                  <c:v>26.3</c:v>
                </c:pt>
                <c:pt idx="90">
                  <c:v>25.7</c:v>
                </c:pt>
                <c:pt idx="91">
                  <c:v>26.8</c:v>
                </c:pt>
                <c:pt idx="92">
                  <c:v>26.4</c:v>
                </c:pt>
                <c:pt idx="93">
                  <c:v>27.6</c:v>
                </c:pt>
                <c:pt idx="94">
                  <c:v>27.1</c:v>
                </c:pt>
                <c:pt idx="95">
                  <c:v>27.8</c:v>
                </c:pt>
                <c:pt idx="96">
                  <c:v>27.3</c:v>
                </c:pt>
                <c:pt idx="97">
                  <c:v>26.7</c:v>
                </c:pt>
                <c:pt idx="98">
                  <c:v>27.4</c:v>
                </c:pt>
                <c:pt idx="99">
                  <c:v>25.7</c:v>
                </c:pt>
                <c:pt idx="100">
                  <c:v>26.8</c:v>
                </c:pt>
                <c:pt idx="101">
                  <c:v>26.6</c:v>
                </c:pt>
                <c:pt idx="102">
                  <c:v>27.5</c:v>
                </c:pt>
                <c:pt idx="103">
                  <c:v>26.8</c:v>
                </c:pt>
                <c:pt idx="104">
                  <c:v>51.7</c:v>
                </c:pt>
                <c:pt idx="105">
                  <c:v>43.4</c:v>
                </c:pt>
                <c:pt idx="106">
                  <c:v>36.299999999999997</c:v>
                </c:pt>
                <c:pt idx="107">
                  <c:v>33.700000000000003</c:v>
                </c:pt>
                <c:pt idx="108">
                  <c:v>35.9</c:v>
                </c:pt>
                <c:pt idx="109">
                  <c:v>34.9</c:v>
                </c:pt>
                <c:pt idx="110">
                  <c:v>33.299999999999997</c:v>
                </c:pt>
                <c:pt idx="111">
                  <c:v>34</c:v>
                </c:pt>
                <c:pt idx="112">
                  <c:v>30.9</c:v>
                </c:pt>
                <c:pt idx="113">
                  <c:v>30.9</c:v>
                </c:pt>
                <c:pt idx="114">
                  <c:v>28.1</c:v>
                </c:pt>
                <c:pt idx="115">
                  <c:v>33.4</c:v>
                </c:pt>
                <c:pt idx="116">
                  <c:v>36.799999999999997</c:v>
                </c:pt>
                <c:pt idx="117">
                  <c:v>36.4</c:v>
                </c:pt>
                <c:pt idx="118">
                  <c:v>41.6</c:v>
                </c:pt>
                <c:pt idx="119">
                  <c:v>42.3</c:v>
                </c:pt>
                <c:pt idx="120">
                  <c:v>41.8</c:v>
                </c:pt>
                <c:pt idx="121">
                  <c:v>44</c:v>
                </c:pt>
                <c:pt idx="122">
                  <c:v>40.299999999999997</c:v>
                </c:pt>
                <c:pt idx="123">
                  <c:v>41.2</c:v>
                </c:pt>
                <c:pt idx="124">
                  <c:v>39.6</c:v>
                </c:pt>
                <c:pt idx="125">
                  <c:v>38.4</c:v>
                </c:pt>
                <c:pt idx="126">
                  <c:v>38.299999999999997</c:v>
                </c:pt>
                <c:pt idx="127">
                  <c:v>35.700000000000003</c:v>
                </c:pt>
                <c:pt idx="128">
                  <c:v>36.4</c:v>
                </c:pt>
                <c:pt idx="129">
                  <c:v>35.1</c:v>
                </c:pt>
                <c:pt idx="130">
                  <c:v>35.9</c:v>
                </c:pt>
                <c:pt idx="131">
                  <c:v>36.200000000000003</c:v>
                </c:pt>
              </c:numCache>
            </c:numRef>
          </c:val>
          <c:smooth val="0"/>
        </c:ser>
        <c:ser>
          <c:idx val="4"/>
          <c:order val="5"/>
          <c:tx>
            <c:strRef>
              <c:f>縦型表!$AP$104</c:f>
              <c:strCache>
                <c:ptCount val="1"/>
                <c:pt idx="0">
                  <c:v>竹浦</c:v>
                </c:pt>
              </c:strCache>
            </c:strRef>
          </c:tx>
          <c:spPr>
            <a:ln w="12700">
              <a:solidFill>
                <a:srgbClr val="FF6600"/>
              </a:solidFill>
              <a:prstDash val="solid"/>
            </a:ln>
          </c:spPr>
          <c:marker>
            <c:symbol val="x"/>
            <c:size val="6"/>
            <c:spPr>
              <a:noFill/>
              <a:ln>
                <a:solidFill>
                  <a:srgbClr val="FF6600"/>
                </a:solidFill>
                <a:prstDash val="solid"/>
              </a:ln>
            </c:spPr>
          </c:marker>
          <c:cat>
            <c:numRef>
              <c:f>縦型表!$AI$105:$AI$268</c:f>
              <c:numCache>
                <c:formatCode>[$-411]ge\.m\.d;@</c:formatCode>
                <c:ptCount val="164"/>
                <c:pt idx="0">
                  <c:v>31155</c:v>
                </c:pt>
                <c:pt idx="1">
                  <c:v>31254</c:v>
                </c:pt>
                <c:pt idx="2">
                  <c:v>31337</c:v>
                </c:pt>
                <c:pt idx="3">
                  <c:v>31456</c:v>
                </c:pt>
                <c:pt idx="4">
                  <c:v>31519</c:v>
                </c:pt>
                <c:pt idx="5">
                  <c:v>31617</c:v>
                </c:pt>
                <c:pt idx="6">
                  <c:v>31700</c:v>
                </c:pt>
                <c:pt idx="7">
                  <c:v>31791</c:v>
                </c:pt>
                <c:pt idx="8">
                  <c:v>31884</c:v>
                </c:pt>
                <c:pt idx="9">
                  <c:v>31980</c:v>
                </c:pt>
                <c:pt idx="10">
                  <c:v>32080</c:v>
                </c:pt>
                <c:pt idx="11">
                  <c:v>32163</c:v>
                </c:pt>
                <c:pt idx="12">
                  <c:v>32247</c:v>
                </c:pt>
                <c:pt idx="13">
                  <c:v>32344</c:v>
                </c:pt>
                <c:pt idx="14">
                  <c:v>32435</c:v>
                </c:pt>
                <c:pt idx="15">
                  <c:v>32526</c:v>
                </c:pt>
                <c:pt idx="16">
                  <c:v>32619</c:v>
                </c:pt>
                <c:pt idx="17">
                  <c:v>32708</c:v>
                </c:pt>
                <c:pt idx="18">
                  <c:v>32800</c:v>
                </c:pt>
                <c:pt idx="19">
                  <c:v>32903</c:v>
                </c:pt>
                <c:pt idx="20">
                  <c:v>32982</c:v>
                </c:pt>
                <c:pt idx="21">
                  <c:v>33072</c:v>
                </c:pt>
                <c:pt idx="22">
                  <c:v>33164</c:v>
                </c:pt>
                <c:pt idx="23">
                  <c:v>33261</c:v>
                </c:pt>
                <c:pt idx="24">
                  <c:v>33345</c:v>
                </c:pt>
                <c:pt idx="25">
                  <c:v>33443</c:v>
                </c:pt>
                <c:pt idx="26">
                  <c:v>33534</c:v>
                </c:pt>
                <c:pt idx="27">
                  <c:v>33625</c:v>
                </c:pt>
                <c:pt idx="28">
                  <c:v>33765</c:v>
                </c:pt>
                <c:pt idx="29">
                  <c:v>33806</c:v>
                </c:pt>
                <c:pt idx="30">
                  <c:v>33906</c:v>
                </c:pt>
                <c:pt idx="31">
                  <c:v>33996</c:v>
                </c:pt>
                <c:pt idx="32">
                  <c:v>34079</c:v>
                </c:pt>
                <c:pt idx="33">
                  <c:v>34170</c:v>
                </c:pt>
                <c:pt idx="34">
                  <c:v>34269</c:v>
                </c:pt>
                <c:pt idx="35">
                  <c:v>34360</c:v>
                </c:pt>
                <c:pt idx="36">
                  <c:v>34444</c:v>
                </c:pt>
                <c:pt idx="37">
                  <c:v>34536</c:v>
                </c:pt>
                <c:pt idx="38">
                  <c:v>34632</c:v>
                </c:pt>
                <c:pt idx="39">
                  <c:v>34718</c:v>
                </c:pt>
                <c:pt idx="40">
                  <c:v>34802</c:v>
                </c:pt>
                <c:pt idx="41">
                  <c:v>34906</c:v>
                </c:pt>
                <c:pt idx="42">
                  <c:v>34989</c:v>
                </c:pt>
                <c:pt idx="43">
                  <c:v>35081</c:v>
                </c:pt>
                <c:pt idx="44">
                  <c:v>35166</c:v>
                </c:pt>
                <c:pt idx="45">
                  <c:v>35270</c:v>
                </c:pt>
                <c:pt idx="46">
                  <c:v>35361</c:v>
                </c:pt>
                <c:pt idx="47">
                  <c:v>35458</c:v>
                </c:pt>
                <c:pt idx="48">
                  <c:v>35535</c:v>
                </c:pt>
                <c:pt idx="49">
                  <c:v>35649</c:v>
                </c:pt>
                <c:pt idx="50">
                  <c:v>35724</c:v>
                </c:pt>
                <c:pt idx="51">
                  <c:v>35850</c:v>
                </c:pt>
                <c:pt idx="52">
                  <c:v>35928</c:v>
                </c:pt>
                <c:pt idx="53">
                  <c:v>36055</c:v>
                </c:pt>
                <c:pt idx="54">
                  <c:v>36118</c:v>
                </c:pt>
                <c:pt idx="55">
                  <c:v>36180</c:v>
                </c:pt>
                <c:pt idx="56">
                  <c:v>36265</c:v>
                </c:pt>
                <c:pt idx="57">
                  <c:v>36382</c:v>
                </c:pt>
                <c:pt idx="58">
                  <c:v>36483</c:v>
                </c:pt>
                <c:pt idx="59">
                  <c:v>36578</c:v>
                </c:pt>
                <c:pt idx="60">
                  <c:v>36652</c:v>
                </c:pt>
                <c:pt idx="61">
                  <c:v>36760</c:v>
                </c:pt>
                <c:pt idx="62">
                  <c:v>36838</c:v>
                </c:pt>
                <c:pt idx="63">
                  <c:v>36943</c:v>
                </c:pt>
                <c:pt idx="64">
                  <c:v>37034</c:v>
                </c:pt>
                <c:pt idx="65">
                  <c:v>37112</c:v>
                </c:pt>
                <c:pt idx="66">
                  <c:v>37209</c:v>
                </c:pt>
                <c:pt idx="67">
                  <c:v>37313</c:v>
                </c:pt>
                <c:pt idx="68">
                  <c:v>37398</c:v>
                </c:pt>
                <c:pt idx="69">
                  <c:v>37475</c:v>
                </c:pt>
                <c:pt idx="70">
                  <c:v>37589</c:v>
                </c:pt>
                <c:pt idx="71">
                  <c:v>37670</c:v>
                </c:pt>
                <c:pt idx="72">
                  <c:v>37763</c:v>
                </c:pt>
                <c:pt idx="73">
                  <c:v>37854</c:v>
                </c:pt>
                <c:pt idx="74">
                  <c:v>37945</c:v>
                </c:pt>
                <c:pt idx="75">
                  <c:v>38033</c:v>
                </c:pt>
                <c:pt idx="76">
                  <c:v>38125</c:v>
                </c:pt>
                <c:pt idx="77">
                  <c:v>38233</c:v>
                </c:pt>
                <c:pt idx="78">
                  <c:v>38329</c:v>
                </c:pt>
                <c:pt idx="79">
                  <c:v>38407</c:v>
                </c:pt>
                <c:pt idx="80">
                  <c:v>38490</c:v>
                </c:pt>
                <c:pt idx="81">
                  <c:v>38575</c:v>
                </c:pt>
                <c:pt idx="82">
                  <c:v>38686</c:v>
                </c:pt>
                <c:pt idx="83">
                  <c:v>38776</c:v>
                </c:pt>
                <c:pt idx="84">
                  <c:v>38853</c:v>
                </c:pt>
                <c:pt idx="85">
                  <c:v>38952</c:v>
                </c:pt>
                <c:pt idx="86">
                  <c:v>39036</c:v>
                </c:pt>
                <c:pt idx="87">
                  <c:v>39120</c:v>
                </c:pt>
                <c:pt idx="88">
                  <c:v>39218</c:v>
                </c:pt>
                <c:pt idx="89">
                  <c:v>39304</c:v>
                </c:pt>
                <c:pt idx="90">
                  <c:v>39422</c:v>
                </c:pt>
                <c:pt idx="91">
                  <c:v>39510</c:v>
                </c:pt>
                <c:pt idx="92">
                  <c:v>39589</c:v>
                </c:pt>
                <c:pt idx="93">
                  <c:v>39673</c:v>
                </c:pt>
                <c:pt idx="94">
                  <c:v>39765</c:v>
                </c:pt>
                <c:pt idx="95">
                  <c:v>39862</c:v>
                </c:pt>
                <c:pt idx="96">
                  <c:v>39946</c:v>
                </c:pt>
                <c:pt idx="97">
                  <c:v>40051</c:v>
                </c:pt>
                <c:pt idx="98">
                  <c:v>40127</c:v>
                </c:pt>
                <c:pt idx="99">
                  <c:v>40218</c:v>
                </c:pt>
                <c:pt idx="100">
                  <c:v>40316</c:v>
                </c:pt>
                <c:pt idx="101">
                  <c:v>40400</c:v>
                </c:pt>
                <c:pt idx="102">
                  <c:v>40499</c:v>
                </c:pt>
                <c:pt idx="103">
                  <c:v>40597</c:v>
                </c:pt>
                <c:pt idx="104">
                  <c:v>40680</c:v>
                </c:pt>
                <c:pt idx="105">
                  <c:v>40764</c:v>
                </c:pt>
                <c:pt idx="106">
                  <c:v>40856</c:v>
                </c:pt>
                <c:pt idx="107">
                  <c:v>40953</c:v>
                </c:pt>
                <c:pt idx="108">
                  <c:v>41054</c:v>
                </c:pt>
                <c:pt idx="109">
                  <c:v>41142</c:v>
                </c:pt>
                <c:pt idx="110">
                  <c:v>41240</c:v>
                </c:pt>
                <c:pt idx="111">
                  <c:v>41324</c:v>
                </c:pt>
                <c:pt idx="112">
                  <c:v>41409</c:v>
                </c:pt>
                <c:pt idx="113">
                  <c:v>41488</c:v>
                </c:pt>
                <c:pt idx="114">
                  <c:v>41590</c:v>
                </c:pt>
                <c:pt idx="115">
                  <c:v>41676</c:v>
                </c:pt>
                <c:pt idx="116">
                  <c:v>41773</c:v>
                </c:pt>
                <c:pt idx="117">
                  <c:v>41856</c:v>
                </c:pt>
                <c:pt idx="118">
                  <c:v>41948</c:v>
                </c:pt>
                <c:pt idx="119">
                  <c:v>42051</c:v>
                </c:pt>
                <c:pt idx="120">
                  <c:v>42145</c:v>
                </c:pt>
                <c:pt idx="121">
                  <c:v>42222</c:v>
                </c:pt>
                <c:pt idx="122">
                  <c:v>42320</c:v>
                </c:pt>
                <c:pt idx="123">
                  <c:v>42405</c:v>
                </c:pt>
                <c:pt idx="124">
                  <c:v>42510</c:v>
                </c:pt>
                <c:pt idx="125">
                  <c:v>42608</c:v>
                </c:pt>
                <c:pt idx="126">
                  <c:v>42690</c:v>
                </c:pt>
                <c:pt idx="127">
                  <c:v>42781</c:v>
                </c:pt>
                <c:pt idx="128">
                  <c:v>42864</c:v>
                </c:pt>
                <c:pt idx="129">
                  <c:v>42950</c:v>
                </c:pt>
                <c:pt idx="130">
                  <c:v>43047</c:v>
                </c:pt>
                <c:pt idx="131">
                  <c:v>43140</c:v>
                </c:pt>
              </c:numCache>
            </c:numRef>
          </c:cat>
          <c:val>
            <c:numRef>
              <c:f>縦型表!$AP$105:$AP$268</c:f>
              <c:numCache>
                <c:formatCode>0.0</c:formatCode>
                <c:ptCount val="164"/>
                <c:pt idx="0">
                  <c:v>27.84</c:v>
                </c:pt>
                <c:pt idx="1">
                  <c:v>27.84</c:v>
                </c:pt>
                <c:pt idx="2">
                  <c:v>35.67</c:v>
                </c:pt>
                <c:pt idx="3">
                  <c:v>29.58</c:v>
                </c:pt>
                <c:pt idx="4">
                  <c:v>28.71</c:v>
                </c:pt>
                <c:pt idx="5">
                  <c:v>28.71</c:v>
                </c:pt>
                <c:pt idx="6">
                  <c:v>29.58</c:v>
                </c:pt>
                <c:pt idx="7">
                  <c:v>28.71</c:v>
                </c:pt>
                <c:pt idx="8">
                  <c:v>28.71</c:v>
                </c:pt>
                <c:pt idx="9">
                  <c:v>31.32</c:v>
                </c:pt>
                <c:pt idx="10">
                  <c:v>30.45</c:v>
                </c:pt>
                <c:pt idx="11">
                  <c:v>29.58</c:v>
                </c:pt>
                <c:pt idx="12">
                  <c:v>28.71</c:v>
                </c:pt>
                <c:pt idx="13">
                  <c:v>25.23</c:v>
                </c:pt>
                <c:pt idx="14">
                  <c:v>27.84</c:v>
                </c:pt>
                <c:pt idx="15">
                  <c:v>27.84</c:v>
                </c:pt>
                <c:pt idx="16">
                  <c:v>28.71</c:v>
                </c:pt>
                <c:pt idx="17">
                  <c:v>28.71</c:v>
                </c:pt>
                <c:pt idx="18">
                  <c:v>27.84</c:v>
                </c:pt>
                <c:pt idx="19">
                  <c:v>26.97</c:v>
                </c:pt>
                <c:pt idx="20">
                  <c:v>26.97</c:v>
                </c:pt>
                <c:pt idx="21">
                  <c:v>28.71</c:v>
                </c:pt>
                <c:pt idx="22">
                  <c:v>28.71</c:v>
                </c:pt>
                <c:pt idx="23">
                  <c:v>27.84</c:v>
                </c:pt>
                <c:pt idx="24">
                  <c:v>27.9</c:v>
                </c:pt>
                <c:pt idx="25">
                  <c:v>27.4</c:v>
                </c:pt>
                <c:pt idx="26">
                  <c:v>27.5</c:v>
                </c:pt>
                <c:pt idx="27">
                  <c:v>28.5</c:v>
                </c:pt>
                <c:pt idx="28">
                  <c:v>30.1</c:v>
                </c:pt>
                <c:pt idx="29">
                  <c:v>29.4</c:v>
                </c:pt>
                <c:pt idx="30">
                  <c:v>31.3</c:v>
                </c:pt>
                <c:pt idx="31">
                  <c:v>32.5</c:v>
                </c:pt>
                <c:pt idx="32">
                  <c:v>31.1</c:v>
                </c:pt>
                <c:pt idx="33">
                  <c:v>29.6</c:v>
                </c:pt>
                <c:pt idx="34">
                  <c:v>30.2</c:v>
                </c:pt>
                <c:pt idx="35">
                  <c:v>28.4</c:v>
                </c:pt>
                <c:pt idx="36">
                  <c:v>31.1</c:v>
                </c:pt>
                <c:pt idx="37">
                  <c:v>29.2</c:v>
                </c:pt>
                <c:pt idx="38">
                  <c:v>27.4</c:v>
                </c:pt>
                <c:pt idx="39">
                  <c:v>30</c:v>
                </c:pt>
                <c:pt idx="40">
                  <c:v>31.6</c:v>
                </c:pt>
                <c:pt idx="41">
                  <c:v>29.6</c:v>
                </c:pt>
                <c:pt idx="42">
                  <c:v>30.9</c:v>
                </c:pt>
                <c:pt idx="43">
                  <c:v>29.1</c:v>
                </c:pt>
                <c:pt idx="44">
                  <c:v>31.6</c:v>
                </c:pt>
                <c:pt idx="45">
                  <c:v>29.7</c:v>
                </c:pt>
                <c:pt idx="46">
                  <c:v>30.2</c:v>
                </c:pt>
                <c:pt idx="47">
                  <c:v>29.2</c:v>
                </c:pt>
                <c:pt idx="48">
                  <c:v>29.9</c:v>
                </c:pt>
                <c:pt idx="49">
                  <c:v>27.6</c:v>
                </c:pt>
                <c:pt idx="50">
                  <c:v>26.9</c:v>
                </c:pt>
                <c:pt idx="51">
                  <c:v>31.3</c:v>
                </c:pt>
                <c:pt idx="52">
                  <c:v>31.9</c:v>
                </c:pt>
                <c:pt idx="53">
                  <c:v>32.5</c:v>
                </c:pt>
                <c:pt idx="54">
                  <c:v>31.5</c:v>
                </c:pt>
                <c:pt idx="55">
                  <c:v>30.4</c:v>
                </c:pt>
                <c:pt idx="56">
                  <c:v>31.6</c:v>
                </c:pt>
                <c:pt idx="57">
                  <c:v>29.2</c:v>
                </c:pt>
                <c:pt idx="58">
                  <c:v>28.7</c:v>
                </c:pt>
                <c:pt idx="59">
                  <c:v>31.2</c:v>
                </c:pt>
                <c:pt idx="60">
                  <c:v>31.9</c:v>
                </c:pt>
                <c:pt idx="61">
                  <c:v>30.7</c:v>
                </c:pt>
                <c:pt idx="62">
                  <c:v>32.4</c:v>
                </c:pt>
                <c:pt idx="63">
                  <c:v>31.6</c:v>
                </c:pt>
                <c:pt idx="64">
                  <c:v>31.1</c:v>
                </c:pt>
                <c:pt idx="65">
                  <c:v>34</c:v>
                </c:pt>
                <c:pt idx="66">
                  <c:v>34.200000000000003</c:v>
                </c:pt>
                <c:pt idx="67">
                  <c:v>34.6</c:v>
                </c:pt>
                <c:pt idx="68">
                  <c:v>32.5</c:v>
                </c:pt>
                <c:pt idx="69">
                  <c:v>31.8</c:v>
                </c:pt>
                <c:pt idx="70">
                  <c:v>34.1</c:v>
                </c:pt>
                <c:pt idx="71">
                  <c:v>32.4</c:v>
                </c:pt>
                <c:pt idx="72">
                  <c:v>28.8</c:v>
                </c:pt>
                <c:pt idx="73">
                  <c:v>31</c:v>
                </c:pt>
                <c:pt idx="74">
                  <c:v>28.5</c:v>
                </c:pt>
                <c:pt idx="75">
                  <c:v>31.8</c:v>
                </c:pt>
                <c:pt idx="76">
                  <c:v>31.4</c:v>
                </c:pt>
                <c:pt idx="77">
                  <c:v>29.6</c:v>
                </c:pt>
                <c:pt idx="78">
                  <c:v>33</c:v>
                </c:pt>
                <c:pt idx="79">
                  <c:v>29.8</c:v>
                </c:pt>
                <c:pt idx="80">
                  <c:v>29</c:v>
                </c:pt>
                <c:pt idx="81">
                  <c:v>28.4</c:v>
                </c:pt>
                <c:pt idx="82">
                  <c:v>30.8</c:v>
                </c:pt>
                <c:pt idx="83">
                  <c:v>28.4</c:v>
                </c:pt>
                <c:pt idx="84">
                  <c:v>31.4</c:v>
                </c:pt>
                <c:pt idx="85">
                  <c:v>31.8</c:v>
                </c:pt>
                <c:pt idx="86">
                  <c:v>31.9</c:v>
                </c:pt>
                <c:pt idx="87">
                  <c:v>31.7</c:v>
                </c:pt>
                <c:pt idx="88">
                  <c:v>31.6</c:v>
                </c:pt>
                <c:pt idx="89">
                  <c:v>32</c:v>
                </c:pt>
                <c:pt idx="90">
                  <c:v>31.7</c:v>
                </c:pt>
                <c:pt idx="91">
                  <c:v>32.299999999999997</c:v>
                </c:pt>
                <c:pt idx="92">
                  <c:v>32.299999999999997</c:v>
                </c:pt>
                <c:pt idx="93">
                  <c:v>31.9</c:v>
                </c:pt>
                <c:pt idx="94">
                  <c:v>31.3</c:v>
                </c:pt>
                <c:pt idx="95">
                  <c:v>32.799999999999997</c:v>
                </c:pt>
                <c:pt idx="96">
                  <c:v>31.7</c:v>
                </c:pt>
                <c:pt idx="97">
                  <c:v>31</c:v>
                </c:pt>
                <c:pt idx="98">
                  <c:v>31.6</c:v>
                </c:pt>
                <c:pt idx="99">
                  <c:v>31.7</c:v>
                </c:pt>
                <c:pt idx="100">
                  <c:v>31.4</c:v>
                </c:pt>
                <c:pt idx="101">
                  <c:v>32.1</c:v>
                </c:pt>
                <c:pt idx="102">
                  <c:v>32.700000000000003</c:v>
                </c:pt>
                <c:pt idx="103">
                  <c:v>31.4</c:v>
                </c:pt>
                <c:pt idx="104">
                  <c:v>54.8</c:v>
                </c:pt>
                <c:pt idx="105">
                  <c:v>48.8</c:v>
                </c:pt>
                <c:pt idx="106">
                  <c:v>41.2</c:v>
                </c:pt>
                <c:pt idx="107">
                  <c:v>42.5</c:v>
                </c:pt>
                <c:pt idx="108">
                  <c:v>43</c:v>
                </c:pt>
                <c:pt idx="109">
                  <c:v>39.6</c:v>
                </c:pt>
                <c:pt idx="110">
                  <c:v>38.4</c:v>
                </c:pt>
                <c:pt idx="111">
                  <c:v>37.4</c:v>
                </c:pt>
                <c:pt idx="112">
                  <c:v>35.6</c:v>
                </c:pt>
                <c:pt idx="113">
                  <c:v>36.1</c:v>
                </c:pt>
                <c:pt idx="114">
                  <c:v>37.700000000000003</c:v>
                </c:pt>
                <c:pt idx="115">
                  <c:v>37.700000000000003</c:v>
                </c:pt>
                <c:pt idx="116">
                  <c:v>38.6</c:v>
                </c:pt>
                <c:pt idx="117">
                  <c:v>37.799999999999997</c:v>
                </c:pt>
                <c:pt idx="118">
                  <c:v>36.299999999999997</c:v>
                </c:pt>
                <c:pt idx="119">
                  <c:v>36.299999999999997</c:v>
                </c:pt>
                <c:pt idx="120">
                  <c:v>36.1</c:v>
                </c:pt>
                <c:pt idx="121">
                  <c:v>38.4</c:v>
                </c:pt>
                <c:pt idx="122">
                  <c:v>35.9</c:v>
                </c:pt>
                <c:pt idx="123">
                  <c:v>35</c:v>
                </c:pt>
                <c:pt idx="124">
                  <c:v>35.200000000000003</c:v>
                </c:pt>
                <c:pt idx="125">
                  <c:v>35.1</c:v>
                </c:pt>
                <c:pt idx="126">
                  <c:v>34.700000000000003</c:v>
                </c:pt>
                <c:pt idx="127">
                  <c:v>35.299999999999997</c:v>
                </c:pt>
                <c:pt idx="128">
                  <c:v>36.4</c:v>
                </c:pt>
                <c:pt idx="129">
                  <c:v>35.6</c:v>
                </c:pt>
                <c:pt idx="130">
                  <c:v>36.9</c:v>
                </c:pt>
                <c:pt idx="131">
                  <c:v>37</c:v>
                </c:pt>
              </c:numCache>
            </c:numRef>
          </c:val>
          <c:smooth val="0"/>
        </c:ser>
        <c:dLbls>
          <c:showLegendKey val="0"/>
          <c:showVal val="0"/>
          <c:showCatName val="0"/>
          <c:showSerName val="0"/>
          <c:showPercent val="0"/>
          <c:showBubbleSize val="0"/>
        </c:dLbls>
        <c:marker val="1"/>
        <c:smooth val="0"/>
        <c:axId val="470551168"/>
        <c:axId val="470569728"/>
      </c:lineChart>
      <c:dateAx>
        <c:axId val="470551168"/>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iryo UI"/>
                <a:ea typeface="Meiryo UI"/>
                <a:cs typeface="Meiryo UI"/>
              </a:defRPr>
            </a:pPr>
            <a:endParaRPr lang="ja-JP"/>
          </a:p>
        </c:txPr>
        <c:crossAx val="470569728"/>
        <c:crosses val="autoZero"/>
        <c:auto val="1"/>
        <c:lblOffset val="100"/>
        <c:baseTimeUnit val="days"/>
        <c:majorUnit val="12"/>
        <c:majorTimeUnit val="months"/>
        <c:minorUnit val="3"/>
        <c:minorTimeUnit val="months"/>
      </c:dateAx>
      <c:valAx>
        <c:axId val="470569728"/>
        <c:scaling>
          <c:orientation val="minMax"/>
          <c:max val="140"/>
        </c:scaling>
        <c:delete val="0"/>
        <c:axPos val="l"/>
        <c:majorGridlines>
          <c:spPr>
            <a:ln w="3175">
              <a:pattFill prst="pct75">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iryo UI"/>
                <a:ea typeface="Meiryo UI"/>
                <a:cs typeface="Meiryo UI"/>
              </a:defRPr>
            </a:pPr>
            <a:endParaRPr lang="ja-JP"/>
          </a:p>
        </c:txPr>
        <c:crossAx val="470551168"/>
        <c:crosses val="autoZero"/>
        <c:crossBetween val="between"/>
      </c:valAx>
      <c:spPr>
        <a:noFill/>
        <a:ln w="12700">
          <a:solidFill>
            <a:srgbClr val="808080"/>
          </a:solidFill>
          <a:prstDash val="solid"/>
        </a:ln>
      </c:spPr>
    </c:plotArea>
    <c:legend>
      <c:legendPos val="r"/>
      <c:layout>
        <c:manualLayout>
          <c:xMode val="edge"/>
          <c:yMode val="edge"/>
          <c:x val="0.44516694906807536"/>
          <c:y val="3.9914389895893888E-2"/>
          <c:w val="0.23740932969979556"/>
          <c:h val="0.39898219098451621"/>
        </c:manualLayout>
      </c:layout>
      <c:overlay val="0"/>
      <c:spPr>
        <a:solidFill>
          <a:srgbClr val="FFFFFF"/>
        </a:solidFill>
        <a:ln w="25400">
          <a:noFill/>
        </a:ln>
      </c:spPr>
      <c:txPr>
        <a:bodyPr/>
        <a:lstStyle/>
        <a:p>
          <a:pPr>
            <a:defRPr sz="14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ＭＳ Ｐゴシック"/>
                <a:ea typeface="ＭＳ Ｐゴシック"/>
                <a:cs typeface="ＭＳ Ｐゴシック"/>
              </a:defRPr>
            </a:pPr>
            <a:r>
              <a:rPr lang="ja-JP" altLang="en-US" sz="1400" b="0" i="0" u="none" strike="noStrike" baseline="0">
                <a:solidFill>
                  <a:srgbClr val="000000"/>
                </a:solidFill>
                <a:latin typeface="Meiryo UI"/>
                <a:ea typeface="Meiryo UI"/>
              </a:rPr>
              <a:t>移動測定車によるγ線の経年推移(東北電力2/3)</a:t>
            </a:r>
          </a:p>
        </c:rich>
      </c:tx>
      <c:layout>
        <c:manualLayout>
          <c:xMode val="edge"/>
          <c:yMode val="edge"/>
          <c:x val="6.2015056317081901E-2"/>
          <c:y val="2.6086956521739129E-2"/>
        </c:manualLayout>
      </c:layout>
      <c:overlay val="0"/>
      <c:spPr>
        <a:solidFill>
          <a:srgbClr val="FFFFFF"/>
        </a:solidFill>
        <a:ln w="25400">
          <a:noFill/>
        </a:ln>
      </c:spPr>
    </c:title>
    <c:autoTitleDeleted val="0"/>
    <c:plotArea>
      <c:layout>
        <c:manualLayout>
          <c:layoutTarget val="inner"/>
          <c:xMode val="edge"/>
          <c:yMode val="edge"/>
          <c:x val="3.0080715104804968E-2"/>
          <c:y val="5.2174060728206316E-2"/>
          <c:w val="0.9574471515065972"/>
          <c:h val="0.81405916014742297"/>
        </c:manualLayout>
      </c:layout>
      <c:lineChart>
        <c:grouping val="standard"/>
        <c:varyColors val="0"/>
        <c:ser>
          <c:idx val="0"/>
          <c:order val="0"/>
          <c:tx>
            <c:strRef>
              <c:f>縦型表!$AQ$104</c:f>
              <c:strCache>
                <c:ptCount val="1"/>
                <c:pt idx="0">
                  <c:v>飯子浜入口</c:v>
                </c:pt>
              </c:strCache>
            </c:strRef>
          </c:tx>
          <c:spPr>
            <a:ln w="12700">
              <a:solidFill>
                <a:srgbClr val="666699"/>
              </a:solidFill>
              <a:prstDash val="solid"/>
            </a:ln>
          </c:spPr>
          <c:marker>
            <c:symbol val="square"/>
            <c:size val="4"/>
            <c:spPr>
              <a:solidFill>
                <a:srgbClr val="666699"/>
              </a:solidFill>
              <a:ln>
                <a:solidFill>
                  <a:srgbClr val="666699"/>
                </a:solidFill>
                <a:prstDash val="solid"/>
              </a:ln>
            </c:spPr>
          </c:marker>
          <c:cat>
            <c:numRef>
              <c:f>縦型表!$AI$105:$AI$268</c:f>
              <c:numCache>
                <c:formatCode>[$-411]ge\.m\.d;@</c:formatCode>
                <c:ptCount val="164"/>
                <c:pt idx="0">
                  <c:v>31155</c:v>
                </c:pt>
                <c:pt idx="1">
                  <c:v>31254</c:v>
                </c:pt>
                <c:pt idx="2">
                  <c:v>31337</c:v>
                </c:pt>
                <c:pt idx="3">
                  <c:v>31456</c:v>
                </c:pt>
                <c:pt idx="4">
                  <c:v>31519</c:v>
                </c:pt>
                <c:pt idx="5">
                  <c:v>31617</c:v>
                </c:pt>
                <c:pt idx="6">
                  <c:v>31700</c:v>
                </c:pt>
                <c:pt idx="7">
                  <c:v>31791</c:v>
                </c:pt>
                <c:pt idx="8">
                  <c:v>31884</c:v>
                </c:pt>
                <c:pt idx="9">
                  <c:v>31980</c:v>
                </c:pt>
                <c:pt idx="10">
                  <c:v>32080</c:v>
                </c:pt>
                <c:pt idx="11">
                  <c:v>32163</c:v>
                </c:pt>
                <c:pt idx="12">
                  <c:v>32247</c:v>
                </c:pt>
                <c:pt idx="13">
                  <c:v>32344</c:v>
                </c:pt>
                <c:pt idx="14">
                  <c:v>32435</c:v>
                </c:pt>
                <c:pt idx="15">
                  <c:v>32526</c:v>
                </c:pt>
                <c:pt idx="16">
                  <c:v>32619</c:v>
                </c:pt>
                <c:pt idx="17">
                  <c:v>32708</c:v>
                </c:pt>
                <c:pt idx="18">
                  <c:v>32800</c:v>
                </c:pt>
                <c:pt idx="19">
                  <c:v>32903</c:v>
                </c:pt>
                <c:pt idx="20">
                  <c:v>32982</c:v>
                </c:pt>
                <c:pt idx="21">
                  <c:v>33072</c:v>
                </c:pt>
                <c:pt idx="22">
                  <c:v>33164</c:v>
                </c:pt>
                <c:pt idx="23">
                  <c:v>33261</c:v>
                </c:pt>
                <c:pt idx="24">
                  <c:v>33345</c:v>
                </c:pt>
                <c:pt idx="25">
                  <c:v>33443</c:v>
                </c:pt>
                <c:pt idx="26">
                  <c:v>33534</c:v>
                </c:pt>
                <c:pt idx="27">
                  <c:v>33625</c:v>
                </c:pt>
                <c:pt idx="28">
                  <c:v>33765</c:v>
                </c:pt>
                <c:pt idx="29">
                  <c:v>33806</c:v>
                </c:pt>
                <c:pt idx="30">
                  <c:v>33906</c:v>
                </c:pt>
                <c:pt idx="31">
                  <c:v>33996</c:v>
                </c:pt>
                <c:pt idx="32">
                  <c:v>34079</c:v>
                </c:pt>
                <c:pt idx="33">
                  <c:v>34170</c:v>
                </c:pt>
                <c:pt idx="34">
                  <c:v>34269</c:v>
                </c:pt>
                <c:pt idx="35">
                  <c:v>34360</c:v>
                </c:pt>
                <c:pt idx="36">
                  <c:v>34444</c:v>
                </c:pt>
                <c:pt idx="37">
                  <c:v>34536</c:v>
                </c:pt>
                <c:pt idx="38">
                  <c:v>34632</c:v>
                </c:pt>
                <c:pt idx="39">
                  <c:v>34718</c:v>
                </c:pt>
                <c:pt idx="40">
                  <c:v>34802</c:v>
                </c:pt>
                <c:pt idx="41">
                  <c:v>34906</c:v>
                </c:pt>
                <c:pt idx="42">
                  <c:v>34989</c:v>
                </c:pt>
                <c:pt idx="43">
                  <c:v>35081</c:v>
                </c:pt>
                <c:pt idx="44">
                  <c:v>35166</c:v>
                </c:pt>
                <c:pt idx="45">
                  <c:v>35270</c:v>
                </c:pt>
                <c:pt idx="46">
                  <c:v>35361</c:v>
                </c:pt>
                <c:pt idx="47">
                  <c:v>35458</c:v>
                </c:pt>
                <c:pt idx="48">
                  <c:v>35535</c:v>
                </c:pt>
                <c:pt idx="49">
                  <c:v>35649</c:v>
                </c:pt>
                <c:pt idx="50">
                  <c:v>35724</c:v>
                </c:pt>
                <c:pt idx="51">
                  <c:v>35850</c:v>
                </c:pt>
                <c:pt idx="52">
                  <c:v>35928</c:v>
                </c:pt>
                <c:pt idx="53">
                  <c:v>36055</c:v>
                </c:pt>
                <c:pt idx="54">
                  <c:v>36118</c:v>
                </c:pt>
                <c:pt idx="55">
                  <c:v>36180</c:v>
                </c:pt>
                <c:pt idx="56">
                  <c:v>36265</c:v>
                </c:pt>
                <c:pt idx="57">
                  <c:v>36382</c:v>
                </c:pt>
                <c:pt idx="58">
                  <c:v>36483</c:v>
                </c:pt>
                <c:pt idx="59">
                  <c:v>36578</c:v>
                </c:pt>
                <c:pt idx="60">
                  <c:v>36652</c:v>
                </c:pt>
                <c:pt idx="61">
                  <c:v>36760</c:v>
                </c:pt>
                <c:pt idx="62">
                  <c:v>36838</c:v>
                </c:pt>
                <c:pt idx="63">
                  <c:v>36943</c:v>
                </c:pt>
                <c:pt idx="64">
                  <c:v>37034</c:v>
                </c:pt>
                <c:pt idx="65">
                  <c:v>37112</c:v>
                </c:pt>
                <c:pt idx="66">
                  <c:v>37209</c:v>
                </c:pt>
                <c:pt idx="67">
                  <c:v>37313</c:v>
                </c:pt>
                <c:pt idx="68">
                  <c:v>37398</c:v>
                </c:pt>
                <c:pt idx="69">
                  <c:v>37475</c:v>
                </c:pt>
                <c:pt idx="70">
                  <c:v>37589</c:v>
                </c:pt>
                <c:pt idx="71">
                  <c:v>37670</c:v>
                </c:pt>
                <c:pt idx="72">
                  <c:v>37763</c:v>
                </c:pt>
                <c:pt idx="73">
                  <c:v>37854</c:v>
                </c:pt>
                <c:pt idx="74">
                  <c:v>37945</c:v>
                </c:pt>
                <c:pt idx="75">
                  <c:v>38033</c:v>
                </c:pt>
                <c:pt idx="76">
                  <c:v>38125</c:v>
                </c:pt>
                <c:pt idx="77">
                  <c:v>38233</c:v>
                </c:pt>
                <c:pt idx="78">
                  <c:v>38329</c:v>
                </c:pt>
                <c:pt idx="79">
                  <c:v>38407</c:v>
                </c:pt>
                <c:pt idx="80">
                  <c:v>38490</c:v>
                </c:pt>
                <c:pt idx="81">
                  <c:v>38575</c:v>
                </c:pt>
                <c:pt idx="82">
                  <c:v>38686</c:v>
                </c:pt>
                <c:pt idx="83">
                  <c:v>38776</c:v>
                </c:pt>
                <c:pt idx="84">
                  <c:v>38853</c:v>
                </c:pt>
                <c:pt idx="85">
                  <c:v>38952</c:v>
                </c:pt>
                <c:pt idx="86">
                  <c:v>39036</c:v>
                </c:pt>
                <c:pt idx="87">
                  <c:v>39120</c:v>
                </c:pt>
                <c:pt idx="88">
                  <c:v>39218</c:v>
                </c:pt>
                <c:pt idx="89">
                  <c:v>39304</c:v>
                </c:pt>
                <c:pt idx="90">
                  <c:v>39422</c:v>
                </c:pt>
                <c:pt idx="91">
                  <c:v>39510</c:v>
                </c:pt>
                <c:pt idx="92">
                  <c:v>39589</c:v>
                </c:pt>
                <c:pt idx="93">
                  <c:v>39673</c:v>
                </c:pt>
                <c:pt idx="94">
                  <c:v>39765</c:v>
                </c:pt>
                <c:pt idx="95">
                  <c:v>39862</c:v>
                </c:pt>
                <c:pt idx="96">
                  <c:v>39946</c:v>
                </c:pt>
                <c:pt idx="97">
                  <c:v>40051</c:v>
                </c:pt>
                <c:pt idx="98">
                  <c:v>40127</c:v>
                </c:pt>
                <c:pt idx="99">
                  <c:v>40218</c:v>
                </c:pt>
                <c:pt idx="100">
                  <c:v>40316</c:v>
                </c:pt>
                <c:pt idx="101">
                  <c:v>40400</c:v>
                </c:pt>
                <c:pt idx="102">
                  <c:v>40499</c:v>
                </c:pt>
                <c:pt idx="103">
                  <c:v>40597</c:v>
                </c:pt>
                <c:pt idx="104">
                  <c:v>40680</c:v>
                </c:pt>
                <c:pt idx="105">
                  <c:v>40764</c:v>
                </c:pt>
                <c:pt idx="106">
                  <c:v>40856</c:v>
                </c:pt>
                <c:pt idx="107">
                  <c:v>40953</c:v>
                </c:pt>
                <c:pt idx="108">
                  <c:v>41054</c:v>
                </c:pt>
                <c:pt idx="109">
                  <c:v>41142</c:v>
                </c:pt>
                <c:pt idx="110">
                  <c:v>41240</c:v>
                </c:pt>
                <c:pt idx="111">
                  <c:v>41324</c:v>
                </c:pt>
                <c:pt idx="112">
                  <c:v>41409</c:v>
                </c:pt>
                <c:pt idx="113">
                  <c:v>41488</c:v>
                </c:pt>
                <c:pt idx="114">
                  <c:v>41590</c:v>
                </c:pt>
                <c:pt idx="115">
                  <c:v>41676</c:v>
                </c:pt>
                <c:pt idx="116">
                  <c:v>41773</c:v>
                </c:pt>
                <c:pt idx="117">
                  <c:v>41856</c:v>
                </c:pt>
                <c:pt idx="118">
                  <c:v>41948</c:v>
                </c:pt>
                <c:pt idx="119">
                  <c:v>42051</c:v>
                </c:pt>
                <c:pt idx="120">
                  <c:v>42145</c:v>
                </c:pt>
                <c:pt idx="121">
                  <c:v>42222</c:v>
                </c:pt>
                <c:pt idx="122">
                  <c:v>42320</c:v>
                </c:pt>
                <c:pt idx="123">
                  <c:v>42405</c:v>
                </c:pt>
                <c:pt idx="124">
                  <c:v>42510</c:v>
                </c:pt>
                <c:pt idx="125">
                  <c:v>42608</c:v>
                </c:pt>
                <c:pt idx="126">
                  <c:v>42690</c:v>
                </c:pt>
                <c:pt idx="127">
                  <c:v>42781</c:v>
                </c:pt>
                <c:pt idx="128">
                  <c:v>42864</c:v>
                </c:pt>
                <c:pt idx="129">
                  <c:v>42950</c:v>
                </c:pt>
                <c:pt idx="130">
                  <c:v>43047</c:v>
                </c:pt>
                <c:pt idx="131">
                  <c:v>43140</c:v>
                </c:pt>
              </c:numCache>
            </c:numRef>
          </c:cat>
          <c:val>
            <c:numRef>
              <c:f>縦型表!$AQ$105:$AQ$268</c:f>
              <c:numCache>
                <c:formatCode>0.0</c:formatCode>
                <c:ptCount val="164"/>
                <c:pt idx="0">
                  <c:v>33.93</c:v>
                </c:pt>
                <c:pt idx="1">
                  <c:v>34.799999999999997</c:v>
                </c:pt>
                <c:pt idx="2">
                  <c:v>45.24</c:v>
                </c:pt>
                <c:pt idx="3">
                  <c:v>36.54</c:v>
                </c:pt>
                <c:pt idx="4">
                  <c:v>34.799999999999997</c:v>
                </c:pt>
                <c:pt idx="5">
                  <c:v>35.67</c:v>
                </c:pt>
                <c:pt idx="6">
                  <c:v>35.67</c:v>
                </c:pt>
                <c:pt idx="7">
                  <c:v>34.799999999999997</c:v>
                </c:pt>
                <c:pt idx="8">
                  <c:v>35.67</c:v>
                </c:pt>
                <c:pt idx="9">
                  <c:v>37.409999999999997</c:v>
                </c:pt>
                <c:pt idx="10">
                  <c:v>38.28</c:v>
                </c:pt>
                <c:pt idx="11">
                  <c:v>33.93</c:v>
                </c:pt>
                <c:pt idx="12">
                  <c:v>32.19</c:v>
                </c:pt>
                <c:pt idx="13">
                  <c:v>32.19</c:v>
                </c:pt>
                <c:pt idx="14">
                  <c:v>33.93</c:v>
                </c:pt>
                <c:pt idx="15">
                  <c:v>33.06</c:v>
                </c:pt>
                <c:pt idx="16">
                  <c:v>32.19</c:v>
                </c:pt>
                <c:pt idx="17">
                  <c:v>34.799999999999997</c:v>
                </c:pt>
                <c:pt idx="18">
                  <c:v>33.06</c:v>
                </c:pt>
                <c:pt idx="19">
                  <c:v>31.32</c:v>
                </c:pt>
                <c:pt idx="20">
                  <c:v>32.19</c:v>
                </c:pt>
                <c:pt idx="21">
                  <c:v>33.06</c:v>
                </c:pt>
                <c:pt idx="22">
                  <c:v>33.93</c:v>
                </c:pt>
                <c:pt idx="23">
                  <c:v>33.93</c:v>
                </c:pt>
                <c:pt idx="24">
                  <c:v>32.799999999999997</c:v>
                </c:pt>
                <c:pt idx="25">
                  <c:v>32.200000000000003</c:v>
                </c:pt>
                <c:pt idx="26">
                  <c:v>33.200000000000003</c:v>
                </c:pt>
                <c:pt idx="27">
                  <c:v>37.4</c:v>
                </c:pt>
                <c:pt idx="28">
                  <c:v>39.6</c:v>
                </c:pt>
                <c:pt idx="29">
                  <c:v>39.6</c:v>
                </c:pt>
                <c:pt idx="30">
                  <c:v>43.1</c:v>
                </c:pt>
                <c:pt idx="31">
                  <c:v>40</c:v>
                </c:pt>
                <c:pt idx="32">
                  <c:v>43.5</c:v>
                </c:pt>
                <c:pt idx="33">
                  <c:v>39.299999999999997</c:v>
                </c:pt>
                <c:pt idx="34">
                  <c:v>42</c:v>
                </c:pt>
                <c:pt idx="35">
                  <c:v>38.799999999999997</c:v>
                </c:pt>
                <c:pt idx="36">
                  <c:v>43.2</c:v>
                </c:pt>
                <c:pt idx="37">
                  <c:v>38.6</c:v>
                </c:pt>
                <c:pt idx="38">
                  <c:v>39.200000000000003</c:v>
                </c:pt>
                <c:pt idx="39">
                  <c:v>39.5</c:v>
                </c:pt>
                <c:pt idx="40">
                  <c:v>41.7</c:v>
                </c:pt>
                <c:pt idx="41">
                  <c:v>40.9</c:v>
                </c:pt>
                <c:pt idx="42">
                  <c:v>41.7</c:v>
                </c:pt>
                <c:pt idx="43">
                  <c:v>41.2</c:v>
                </c:pt>
                <c:pt idx="44">
                  <c:v>42.6</c:v>
                </c:pt>
                <c:pt idx="45">
                  <c:v>38.6</c:v>
                </c:pt>
                <c:pt idx="46">
                  <c:v>40.799999999999997</c:v>
                </c:pt>
                <c:pt idx="47">
                  <c:v>37.6</c:v>
                </c:pt>
                <c:pt idx="48">
                  <c:v>40.6</c:v>
                </c:pt>
                <c:pt idx="49">
                  <c:v>36.6</c:v>
                </c:pt>
                <c:pt idx="50">
                  <c:v>36.799999999999997</c:v>
                </c:pt>
                <c:pt idx="51">
                  <c:v>41</c:v>
                </c:pt>
                <c:pt idx="52">
                  <c:v>40.700000000000003</c:v>
                </c:pt>
                <c:pt idx="53">
                  <c:v>40.700000000000003</c:v>
                </c:pt>
                <c:pt idx="54">
                  <c:v>43.9</c:v>
                </c:pt>
                <c:pt idx="55">
                  <c:v>42.2</c:v>
                </c:pt>
                <c:pt idx="56">
                  <c:v>41.3</c:v>
                </c:pt>
                <c:pt idx="57">
                  <c:v>39.4</c:v>
                </c:pt>
                <c:pt idx="58">
                  <c:v>36.1</c:v>
                </c:pt>
                <c:pt idx="59">
                  <c:v>41.6</c:v>
                </c:pt>
                <c:pt idx="60">
                  <c:v>40.200000000000003</c:v>
                </c:pt>
                <c:pt idx="61">
                  <c:v>41.2</c:v>
                </c:pt>
                <c:pt idx="62">
                  <c:v>42.8</c:v>
                </c:pt>
                <c:pt idx="63">
                  <c:v>39.299999999999997</c:v>
                </c:pt>
                <c:pt idx="64">
                  <c:v>42</c:v>
                </c:pt>
                <c:pt idx="65">
                  <c:v>44.1</c:v>
                </c:pt>
                <c:pt idx="66">
                  <c:v>43.5</c:v>
                </c:pt>
                <c:pt idx="67">
                  <c:v>43.7</c:v>
                </c:pt>
                <c:pt idx="68">
                  <c:v>39.5</c:v>
                </c:pt>
                <c:pt idx="69">
                  <c:v>43.7</c:v>
                </c:pt>
                <c:pt idx="70">
                  <c:v>42.4</c:v>
                </c:pt>
                <c:pt idx="71">
                  <c:v>40.700000000000003</c:v>
                </c:pt>
                <c:pt idx="72">
                  <c:v>39.799999999999997</c:v>
                </c:pt>
                <c:pt idx="73">
                  <c:v>36.1</c:v>
                </c:pt>
                <c:pt idx="74">
                  <c:v>36.6</c:v>
                </c:pt>
                <c:pt idx="75">
                  <c:v>37.1</c:v>
                </c:pt>
                <c:pt idx="76">
                  <c:v>36.6</c:v>
                </c:pt>
                <c:pt idx="77">
                  <c:v>37</c:v>
                </c:pt>
                <c:pt idx="78">
                  <c:v>40.200000000000003</c:v>
                </c:pt>
                <c:pt idx="79">
                  <c:v>37</c:v>
                </c:pt>
                <c:pt idx="80">
                  <c:v>34.1</c:v>
                </c:pt>
                <c:pt idx="81">
                  <c:v>33.799999999999997</c:v>
                </c:pt>
                <c:pt idx="82">
                  <c:v>35.9</c:v>
                </c:pt>
                <c:pt idx="83">
                  <c:v>35</c:v>
                </c:pt>
                <c:pt idx="84">
                  <c:v>38.700000000000003</c:v>
                </c:pt>
                <c:pt idx="85">
                  <c:v>39.4</c:v>
                </c:pt>
                <c:pt idx="86">
                  <c:v>37.1</c:v>
                </c:pt>
                <c:pt idx="87">
                  <c:v>38.1</c:v>
                </c:pt>
                <c:pt idx="88">
                  <c:v>39.1</c:v>
                </c:pt>
                <c:pt idx="89">
                  <c:v>38.9</c:v>
                </c:pt>
                <c:pt idx="90">
                  <c:v>38.5</c:v>
                </c:pt>
                <c:pt idx="91">
                  <c:v>39.5</c:v>
                </c:pt>
                <c:pt idx="92">
                  <c:v>39.9</c:v>
                </c:pt>
                <c:pt idx="93">
                  <c:v>44.9</c:v>
                </c:pt>
                <c:pt idx="94">
                  <c:v>40.5</c:v>
                </c:pt>
                <c:pt idx="95">
                  <c:v>40.700000000000003</c:v>
                </c:pt>
                <c:pt idx="96">
                  <c:v>41</c:v>
                </c:pt>
                <c:pt idx="97">
                  <c:v>40.200000000000003</c:v>
                </c:pt>
                <c:pt idx="98">
                  <c:v>40</c:v>
                </c:pt>
                <c:pt idx="99">
                  <c:v>39.6</c:v>
                </c:pt>
                <c:pt idx="100">
                  <c:v>40.299999999999997</c:v>
                </c:pt>
                <c:pt idx="101">
                  <c:v>38.9</c:v>
                </c:pt>
                <c:pt idx="102">
                  <c:v>41.7</c:v>
                </c:pt>
                <c:pt idx="103">
                  <c:v>39.1</c:v>
                </c:pt>
                <c:pt idx="104">
                  <c:v>79.099999999999994</c:v>
                </c:pt>
                <c:pt idx="105">
                  <c:v>70.7</c:v>
                </c:pt>
                <c:pt idx="106">
                  <c:v>60</c:v>
                </c:pt>
                <c:pt idx="107">
                  <c:v>70.900000000000006</c:v>
                </c:pt>
                <c:pt idx="108">
                  <c:v>68.8</c:v>
                </c:pt>
                <c:pt idx="109">
                  <c:v>67.599999999999994</c:v>
                </c:pt>
                <c:pt idx="110">
                  <c:v>63.8</c:v>
                </c:pt>
                <c:pt idx="111">
                  <c:v>62.8</c:v>
                </c:pt>
                <c:pt idx="112">
                  <c:v>59.1</c:v>
                </c:pt>
                <c:pt idx="113">
                  <c:v>57.4</c:v>
                </c:pt>
                <c:pt idx="114">
                  <c:v>56.4</c:v>
                </c:pt>
                <c:pt idx="115">
                  <c:v>56.5</c:v>
                </c:pt>
                <c:pt idx="116">
                  <c:v>57.1</c:v>
                </c:pt>
                <c:pt idx="117">
                  <c:v>56.7</c:v>
                </c:pt>
                <c:pt idx="118">
                  <c:v>52.3</c:v>
                </c:pt>
                <c:pt idx="119">
                  <c:v>52.8</c:v>
                </c:pt>
                <c:pt idx="120">
                  <c:v>53.5</c:v>
                </c:pt>
                <c:pt idx="121">
                  <c:v>56.6</c:v>
                </c:pt>
                <c:pt idx="122">
                  <c:v>51.1</c:v>
                </c:pt>
                <c:pt idx="123">
                  <c:v>50.6</c:v>
                </c:pt>
                <c:pt idx="124">
                  <c:v>51</c:v>
                </c:pt>
                <c:pt idx="125">
                  <c:v>49.9</c:v>
                </c:pt>
                <c:pt idx="126">
                  <c:v>49.9</c:v>
                </c:pt>
                <c:pt idx="127">
                  <c:v>47.7</c:v>
                </c:pt>
                <c:pt idx="128">
                  <c:v>48.7</c:v>
                </c:pt>
                <c:pt idx="129">
                  <c:v>45.6</c:v>
                </c:pt>
                <c:pt idx="130">
                  <c:v>46.9</c:v>
                </c:pt>
                <c:pt idx="131">
                  <c:v>45.9</c:v>
                </c:pt>
              </c:numCache>
            </c:numRef>
          </c:val>
          <c:smooth val="0"/>
        </c:ser>
        <c:ser>
          <c:idx val="1"/>
          <c:order val="1"/>
          <c:tx>
            <c:strRef>
              <c:f>縦型表!$AR$104</c:f>
              <c:strCache>
                <c:ptCount val="1"/>
                <c:pt idx="0">
                  <c:v>小積防波堤付近</c:v>
                </c:pt>
              </c:strCache>
            </c:strRef>
          </c:tx>
          <c:spPr>
            <a:ln w="12700">
              <a:solidFill>
                <a:srgbClr val="666699"/>
              </a:solidFill>
              <a:prstDash val="solid"/>
            </a:ln>
          </c:spPr>
          <c:marker>
            <c:symbol val="square"/>
            <c:size val="6"/>
            <c:spPr>
              <a:solidFill>
                <a:srgbClr val="FFFFFF"/>
              </a:solidFill>
              <a:ln>
                <a:solidFill>
                  <a:srgbClr val="666699"/>
                </a:solidFill>
                <a:prstDash val="solid"/>
              </a:ln>
            </c:spPr>
          </c:marker>
          <c:cat>
            <c:numRef>
              <c:f>縦型表!$AI$105:$AI$268</c:f>
              <c:numCache>
                <c:formatCode>[$-411]ge\.m\.d;@</c:formatCode>
                <c:ptCount val="164"/>
                <c:pt idx="0">
                  <c:v>31155</c:v>
                </c:pt>
                <c:pt idx="1">
                  <c:v>31254</c:v>
                </c:pt>
                <c:pt idx="2">
                  <c:v>31337</c:v>
                </c:pt>
                <c:pt idx="3">
                  <c:v>31456</c:v>
                </c:pt>
                <c:pt idx="4">
                  <c:v>31519</c:v>
                </c:pt>
                <c:pt idx="5">
                  <c:v>31617</c:v>
                </c:pt>
                <c:pt idx="6">
                  <c:v>31700</c:v>
                </c:pt>
                <c:pt idx="7">
                  <c:v>31791</c:v>
                </c:pt>
                <c:pt idx="8">
                  <c:v>31884</c:v>
                </c:pt>
                <c:pt idx="9">
                  <c:v>31980</c:v>
                </c:pt>
                <c:pt idx="10">
                  <c:v>32080</c:v>
                </c:pt>
                <c:pt idx="11">
                  <c:v>32163</c:v>
                </c:pt>
                <c:pt idx="12">
                  <c:v>32247</c:v>
                </c:pt>
                <c:pt idx="13">
                  <c:v>32344</c:v>
                </c:pt>
                <c:pt idx="14">
                  <c:v>32435</c:v>
                </c:pt>
                <c:pt idx="15">
                  <c:v>32526</c:v>
                </c:pt>
                <c:pt idx="16">
                  <c:v>32619</c:v>
                </c:pt>
                <c:pt idx="17">
                  <c:v>32708</c:v>
                </c:pt>
                <c:pt idx="18">
                  <c:v>32800</c:v>
                </c:pt>
                <c:pt idx="19">
                  <c:v>32903</c:v>
                </c:pt>
                <c:pt idx="20">
                  <c:v>32982</c:v>
                </c:pt>
                <c:pt idx="21">
                  <c:v>33072</c:v>
                </c:pt>
                <c:pt idx="22">
                  <c:v>33164</c:v>
                </c:pt>
                <c:pt idx="23">
                  <c:v>33261</c:v>
                </c:pt>
                <c:pt idx="24">
                  <c:v>33345</c:v>
                </c:pt>
                <c:pt idx="25">
                  <c:v>33443</c:v>
                </c:pt>
                <c:pt idx="26">
                  <c:v>33534</c:v>
                </c:pt>
                <c:pt idx="27">
                  <c:v>33625</c:v>
                </c:pt>
                <c:pt idx="28">
                  <c:v>33765</c:v>
                </c:pt>
                <c:pt idx="29">
                  <c:v>33806</c:v>
                </c:pt>
                <c:pt idx="30">
                  <c:v>33906</c:v>
                </c:pt>
                <c:pt idx="31">
                  <c:v>33996</c:v>
                </c:pt>
                <c:pt idx="32">
                  <c:v>34079</c:v>
                </c:pt>
                <c:pt idx="33">
                  <c:v>34170</c:v>
                </c:pt>
                <c:pt idx="34">
                  <c:v>34269</c:v>
                </c:pt>
                <c:pt idx="35">
                  <c:v>34360</c:v>
                </c:pt>
                <c:pt idx="36">
                  <c:v>34444</c:v>
                </c:pt>
                <c:pt idx="37">
                  <c:v>34536</c:v>
                </c:pt>
                <c:pt idx="38">
                  <c:v>34632</c:v>
                </c:pt>
                <c:pt idx="39">
                  <c:v>34718</c:v>
                </c:pt>
                <c:pt idx="40">
                  <c:v>34802</c:v>
                </c:pt>
                <c:pt idx="41">
                  <c:v>34906</c:v>
                </c:pt>
                <c:pt idx="42">
                  <c:v>34989</c:v>
                </c:pt>
                <c:pt idx="43">
                  <c:v>35081</c:v>
                </c:pt>
                <c:pt idx="44">
                  <c:v>35166</c:v>
                </c:pt>
                <c:pt idx="45">
                  <c:v>35270</c:v>
                </c:pt>
                <c:pt idx="46">
                  <c:v>35361</c:v>
                </c:pt>
                <c:pt idx="47">
                  <c:v>35458</c:v>
                </c:pt>
                <c:pt idx="48">
                  <c:v>35535</c:v>
                </c:pt>
                <c:pt idx="49">
                  <c:v>35649</c:v>
                </c:pt>
                <c:pt idx="50">
                  <c:v>35724</c:v>
                </c:pt>
                <c:pt idx="51">
                  <c:v>35850</c:v>
                </c:pt>
                <c:pt idx="52">
                  <c:v>35928</c:v>
                </c:pt>
                <c:pt idx="53">
                  <c:v>36055</c:v>
                </c:pt>
                <c:pt idx="54">
                  <c:v>36118</c:v>
                </c:pt>
                <c:pt idx="55">
                  <c:v>36180</c:v>
                </c:pt>
                <c:pt idx="56">
                  <c:v>36265</c:v>
                </c:pt>
                <c:pt idx="57">
                  <c:v>36382</c:v>
                </c:pt>
                <c:pt idx="58">
                  <c:v>36483</c:v>
                </c:pt>
                <c:pt idx="59">
                  <c:v>36578</c:v>
                </c:pt>
                <c:pt idx="60">
                  <c:v>36652</c:v>
                </c:pt>
                <c:pt idx="61">
                  <c:v>36760</c:v>
                </c:pt>
                <c:pt idx="62">
                  <c:v>36838</c:v>
                </c:pt>
                <c:pt idx="63">
                  <c:v>36943</c:v>
                </c:pt>
                <c:pt idx="64">
                  <c:v>37034</c:v>
                </c:pt>
                <c:pt idx="65">
                  <c:v>37112</c:v>
                </c:pt>
                <c:pt idx="66">
                  <c:v>37209</c:v>
                </c:pt>
                <c:pt idx="67">
                  <c:v>37313</c:v>
                </c:pt>
                <c:pt idx="68">
                  <c:v>37398</c:v>
                </c:pt>
                <c:pt idx="69">
                  <c:v>37475</c:v>
                </c:pt>
                <c:pt idx="70">
                  <c:v>37589</c:v>
                </c:pt>
                <c:pt idx="71">
                  <c:v>37670</c:v>
                </c:pt>
                <c:pt idx="72">
                  <c:v>37763</c:v>
                </c:pt>
                <c:pt idx="73">
                  <c:v>37854</c:v>
                </c:pt>
                <c:pt idx="74">
                  <c:v>37945</c:v>
                </c:pt>
                <c:pt idx="75">
                  <c:v>38033</c:v>
                </c:pt>
                <c:pt idx="76">
                  <c:v>38125</c:v>
                </c:pt>
                <c:pt idx="77">
                  <c:v>38233</c:v>
                </c:pt>
                <c:pt idx="78">
                  <c:v>38329</c:v>
                </c:pt>
                <c:pt idx="79">
                  <c:v>38407</c:v>
                </c:pt>
                <c:pt idx="80">
                  <c:v>38490</c:v>
                </c:pt>
                <c:pt idx="81">
                  <c:v>38575</c:v>
                </c:pt>
                <c:pt idx="82">
                  <c:v>38686</c:v>
                </c:pt>
                <c:pt idx="83">
                  <c:v>38776</c:v>
                </c:pt>
                <c:pt idx="84">
                  <c:v>38853</c:v>
                </c:pt>
                <c:pt idx="85">
                  <c:v>38952</c:v>
                </c:pt>
                <c:pt idx="86">
                  <c:v>39036</c:v>
                </c:pt>
                <c:pt idx="87">
                  <c:v>39120</c:v>
                </c:pt>
                <c:pt idx="88">
                  <c:v>39218</c:v>
                </c:pt>
                <c:pt idx="89">
                  <c:v>39304</c:v>
                </c:pt>
                <c:pt idx="90">
                  <c:v>39422</c:v>
                </c:pt>
                <c:pt idx="91">
                  <c:v>39510</c:v>
                </c:pt>
                <c:pt idx="92">
                  <c:v>39589</c:v>
                </c:pt>
                <c:pt idx="93">
                  <c:v>39673</c:v>
                </c:pt>
                <c:pt idx="94">
                  <c:v>39765</c:v>
                </c:pt>
                <c:pt idx="95">
                  <c:v>39862</c:v>
                </c:pt>
                <c:pt idx="96">
                  <c:v>39946</c:v>
                </c:pt>
                <c:pt idx="97">
                  <c:v>40051</c:v>
                </c:pt>
                <c:pt idx="98">
                  <c:v>40127</c:v>
                </c:pt>
                <c:pt idx="99">
                  <c:v>40218</c:v>
                </c:pt>
                <c:pt idx="100">
                  <c:v>40316</c:v>
                </c:pt>
                <c:pt idx="101">
                  <c:v>40400</c:v>
                </c:pt>
                <c:pt idx="102">
                  <c:v>40499</c:v>
                </c:pt>
                <c:pt idx="103">
                  <c:v>40597</c:v>
                </c:pt>
                <c:pt idx="104">
                  <c:v>40680</c:v>
                </c:pt>
                <c:pt idx="105">
                  <c:v>40764</c:v>
                </c:pt>
                <c:pt idx="106">
                  <c:v>40856</c:v>
                </c:pt>
                <c:pt idx="107">
                  <c:v>40953</c:v>
                </c:pt>
                <c:pt idx="108">
                  <c:v>41054</c:v>
                </c:pt>
                <c:pt idx="109">
                  <c:v>41142</c:v>
                </c:pt>
                <c:pt idx="110">
                  <c:v>41240</c:v>
                </c:pt>
                <c:pt idx="111">
                  <c:v>41324</c:v>
                </c:pt>
                <c:pt idx="112">
                  <c:v>41409</c:v>
                </c:pt>
                <c:pt idx="113">
                  <c:v>41488</c:v>
                </c:pt>
                <c:pt idx="114">
                  <c:v>41590</c:v>
                </c:pt>
                <c:pt idx="115">
                  <c:v>41676</c:v>
                </c:pt>
                <c:pt idx="116">
                  <c:v>41773</c:v>
                </c:pt>
                <c:pt idx="117">
                  <c:v>41856</c:v>
                </c:pt>
                <c:pt idx="118">
                  <c:v>41948</c:v>
                </c:pt>
                <c:pt idx="119">
                  <c:v>42051</c:v>
                </c:pt>
                <c:pt idx="120">
                  <c:v>42145</c:v>
                </c:pt>
                <c:pt idx="121">
                  <c:v>42222</c:v>
                </c:pt>
                <c:pt idx="122">
                  <c:v>42320</c:v>
                </c:pt>
                <c:pt idx="123">
                  <c:v>42405</c:v>
                </c:pt>
                <c:pt idx="124">
                  <c:v>42510</c:v>
                </c:pt>
                <c:pt idx="125">
                  <c:v>42608</c:v>
                </c:pt>
                <c:pt idx="126">
                  <c:v>42690</c:v>
                </c:pt>
                <c:pt idx="127">
                  <c:v>42781</c:v>
                </c:pt>
                <c:pt idx="128">
                  <c:v>42864</c:v>
                </c:pt>
                <c:pt idx="129">
                  <c:v>42950</c:v>
                </c:pt>
                <c:pt idx="130">
                  <c:v>43047</c:v>
                </c:pt>
                <c:pt idx="131">
                  <c:v>43140</c:v>
                </c:pt>
              </c:numCache>
            </c:numRef>
          </c:cat>
          <c:val>
            <c:numRef>
              <c:f>縦型表!$AR$105:$AR$268</c:f>
              <c:numCache>
                <c:formatCode>0.0</c:formatCode>
                <c:ptCount val="164"/>
                <c:pt idx="0">
                  <c:v>29.58</c:v>
                </c:pt>
                <c:pt idx="1">
                  <c:v>37.409999999999997</c:v>
                </c:pt>
                <c:pt idx="2">
                  <c:v>39.15</c:v>
                </c:pt>
                <c:pt idx="3">
                  <c:v>40.89</c:v>
                </c:pt>
                <c:pt idx="4">
                  <c:v>41.76</c:v>
                </c:pt>
                <c:pt idx="5">
                  <c:v>40.020000000000003</c:v>
                </c:pt>
                <c:pt idx="6">
                  <c:v>36.54</c:v>
                </c:pt>
                <c:pt idx="7">
                  <c:v>36.54</c:v>
                </c:pt>
                <c:pt idx="8">
                  <c:v>38.28</c:v>
                </c:pt>
                <c:pt idx="9">
                  <c:v>33.93</c:v>
                </c:pt>
                <c:pt idx="10">
                  <c:v>36.54</c:v>
                </c:pt>
                <c:pt idx="11">
                  <c:v>38.28</c:v>
                </c:pt>
                <c:pt idx="12">
                  <c:v>35.67</c:v>
                </c:pt>
                <c:pt idx="13">
                  <c:v>38.28</c:v>
                </c:pt>
                <c:pt idx="14">
                  <c:v>35.67</c:v>
                </c:pt>
                <c:pt idx="15">
                  <c:v>36.54</c:v>
                </c:pt>
                <c:pt idx="16">
                  <c:v>35.67</c:v>
                </c:pt>
                <c:pt idx="17">
                  <c:v>37.409999999999997</c:v>
                </c:pt>
                <c:pt idx="18">
                  <c:v>34.799999999999997</c:v>
                </c:pt>
                <c:pt idx="19">
                  <c:v>37.409999999999997</c:v>
                </c:pt>
                <c:pt idx="20">
                  <c:v>37.409999999999997</c:v>
                </c:pt>
                <c:pt idx="21">
                  <c:v>34.799999999999997</c:v>
                </c:pt>
                <c:pt idx="22">
                  <c:v>33.93</c:v>
                </c:pt>
                <c:pt idx="23">
                  <c:v>39.15</c:v>
                </c:pt>
                <c:pt idx="24">
                  <c:v>37.1</c:v>
                </c:pt>
                <c:pt idx="25">
                  <c:v>32.4</c:v>
                </c:pt>
                <c:pt idx="26">
                  <c:v>32.799999999999997</c:v>
                </c:pt>
                <c:pt idx="27">
                  <c:v>36.799999999999997</c:v>
                </c:pt>
                <c:pt idx="28">
                  <c:v>36.4</c:v>
                </c:pt>
                <c:pt idx="29">
                  <c:v>41.2</c:v>
                </c:pt>
                <c:pt idx="30">
                  <c:v>39.700000000000003</c:v>
                </c:pt>
                <c:pt idx="31">
                  <c:v>40.299999999999997</c:v>
                </c:pt>
                <c:pt idx="32">
                  <c:v>38.299999999999997</c:v>
                </c:pt>
                <c:pt idx="33">
                  <c:v>39.1</c:v>
                </c:pt>
                <c:pt idx="34">
                  <c:v>37.799999999999997</c:v>
                </c:pt>
                <c:pt idx="35">
                  <c:v>35</c:v>
                </c:pt>
                <c:pt idx="36">
                  <c:v>41.3</c:v>
                </c:pt>
                <c:pt idx="37">
                  <c:v>35.4</c:v>
                </c:pt>
                <c:pt idx="38">
                  <c:v>35.200000000000003</c:v>
                </c:pt>
                <c:pt idx="39">
                  <c:v>35.1</c:v>
                </c:pt>
                <c:pt idx="40">
                  <c:v>38.4</c:v>
                </c:pt>
                <c:pt idx="41">
                  <c:v>38.200000000000003</c:v>
                </c:pt>
                <c:pt idx="42">
                  <c:v>38.700000000000003</c:v>
                </c:pt>
                <c:pt idx="43">
                  <c:v>37</c:v>
                </c:pt>
                <c:pt idx="44">
                  <c:v>45.6</c:v>
                </c:pt>
                <c:pt idx="45">
                  <c:v>37.200000000000003</c:v>
                </c:pt>
                <c:pt idx="46">
                  <c:v>35.299999999999997</c:v>
                </c:pt>
                <c:pt idx="47">
                  <c:v>36.5</c:v>
                </c:pt>
                <c:pt idx="48">
                  <c:v>43.3</c:v>
                </c:pt>
                <c:pt idx="49">
                  <c:v>40.1</c:v>
                </c:pt>
                <c:pt idx="50">
                  <c:v>37.299999999999997</c:v>
                </c:pt>
                <c:pt idx="51">
                  <c:v>42.6</c:v>
                </c:pt>
                <c:pt idx="52">
                  <c:v>42.6</c:v>
                </c:pt>
                <c:pt idx="53">
                  <c:v>43.6</c:v>
                </c:pt>
                <c:pt idx="54">
                  <c:v>44.6</c:v>
                </c:pt>
                <c:pt idx="55">
                  <c:v>44.4</c:v>
                </c:pt>
                <c:pt idx="56">
                  <c:v>42.5</c:v>
                </c:pt>
                <c:pt idx="57">
                  <c:v>40.299999999999997</c:v>
                </c:pt>
                <c:pt idx="58">
                  <c:v>37.6</c:v>
                </c:pt>
                <c:pt idx="59">
                  <c:v>44.7</c:v>
                </c:pt>
                <c:pt idx="60">
                  <c:v>42.2</c:v>
                </c:pt>
                <c:pt idx="61">
                  <c:v>44.2</c:v>
                </c:pt>
                <c:pt idx="62">
                  <c:v>44</c:v>
                </c:pt>
                <c:pt idx="63">
                  <c:v>45.6</c:v>
                </c:pt>
                <c:pt idx="64">
                  <c:v>43.7</c:v>
                </c:pt>
                <c:pt idx="65">
                  <c:v>44.8</c:v>
                </c:pt>
                <c:pt idx="66">
                  <c:v>45.3</c:v>
                </c:pt>
                <c:pt idx="67">
                  <c:v>41</c:v>
                </c:pt>
                <c:pt idx="68">
                  <c:v>44.3</c:v>
                </c:pt>
                <c:pt idx="69">
                  <c:v>45.5</c:v>
                </c:pt>
                <c:pt idx="70">
                  <c:v>43.4</c:v>
                </c:pt>
                <c:pt idx="71">
                  <c:v>44.2</c:v>
                </c:pt>
                <c:pt idx="72">
                  <c:v>41.7</c:v>
                </c:pt>
                <c:pt idx="73">
                  <c:v>37.700000000000003</c:v>
                </c:pt>
                <c:pt idx="74">
                  <c:v>40.5</c:v>
                </c:pt>
                <c:pt idx="75">
                  <c:v>41.5</c:v>
                </c:pt>
                <c:pt idx="76">
                  <c:v>39.799999999999997</c:v>
                </c:pt>
                <c:pt idx="77">
                  <c:v>38.200000000000003</c:v>
                </c:pt>
                <c:pt idx="78">
                  <c:v>41.2</c:v>
                </c:pt>
                <c:pt idx="79">
                  <c:v>39.299999999999997</c:v>
                </c:pt>
                <c:pt idx="80">
                  <c:v>38.299999999999997</c:v>
                </c:pt>
                <c:pt idx="81">
                  <c:v>36.1</c:v>
                </c:pt>
                <c:pt idx="82">
                  <c:v>39.299999999999997</c:v>
                </c:pt>
                <c:pt idx="83">
                  <c:v>39.799999999999997</c:v>
                </c:pt>
                <c:pt idx="84">
                  <c:v>41</c:v>
                </c:pt>
                <c:pt idx="85">
                  <c:v>42.3</c:v>
                </c:pt>
                <c:pt idx="86">
                  <c:v>41.9</c:v>
                </c:pt>
                <c:pt idx="87">
                  <c:v>43.2</c:v>
                </c:pt>
                <c:pt idx="88">
                  <c:v>41.6</c:v>
                </c:pt>
                <c:pt idx="89">
                  <c:v>41.6</c:v>
                </c:pt>
                <c:pt idx="90">
                  <c:v>42.8</c:v>
                </c:pt>
                <c:pt idx="91">
                  <c:v>42.5</c:v>
                </c:pt>
                <c:pt idx="92">
                  <c:v>41.8</c:v>
                </c:pt>
                <c:pt idx="93">
                  <c:v>43.6</c:v>
                </c:pt>
                <c:pt idx="94">
                  <c:v>42.2</c:v>
                </c:pt>
                <c:pt idx="95">
                  <c:v>44</c:v>
                </c:pt>
                <c:pt idx="96">
                  <c:v>43.7</c:v>
                </c:pt>
                <c:pt idx="97">
                  <c:v>42.3</c:v>
                </c:pt>
                <c:pt idx="98">
                  <c:v>43.6</c:v>
                </c:pt>
                <c:pt idx="99">
                  <c:v>43.3</c:v>
                </c:pt>
                <c:pt idx="100">
                  <c:v>43.2</c:v>
                </c:pt>
                <c:pt idx="101">
                  <c:v>42.9</c:v>
                </c:pt>
                <c:pt idx="102">
                  <c:v>42.6</c:v>
                </c:pt>
                <c:pt idx="103">
                  <c:v>39.6</c:v>
                </c:pt>
                <c:pt idx="104">
                  <c:v>110.7</c:v>
                </c:pt>
                <c:pt idx="105">
                  <c:v>81.7</c:v>
                </c:pt>
                <c:pt idx="106">
                  <c:v>65.5</c:v>
                </c:pt>
                <c:pt idx="107">
                  <c:v>65.8</c:v>
                </c:pt>
                <c:pt idx="108">
                  <c:v>62.9</c:v>
                </c:pt>
                <c:pt idx="109">
                  <c:v>62</c:v>
                </c:pt>
                <c:pt idx="110">
                  <c:v>56.7</c:v>
                </c:pt>
                <c:pt idx="111">
                  <c:v>59.5</c:v>
                </c:pt>
                <c:pt idx="112">
                  <c:v>55.7</c:v>
                </c:pt>
                <c:pt idx="113">
                  <c:v>53.3</c:v>
                </c:pt>
                <c:pt idx="114">
                  <c:v>52.9</c:v>
                </c:pt>
                <c:pt idx="115">
                  <c:v>56.3</c:v>
                </c:pt>
                <c:pt idx="116">
                  <c:v>54.5</c:v>
                </c:pt>
                <c:pt idx="117">
                  <c:v>55.5</c:v>
                </c:pt>
                <c:pt idx="118">
                  <c:v>49.8</c:v>
                </c:pt>
                <c:pt idx="119">
                  <c:v>51.4</c:v>
                </c:pt>
                <c:pt idx="120">
                  <c:v>52.5</c:v>
                </c:pt>
                <c:pt idx="121">
                  <c:v>55.8</c:v>
                </c:pt>
                <c:pt idx="122">
                  <c:v>50.8</c:v>
                </c:pt>
                <c:pt idx="123">
                  <c:v>50.3</c:v>
                </c:pt>
                <c:pt idx="124">
                  <c:v>49</c:v>
                </c:pt>
                <c:pt idx="125">
                  <c:v>48.6</c:v>
                </c:pt>
                <c:pt idx="126">
                  <c:v>48.8</c:v>
                </c:pt>
                <c:pt idx="127">
                  <c:v>49.4</c:v>
                </c:pt>
                <c:pt idx="128">
                  <c:v>49.8</c:v>
                </c:pt>
                <c:pt idx="129">
                  <c:v>48.2</c:v>
                </c:pt>
                <c:pt idx="130">
                  <c:v>49.1</c:v>
                </c:pt>
                <c:pt idx="131">
                  <c:v>49</c:v>
                </c:pt>
              </c:numCache>
            </c:numRef>
          </c:val>
          <c:smooth val="0"/>
        </c:ser>
        <c:ser>
          <c:idx val="1"/>
          <c:order val="2"/>
          <c:tx>
            <c:strRef>
              <c:f>縦型表!$AS$104</c:f>
              <c:strCache>
                <c:ptCount val="1"/>
                <c:pt idx="0">
                  <c:v>荻浜</c:v>
                </c:pt>
              </c:strCache>
            </c:strRef>
          </c:tx>
          <c:spPr>
            <a:ln w="12700">
              <a:pattFill prst="pct75">
                <a:fgClr>
                  <a:srgbClr val="008000"/>
                </a:fgClr>
                <a:bgClr>
                  <a:srgbClr val="FFFFFF"/>
                </a:bgClr>
              </a:pattFill>
              <a:prstDash val="solid"/>
            </a:ln>
          </c:spPr>
          <c:marker>
            <c:symbol val="triangle"/>
            <c:size val="6"/>
            <c:spPr>
              <a:solidFill>
                <a:srgbClr val="FFFFFF"/>
              </a:solidFill>
              <a:ln>
                <a:solidFill>
                  <a:srgbClr val="008000"/>
                </a:solidFill>
                <a:prstDash val="solid"/>
              </a:ln>
            </c:spPr>
          </c:marker>
          <c:cat>
            <c:numRef>
              <c:f>縦型表!$AI$105:$AI$268</c:f>
              <c:numCache>
                <c:formatCode>[$-411]ge\.m\.d;@</c:formatCode>
                <c:ptCount val="164"/>
                <c:pt idx="0">
                  <c:v>31155</c:v>
                </c:pt>
                <c:pt idx="1">
                  <c:v>31254</c:v>
                </c:pt>
                <c:pt idx="2">
                  <c:v>31337</c:v>
                </c:pt>
                <c:pt idx="3">
                  <c:v>31456</c:v>
                </c:pt>
                <c:pt idx="4">
                  <c:v>31519</c:v>
                </c:pt>
                <c:pt idx="5">
                  <c:v>31617</c:v>
                </c:pt>
                <c:pt idx="6">
                  <c:v>31700</c:v>
                </c:pt>
                <c:pt idx="7">
                  <c:v>31791</c:v>
                </c:pt>
                <c:pt idx="8">
                  <c:v>31884</c:v>
                </c:pt>
                <c:pt idx="9">
                  <c:v>31980</c:v>
                </c:pt>
                <c:pt idx="10">
                  <c:v>32080</c:v>
                </c:pt>
                <c:pt idx="11">
                  <c:v>32163</c:v>
                </c:pt>
                <c:pt idx="12">
                  <c:v>32247</c:v>
                </c:pt>
                <c:pt idx="13">
                  <c:v>32344</c:v>
                </c:pt>
                <c:pt idx="14">
                  <c:v>32435</c:v>
                </c:pt>
                <c:pt idx="15">
                  <c:v>32526</c:v>
                </c:pt>
                <c:pt idx="16">
                  <c:v>32619</c:v>
                </c:pt>
                <c:pt idx="17">
                  <c:v>32708</c:v>
                </c:pt>
                <c:pt idx="18">
                  <c:v>32800</c:v>
                </c:pt>
                <c:pt idx="19">
                  <c:v>32903</c:v>
                </c:pt>
                <c:pt idx="20">
                  <c:v>32982</c:v>
                </c:pt>
                <c:pt idx="21">
                  <c:v>33072</c:v>
                </c:pt>
                <c:pt idx="22">
                  <c:v>33164</c:v>
                </c:pt>
                <c:pt idx="23">
                  <c:v>33261</c:v>
                </c:pt>
                <c:pt idx="24">
                  <c:v>33345</c:v>
                </c:pt>
                <c:pt idx="25">
                  <c:v>33443</c:v>
                </c:pt>
                <c:pt idx="26">
                  <c:v>33534</c:v>
                </c:pt>
                <c:pt idx="27">
                  <c:v>33625</c:v>
                </c:pt>
                <c:pt idx="28">
                  <c:v>33765</c:v>
                </c:pt>
                <c:pt idx="29">
                  <c:v>33806</c:v>
                </c:pt>
                <c:pt idx="30">
                  <c:v>33906</c:v>
                </c:pt>
                <c:pt idx="31">
                  <c:v>33996</c:v>
                </c:pt>
                <c:pt idx="32">
                  <c:v>34079</c:v>
                </c:pt>
                <c:pt idx="33">
                  <c:v>34170</c:v>
                </c:pt>
                <c:pt idx="34">
                  <c:v>34269</c:v>
                </c:pt>
                <c:pt idx="35">
                  <c:v>34360</c:v>
                </c:pt>
                <c:pt idx="36">
                  <c:v>34444</c:v>
                </c:pt>
                <c:pt idx="37">
                  <c:v>34536</c:v>
                </c:pt>
                <c:pt idx="38">
                  <c:v>34632</c:v>
                </c:pt>
                <c:pt idx="39">
                  <c:v>34718</c:v>
                </c:pt>
                <c:pt idx="40">
                  <c:v>34802</c:v>
                </c:pt>
                <c:pt idx="41">
                  <c:v>34906</c:v>
                </c:pt>
                <c:pt idx="42">
                  <c:v>34989</c:v>
                </c:pt>
                <c:pt idx="43">
                  <c:v>35081</c:v>
                </c:pt>
                <c:pt idx="44">
                  <c:v>35166</c:v>
                </c:pt>
                <c:pt idx="45">
                  <c:v>35270</c:v>
                </c:pt>
                <c:pt idx="46">
                  <c:v>35361</c:v>
                </c:pt>
                <c:pt idx="47">
                  <c:v>35458</c:v>
                </c:pt>
                <c:pt idx="48">
                  <c:v>35535</c:v>
                </c:pt>
                <c:pt idx="49">
                  <c:v>35649</c:v>
                </c:pt>
                <c:pt idx="50">
                  <c:v>35724</c:v>
                </c:pt>
                <c:pt idx="51">
                  <c:v>35850</c:v>
                </c:pt>
                <c:pt idx="52">
                  <c:v>35928</c:v>
                </c:pt>
                <c:pt idx="53">
                  <c:v>36055</c:v>
                </c:pt>
                <c:pt idx="54">
                  <c:v>36118</c:v>
                </c:pt>
                <c:pt idx="55">
                  <c:v>36180</c:v>
                </c:pt>
                <c:pt idx="56">
                  <c:v>36265</c:v>
                </c:pt>
                <c:pt idx="57">
                  <c:v>36382</c:v>
                </c:pt>
                <c:pt idx="58">
                  <c:v>36483</c:v>
                </c:pt>
                <c:pt idx="59">
                  <c:v>36578</c:v>
                </c:pt>
                <c:pt idx="60">
                  <c:v>36652</c:v>
                </c:pt>
                <c:pt idx="61">
                  <c:v>36760</c:v>
                </c:pt>
                <c:pt idx="62">
                  <c:v>36838</c:v>
                </c:pt>
                <c:pt idx="63">
                  <c:v>36943</c:v>
                </c:pt>
                <c:pt idx="64">
                  <c:v>37034</c:v>
                </c:pt>
                <c:pt idx="65">
                  <c:v>37112</c:v>
                </c:pt>
                <c:pt idx="66">
                  <c:v>37209</c:v>
                </c:pt>
                <c:pt idx="67">
                  <c:v>37313</c:v>
                </c:pt>
                <c:pt idx="68">
                  <c:v>37398</c:v>
                </c:pt>
                <c:pt idx="69">
                  <c:v>37475</c:v>
                </c:pt>
                <c:pt idx="70">
                  <c:v>37589</c:v>
                </c:pt>
                <c:pt idx="71">
                  <c:v>37670</c:v>
                </c:pt>
                <c:pt idx="72">
                  <c:v>37763</c:v>
                </c:pt>
                <c:pt idx="73">
                  <c:v>37854</c:v>
                </c:pt>
                <c:pt idx="74">
                  <c:v>37945</c:v>
                </c:pt>
                <c:pt idx="75">
                  <c:v>38033</c:v>
                </c:pt>
                <c:pt idx="76">
                  <c:v>38125</c:v>
                </c:pt>
                <c:pt idx="77">
                  <c:v>38233</c:v>
                </c:pt>
                <c:pt idx="78">
                  <c:v>38329</c:v>
                </c:pt>
                <c:pt idx="79">
                  <c:v>38407</c:v>
                </c:pt>
                <c:pt idx="80">
                  <c:v>38490</c:v>
                </c:pt>
                <c:pt idx="81">
                  <c:v>38575</c:v>
                </c:pt>
                <c:pt idx="82">
                  <c:v>38686</c:v>
                </c:pt>
                <c:pt idx="83">
                  <c:v>38776</c:v>
                </c:pt>
                <c:pt idx="84">
                  <c:v>38853</c:v>
                </c:pt>
                <c:pt idx="85">
                  <c:v>38952</c:v>
                </c:pt>
                <c:pt idx="86">
                  <c:v>39036</c:v>
                </c:pt>
                <c:pt idx="87">
                  <c:v>39120</c:v>
                </c:pt>
                <c:pt idx="88">
                  <c:v>39218</c:v>
                </c:pt>
                <c:pt idx="89">
                  <c:v>39304</c:v>
                </c:pt>
                <c:pt idx="90">
                  <c:v>39422</c:v>
                </c:pt>
                <c:pt idx="91">
                  <c:v>39510</c:v>
                </c:pt>
                <c:pt idx="92">
                  <c:v>39589</c:v>
                </c:pt>
                <c:pt idx="93">
                  <c:v>39673</c:v>
                </c:pt>
                <c:pt idx="94">
                  <c:v>39765</c:v>
                </c:pt>
                <c:pt idx="95">
                  <c:v>39862</c:v>
                </c:pt>
                <c:pt idx="96">
                  <c:v>39946</c:v>
                </c:pt>
                <c:pt idx="97">
                  <c:v>40051</c:v>
                </c:pt>
                <c:pt idx="98">
                  <c:v>40127</c:v>
                </c:pt>
                <c:pt idx="99">
                  <c:v>40218</c:v>
                </c:pt>
                <c:pt idx="100">
                  <c:v>40316</c:v>
                </c:pt>
                <c:pt idx="101">
                  <c:v>40400</c:v>
                </c:pt>
                <c:pt idx="102">
                  <c:v>40499</c:v>
                </c:pt>
                <c:pt idx="103">
                  <c:v>40597</c:v>
                </c:pt>
                <c:pt idx="104">
                  <c:v>40680</c:v>
                </c:pt>
                <c:pt idx="105">
                  <c:v>40764</c:v>
                </c:pt>
                <c:pt idx="106">
                  <c:v>40856</c:v>
                </c:pt>
                <c:pt idx="107">
                  <c:v>40953</c:v>
                </c:pt>
                <c:pt idx="108">
                  <c:v>41054</c:v>
                </c:pt>
                <c:pt idx="109">
                  <c:v>41142</c:v>
                </c:pt>
                <c:pt idx="110">
                  <c:v>41240</c:v>
                </c:pt>
                <c:pt idx="111">
                  <c:v>41324</c:v>
                </c:pt>
                <c:pt idx="112">
                  <c:v>41409</c:v>
                </c:pt>
                <c:pt idx="113">
                  <c:v>41488</c:v>
                </c:pt>
                <c:pt idx="114">
                  <c:v>41590</c:v>
                </c:pt>
                <c:pt idx="115">
                  <c:v>41676</c:v>
                </c:pt>
                <c:pt idx="116">
                  <c:v>41773</c:v>
                </c:pt>
                <c:pt idx="117">
                  <c:v>41856</c:v>
                </c:pt>
                <c:pt idx="118">
                  <c:v>41948</c:v>
                </c:pt>
                <c:pt idx="119">
                  <c:v>42051</c:v>
                </c:pt>
                <c:pt idx="120">
                  <c:v>42145</c:v>
                </c:pt>
                <c:pt idx="121">
                  <c:v>42222</c:v>
                </c:pt>
                <c:pt idx="122">
                  <c:v>42320</c:v>
                </c:pt>
                <c:pt idx="123">
                  <c:v>42405</c:v>
                </c:pt>
                <c:pt idx="124">
                  <c:v>42510</c:v>
                </c:pt>
                <c:pt idx="125">
                  <c:v>42608</c:v>
                </c:pt>
                <c:pt idx="126">
                  <c:v>42690</c:v>
                </c:pt>
                <c:pt idx="127">
                  <c:v>42781</c:v>
                </c:pt>
                <c:pt idx="128">
                  <c:v>42864</c:v>
                </c:pt>
                <c:pt idx="129">
                  <c:v>42950</c:v>
                </c:pt>
                <c:pt idx="130">
                  <c:v>43047</c:v>
                </c:pt>
                <c:pt idx="131">
                  <c:v>43140</c:v>
                </c:pt>
              </c:numCache>
            </c:numRef>
          </c:cat>
          <c:val>
            <c:numRef>
              <c:f>縦型表!$AS$105:$AS$268</c:f>
              <c:numCache>
                <c:formatCode>0.0</c:formatCode>
                <c:ptCount val="164"/>
                <c:pt idx="0">
                  <c:v>35.67</c:v>
                </c:pt>
                <c:pt idx="1">
                  <c:v>34.799999999999997</c:v>
                </c:pt>
                <c:pt idx="2">
                  <c:v>37.409999999999997</c:v>
                </c:pt>
                <c:pt idx="3">
                  <c:v>38.28</c:v>
                </c:pt>
                <c:pt idx="4">
                  <c:v>38.28</c:v>
                </c:pt>
                <c:pt idx="5">
                  <c:v>36.54</c:v>
                </c:pt>
                <c:pt idx="6">
                  <c:v>36.54</c:v>
                </c:pt>
                <c:pt idx="7">
                  <c:v>35.67</c:v>
                </c:pt>
                <c:pt idx="8">
                  <c:v>39.15</c:v>
                </c:pt>
                <c:pt idx="9">
                  <c:v>39.15</c:v>
                </c:pt>
                <c:pt idx="10">
                  <c:v>39.15</c:v>
                </c:pt>
                <c:pt idx="11">
                  <c:v>37.409999999999997</c:v>
                </c:pt>
                <c:pt idx="12">
                  <c:v>35.67</c:v>
                </c:pt>
                <c:pt idx="13">
                  <c:v>35.67</c:v>
                </c:pt>
                <c:pt idx="14">
                  <c:v>36.54</c:v>
                </c:pt>
                <c:pt idx="15">
                  <c:v>36.54</c:v>
                </c:pt>
                <c:pt idx="16">
                  <c:v>35.67</c:v>
                </c:pt>
                <c:pt idx="17">
                  <c:v>32.19</c:v>
                </c:pt>
                <c:pt idx="18">
                  <c:v>30.45</c:v>
                </c:pt>
                <c:pt idx="19">
                  <c:v>31.32</c:v>
                </c:pt>
                <c:pt idx="20">
                  <c:v>31.32</c:v>
                </c:pt>
                <c:pt idx="21">
                  <c:v>35.67</c:v>
                </c:pt>
                <c:pt idx="22">
                  <c:v>37.409999999999997</c:v>
                </c:pt>
                <c:pt idx="23">
                  <c:v>36.54</c:v>
                </c:pt>
                <c:pt idx="24">
                  <c:v>34.799999999999997</c:v>
                </c:pt>
                <c:pt idx="25">
                  <c:v>33.799999999999997</c:v>
                </c:pt>
                <c:pt idx="26">
                  <c:v>35.200000000000003</c:v>
                </c:pt>
                <c:pt idx="27">
                  <c:v>36.9</c:v>
                </c:pt>
                <c:pt idx="28">
                  <c:v>38.1</c:v>
                </c:pt>
                <c:pt idx="29">
                  <c:v>38.1</c:v>
                </c:pt>
                <c:pt idx="30">
                  <c:v>38.5</c:v>
                </c:pt>
                <c:pt idx="31">
                  <c:v>39.5</c:v>
                </c:pt>
                <c:pt idx="32">
                  <c:v>32.700000000000003</c:v>
                </c:pt>
                <c:pt idx="33">
                  <c:v>35.700000000000003</c:v>
                </c:pt>
                <c:pt idx="34">
                  <c:v>39</c:v>
                </c:pt>
                <c:pt idx="35">
                  <c:v>36.1</c:v>
                </c:pt>
                <c:pt idx="36">
                  <c:v>39.5</c:v>
                </c:pt>
                <c:pt idx="37">
                  <c:v>34.700000000000003</c:v>
                </c:pt>
                <c:pt idx="38">
                  <c:v>35.6</c:v>
                </c:pt>
                <c:pt idx="39">
                  <c:v>36.5</c:v>
                </c:pt>
                <c:pt idx="40">
                  <c:v>37.6</c:v>
                </c:pt>
                <c:pt idx="41">
                  <c:v>37</c:v>
                </c:pt>
                <c:pt idx="42">
                  <c:v>40.1</c:v>
                </c:pt>
                <c:pt idx="43">
                  <c:v>38.200000000000003</c:v>
                </c:pt>
                <c:pt idx="44">
                  <c:v>39</c:v>
                </c:pt>
                <c:pt idx="45">
                  <c:v>38.9</c:v>
                </c:pt>
                <c:pt idx="46">
                  <c:v>37</c:v>
                </c:pt>
                <c:pt idx="47">
                  <c:v>36.6</c:v>
                </c:pt>
                <c:pt idx="48">
                  <c:v>38.6</c:v>
                </c:pt>
                <c:pt idx="49">
                  <c:v>35.6</c:v>
                </c:pt>
                <c:pt idx="50">
                  <c:v>34.1</c:v>
                </c:pt>
                <c:pt idx="51">
                  <c:v>38.799999999999997</c:v>
                </c:pt>
                <c:pt idx="52">
                  <c:v>35.200000000000003</c:v>
                </c:pt>
                <c:pt idx="53">
                  <c:v>39.200000000000003</c:v>
                </c:pt>
                <c:pt idx="54">
                  <c:v>38.5</c:v>
                </c:pt>
                <c:pt idx="55">
                  <c:v>39.299999999999997</c:v>
                </c:pt>
                <c:pt idx="56">
                  <c:v>35.4</c:v>
                </c:pt>
                <c:pt idx="57">
                  <c:v>34.200000000000003</c:v>
                </c:pt>
                <c:pt idx="58">
                  <c:v>33.1</c:v>
                </c:pt>
                <c:pt idx="59">
                  <c:v>38</c:v>
                </c:pt>
                <c:pt idx="60">
                  <c:v>37.299999999999997</c:v>
                </c:pt>
                <c:pt idx="61">
                  <c:v>37</c:v>
                </c:pt>
                <c:pt idx="62">
                  <c:v>37.1</c:v>
                </c:pt>
                <c:pt idx="63">
                  <c:v>39.5</c:v>
                </c:pt>
                <c:pt idx="64">
                  <c:v>36.4</c:v>
                </c:pt>
                <c:pt idx="65">
                  <c:v>39.1</c:v>
                </c:pt>
                <c:pt idx="66">
                  <c:v>38.200000000000003</c:v>
                </c:pt>
                <c:pt idx="67">
                  <c:v>38.299999999999997</c:v>
                </c:pt>
                <c:pt idx="68">
                  <c:v>36.299999999999997</c:v>
                </c:pt>
                <c:pt idx="69">
                  <c:v>35.9</c:v>
                </c:pt>
                <c:pt idx="70">
                  <c:v>37.5</c:v>
                </c:pt>
                <c:pt idx="71">
                  <c:v>38.6</c:v>
                </c:pt>
                <c:pt idx="72">
                  <c:v>37.200000000000003</c:v>
                </c:pt>
                <c:pt idx="73">
                  <c:v>37.299999999999997</c:v>
                </c:pt>
                <c:pt idx="74">
                  <c:v>38.5</c:v>
                </c:pt>
                <c:pt idx="75">
                  <c:v>38.200000000000003</c:v>
                </c:pt>
                <c:pt idx="76">
                  <c:v>38.200000000000003</c:v>
                </c:pt>
                <c:pt idx="77">
                  <c:v>35.9</c:v>
                </c:pt>
                <c:pt idx="78">
                  <c:v>38.700000000000003</c:v>
                </c:pt>
                <c:pt idx="79">
                  <c:v>34.299999999999997</c:v>
                </c:pt>
                <c:pt idx="80">
                  <c:v>35.200000000000003</c:v>
                </c:pt>
                <c:pt idx="81">
                  <c:v>32.9</c:v>
                </c:pt>
                <c:pt idx="82">
                  <c:v>32.1</c:v>
                </c:pt>
                <c:pt idx="83">
                  <c:v>35.5</c:v>
                </c:pt>
                <c:pt idx="84">
                  <c:v>36.1</c:v>
                </c:pt>
                <c:pt idx="85">
                  <c:v>38.9</c:v>
                </c:pt>
                <c:pt idx="86">
                  <c:v>37.1</c:v>
                </c:pt>
                <c:pt idx="87">
                  <c:v>35.4</c:v>
                </c:pt>
                <c:pt idx="88">
                  <c:v>36.799999999999997</c:v>
                </c:pt>
                <c:pt idx="89">
                  <c:v>37.299999999999997</c:v>
                </c:pt>
                <c:pt idx="90">
                  <c:v>38.200000000000003</c:v>
                </c:pt>
                <c:pt idx="91">
                  <c:v>36</c:v>
                </c:pt>
                <c:pt idx="92">
                  <c:v>38.200000000000003</c:v>
                </c:pt>
                <c:pt idx="93">
                  <c:v>38.6</c:v>
                </c:pt>
                <c:pt idx="94">
                  <c:v>37.700000000000003</c:v>
                </c:pt>
                <c:pt idx="95">
                  <c:v>40</c:v>
                </c:pt>
                <c:pt idx="96">
                  <c:v>38.9</c:v>
                </c:pt>
                <c:pt idx="97">
                  <c:v>38.4</c:v>
                </c:pt>
                <c:pt idx="98">
                  <c:v>39.4</c:v>
                </c:pt>
                <c:pt idx="99">
                  <c:v>37.5</c:v>
                </c:pt>
                <c:pt idx="100">
                  <c:v>39.200000000000003</c:v>
                </c:pt>
                <c:pt idx="101">
                  <c:v>37.6</c:v>
                </c:pt>
                <c:pt idx="102">
                  <c:v>39.9</c:v>
                </c:pt>
                <c:pt idx="103">
                  <c:v>34.5</c:v>
                </c:pt>
                <c:pt idx="104">
                  <c:v>67.8</c:v>
                </c:pt>
                <c:pt idx="105">
                  <c:v>55.3</c:v>
                </c:pt>
                <c:pt idx="106">
                  <c:v>50.9</c:v>
                </c:pt>
                <c:pt idx="107">
                  <c:v>50.2</c:v>
                </c:pt>
                <c:pt idx="108">
                  <c:v>50.7</c:v>
                </c:pt>
                <c:pt idx="109">
                  <c:v>49.9</c:v>
                </c:pt>
                <c:pt idx="110">
                  <c:v>49</c:v>
                </c:pt>
                <c:pt idx="111">
                  <c:v>48.7</c:v>
                </c:pt>
                <c:pt idx="112">
                  <c:v>43.9</c:v>
                </c:pt>
                <c:pt idx="113">
                  <c:v>43.5</c:v>
                </c:pt>
                <c:pt idx="114">
                  <c:v>43.3</c:v>
                </c:pt>
                <c:pt idx="115">
                  <c:v>45.7</c:v>
                </c:pt>
                <c:pt idx="116">
                  <c:v>49</c:v>
                </c:pt>
                <c:pt idx="117">
                  <c:v>52.4</c:v>
                </c:pt>
                <c:pt idx="118">
                  <c:v>44</c:v>
                </c:pt>
                <c:pt idx="119">
                  <c:v>44.4</c:v>
                </c:pt>
                <c:pt idx="120">
                  <c:v>43.8</c:v>
                </c:pt>
                <c:pt idx="121">
                  <c:v>46.5</c:v>
                </c:pt>
                <c:pt idx="122">
                  <c:v>42.9</c:v>
                </c:pt>
                <c:pt idx="123">
                  <c:v>42.9</c:v>
                </c:pt>
                <c:pt idx="124">
                  <c:v>41.9</c:v>
                </c:pt>
                <c:pt idx="125">
                  <c:v>41.3</c:v>
                </c:pt>
                <c:pt idx="126">
                  <c:v>41.9</c:v>
                </c:pt>
                <c:pt idx="127">
                  <c:v>40.6</c:v>
                </c:pt>
                <c:pt idx="128">
                  <c:v>40.700000000000003</c:v>
                </c:pt>
                <c:pt idx="129">
                  <c:v>43.3</c:v>
                </c:pt>
                <c:pt idx="130">
                  <c:v>36.700000000000003</c:v>
                </c:pt>
                <c:pt idx="131">
                  <c:v>40.1</c:v>
                </c:pt>
              </c:numCache>
            </c:numRef>
          </c:val>
          <c:smooth val="0"/>
        </c:ser>
        <c:ser>
          <c:idx val="2"/>
          <c:order val="3"/>
          <c:tx>
            <c:strRef>
              <c:f>縦型表!$AT$104</c:f>
              <c:strCache>
                <c:ptCount val="1"/>
                <c:pt idx="0">
                  <c:v>発電所女川ゲート</c:v>
                </c:pt>
              </c:strCache>
            </c:strRef>
          </c:tx>
          <c:spPr>
            <a:ln w="3175">
              <a:solidFill>
                <a:srgbClr val="008000"/>
              </a:solidFill>
              <a:prstDash val="solid"/>
            </a:ln>
          </c:spPr>
          <c:marker>
            <c:symbol val="triangle"/>
            <c:size val="6"/>
            <c:spPr>
              <a:solidFill>
                <a:srgbClr val="008000"/>
              </a:solidFill>
              <a:ln>
                <a:solidFill>
                  <a:srgbClr val="008000"/>
                </a:solidFill>
                <a:prstDash val="solid"/>
              </a:ln>
            </c:spPr>
          </c:marker>
          <c:cat>
            <c:numRef>
              <c:f>縦型表!$AI$105:$AI$268</c:f>
              <c:numCache>
                <c:formatCode>[$-411]ge\.m\.d;@</c:formatCode>
                <c:ptCount val="164"/>
                <c:pt idx="0">
                  <c:v>31155</c:v>
                </c:pt>
                <c:pt idx="1">
                  <c:v>31254</c:v>
                </c:pt>
                <c:pt idx="2">
                  <c:v>31337</c:v>
                </c:pt>
                <c:pt idx="3">
                  <c:v>31456</c:v>
                </c:pt>
                <c:pt idx="4">
                  <c:v>31519</c:v>
                </c:pt>
                <c:pt idx="5">
                  <c:v>31617</c:v>
                </c:pt>
                <c:pt idx="6">
                  <c:v>31700</c:v>
                </c:pt>
                <c:pt idx="7">
                  <c:v>31791</c:v>
                </c:pt>
                <c:pt idx="8">
                  <c:v>31884</c:v>
                </c:pt>
                <c:pt idx="9">
                  <c:v>31980</c:v>
                </c:pt>
                <c:pt idx="10">
                  <c:v>32080</c:v>
                </c:pt>
                <c:pt idx="11">
                  <c:v>32163</c:v>
                </c:pt>
                <c:pt idx="12">
                  <c:v>32247</c:v>
                </c:pt>
                <c:pt idx="13">
                  <c:v>32344</c:v>
                </c:pt>
                <c:pt idx="14">
                  <c:v>32435</c:v>
                </c:pt>
                <c:pt idx="15">
                  <c:v>32526</c:v>
                </c:pt>
                <c:pt idx="16">
                  <c:v>32619</c:v>
                </c:pt>
                <c:pt idx="17">
                  <c:v>32708</c:v>
                </c:pt>
                <c:pt idx="18">
                  <c:v>32800</c:v>
                </c:pt>
                <c:pt idx="19">
                  <c:v>32903</c:v>
                </c:pt>
                <c:pt idx="20">
                  <c:v>32982</c:v>
                </c:pt>
                <c:pt idx="21">
                  <c:v>33072</c:v>
                </c:pt>
                <c:pt idx="22">
                  <c:v>33164</c:v>
                </c:pt>
                <c:pt idx="23">
                  <c:v>33261</c:v>
                </c:pt>
                <c:pt idx="24">
                  <c:v>33345</c:v>
                </c:pt>
                <c:pt idx="25">
                  <c:v>33443</c:v>
                </c:pt>
                <c:pt idx="26">
                  <c:v>33534</c:v>
                </c:pt>
                <c:pt idx="27">
                  <c:v>33625</c:v>
                </c:pt>
                <c:pt idx="28">
                  <c:v>33765</c:v>
                </c:pt>
                <c:pt idx="29">
                  <c:v>33806</c:v>
                </c:pt>
                <c:pt idx="30">
                  <c:v>33906</c:v>
                </c:pt>
                <c:pt idx="31">
                  <c:v>33996</c:v>
                </c:pt>
                <c:pt idx="32">
                  <c:v>34079</c:v>
                </c:pt>
                <c:pt idx="33">
                  <c:v>34170</c:v>
                </c:pt>
                <c:pt idx="34">
                  <c:v>34269</c:v>
                </c:pt>
                <c:pt idx="35">
                  <c:v>34360</c:v>
                </c:pt>
                <c:pt idx="36">
                  <c:v>34444</c:v>
                </c:pt>
                <c:pt idx="37">
                  <c:v>34536</c:v>
                </c:pt>
                <c:pt idx="38">
                  <c:v>34632</c:v>
                </c:pt>
                <c:pt idx="39">
                  <c:v>34718</c:v>
                </c:pt>
                <c:pt idx="40">
                  <c:v>34802</c:v>
                </c:pt>
                <c:pt idx="41">
                  <c:v>34906</c:v>
                </c:pt>
                <c:pt idx="42">
                  <c:v>34989</c:v>
                </c:pt>
                <c:pt idx="43">
                  <c:v>35081</c:v>
                </c:pt>
                <c:pt idx="44">
                  <c:v>35166</c:v>
                </c:pt>
                <c:pt idx="45">
                  <c:v>35270</c:v>
                </c:pt>
                <c:pt idx="46">
                  <c:v>35361</c:v>
                </c:pt>
                <c:pt idx="47">
                  <c:v>35458</c:v>
                </c:pt>
                <c:pt idx="48">
                  <c:v>35535</c:v>
                </c:pt>
                <c:pt idx="49">
                  <c:v>35649</c:v>
                </c:pt>
                <c:pt idx="50">
                  <c:v>35724</c:v>
                </c:pt>
                <c:pt idx="51">
                  <c:v>35850</c:v>
                </c:pt>
                <c:pt idx="52">
                  <c:v>35928</c:v>
                </c:pt>
                <c:pt idx="53">
                  <c:v>36055</c:v>
                </c:pt>
                <c:pt idx="54">
                  <c:v>36118</c:v>
                </c:pt>
                <c:pt idx="55">
                  <c:v>36180</c:v>
                </c:pt>
                <c:pt idx="56">
                  <c:v>36265</c:v>
                </c:pt>
                <c:pt idx="57">
                  <c:v>36382</c:v>
                </c:pt>
                <c:pt idx="58">
                  <c:v>36483</c:v>
                </c:pt>
                <c:pt idx="59">
                  <c:v>36578</c:v>
                </c:pt>
                <c:pt idx="60">
                  <c:v>36652</c:v>
                </c:pt>
                <c:pt idx="61">
                  <c:v>36760</c:v>
                </c:pt>
                <c:pt idx="62">
                  <c:v>36838</c:v>
                </c:pt>
                <c:pt idx="63">
                  <c:v>36943</c:v>
                </c:pt>
                <c:pt idx="64">
                  <c:v>37034</c:v>
                </c:pt>
                <c:pt idx="65">
                  <c:v>37112</c:v>
                </c:pt>
                <c:pt idx="66">
                  <c:v>37209</c:v>
                </c:pt>
                <c:pt idx="67">
                  <c:v>37313</c:v>
                </c:pt>
                <c:pt idx="68">
                  <c:v>37398</c:v>
                </c:pt>
                <c:pt idx="69">
                  <c:v>37475</c:v>
                </c:pt>
                <c:pt idx="70">
                  <c:v>37589</c:v>
                </c:pt>
                <c:pt idx="71">
                  <c:v>37670</c:v>
                </c:pt>
                <c:pt idx="72">
                  <c:v>37763</c:v>
                </c:pt>
                <c:pt idx="73">
                  <c:v>37854</c:v>
                </c:pt>
                <c:pt idx="74">
                  <c:v>37945</c:v>
                </c:pt>
                <c:pt idx="75">
                  <c:v>38033</c:v>
                </c:pt>
                <c:pt idx="76">
                  <c:v>38125</c:v>
                </c:pt>
                <c:pt idx="77">
                  <c:v>38233</c:v>
                </c:pt>
                <c:pt idx="78">
                  <c:v>38329</c:v>
                </c:pt>
                <c:pt idx="79">
                  <c:v>38407</c:v>
                </c:pt>
                <c:pt idx="80">
                  <c:v>38490</c:v>
                </c:pt>
                <c:pt idx="81">
                  <c:v>38575</c:v>
                </c:pt>
                <c:pt idx="82">
                  <c:v>38686</c:v>
                </c:pt>
                <c:pt idx="83">
                  <c:v>38776</c:v>
                </c:pt>
                <c:pt idx="84">
                  <c:v>38853</c:v>
                </c:pt>
                <c:pt idx="85">
                  <c:v>38952</c:v>
                </c:pt>
                <c:pt idx="86">
                  <c:v>39036</c:v>
                </c:pt>
                <c:pt idx="87">
                  <c:v>39120</c:v>
                </c:pt>
                <c:pt idx="88">
                  <c:v>39218</c:v>
                </c:pt>
                <c:pt idx="89">
                  <c:v>39304</c:v>
                </c:pt>
                <c:pt idx="90">
                  <c:v>39422</c:v>
                </c:pt>
                <c:pt idx="91">
                  <c:v>39510</c:v>
                </c:pt>
                <c:pt idx="92">
                  <c:v>39589</c:v>
                </c:pt>
                <c:pt idx="93">
                  <c:v>39673</c:v>
                </c:pt>
                <c:pt idx="94">
                  <c:v>39765</c:v>
                </c:pt>
                <c:pt idx="95">
                  <c:v>39862</c:v>
                </c:pt>
                <c:pt idx="96">
                  <c:v>39946</c:v>
                </c:pt>
                <c:pt idx="97">
                  <c:v>40051</c:v>
                </c:pt>
                <c:pt idx="98">
                  <c:v>40127</c:v>
                </c:pt>
                <c:pt idx="99">
                  <c:v>40218</c:v>
                </c:pt>
                <c:pt idx="100">
                  <c:v>40316</c:v>
                </c:pt>
                <c:pt idx="101">
                  <c:v>40400</c:v>
                </c:pt>
                <c:pt idx="102">
                  <c:v>40499</c:v>
                </c:pt>
                <c:pt idx="103">
                  <c:v>40597</c:v>
                </c:pt>
                <c:pt idx="104">
                  <c:v>40680</c:v>
                </c:pt>
                <c:pt idx="105">
                  <c:v>40764</c:v>
                </c:pt>
                <c:pt idx="106">
                  <c:v>40856</c:v>
                </c:pt>
                <c:pt idx="107">
                  <c:v>40953</c:v>
                </c:pt>
                <c:pt idx="108">
                  <c:v>41054</c:v>
                </c:pt>
                <c:pt idx="109">
                  <c:v>41142</c:v>
                </c:pt>
                <c:pt idx="110">
                  <c:v>41240</c:v>
                </c:pt>
                <c:pt idx="111">
                  <c:v>41324</c:v>
                </c:pt>
                <c:pt idx="112">
                  <c:v>41409</c:v>
                </c:pt>
                <c:pt idx="113">
                  <c:v>41488</c:v>
                </c:pt>
                <c:pt idx="114">
                  <c:v>41590</c:v>
                </c:pt>
                <c:pt idx="115">
                  <c:v>41676</c:v>
                </c:pt>
                <c:pt idx="116">
                  <c:v>41773</c:v>
                </c:pt>
                <c:pt idx="117">
                  <c:v>41856</c:v>
                </c:pt>
                <c:pt idx="118">
                  <c:v>41948</c:v>
                </c:pt>
                <c:pt idx="119">
                  <c:v>42051</c:v>
                </c:pt>
                <c:pt idx="120">
                  <c:v>42145</c:v>
                </c:pt>
                <c:pt idx="121">
                  <c:v>42222</c:v>
                </c:pt>
                <c:pt idx="122">
                  <c:v>42320</c:v>
                </c:pt>
                <c:pt idx="123">
                  <c:v>42405</c:v>
                </c:pt>
                <c:pt idx="124">
                  <c:v>42510</c:v>
                </c:pt>
                <c:pt idx="125">
                  <c:v>42608</c:v>
                </c:pt>
                <c:pt idx="126">
                  <c:v>42690</c:v>
                </c:pt>
                <c:pt idx="127">
                  <c:v>42781</c:v>
                </c:pt>
                <c:pt idx="128">
                  <c:v>42864</c:v>
                </c:pt>
                <c:pt idx="129">
                  <c:v>42950</c:v>
                </c:pt>
                <c:pt idx="130">
                  <c:v>43047</c:v>
                </c:pt>
                <c:pt idx="131">
                  <c:v>43140</c:v>
                </c:pt>
              </c:numCache>
            </c:numRef>
          </c:cat>
          <c:val>
            <c:numRef>
              <c:f>縦型表!$AT$105:$AT$268</c:f>
              <c:numCache>
                <c:formatCode>0.0</c:formatCode>
                <c:ptCount val="164"/>
                <c:pt idx="0">
                  <c:v>37.409999999999997</c:v>
                </c:pt>
                <c:pt idx="1">
                  <c:v>34.799999999999997</c:v>
                </c:pt>
                <c:pt idx="2">
                  <c:v>39.15</c:v>
                </c:pt>
                <c:pt idx="3">
                  <c:v>39.15</c:v>
                </c:pt>
                <c:pt idx="4">
                  <c:v>37.409999999999997</c:v>
                </c:pt>
                <c:pt idx="5">
                  <c:v>38.28</c:v>
                </c:pt>
                <c:pt idx="6">
                  <c:v>35.67</c:v>
                </c:pt>
                <c:pt idx="7">
                  <c:v>36.54</c:v>
                </c:pt>
                <c:pt idx="8">
                  <c:v>40.020000000000003</c:v>
                </c:pt>
                <c:pt idx="9">
                  <c:v>40.020000000000003</c:v>
                </c:pt>
                <c:pt idx="10">
                  <c:v>36.54</c:v>
                </c:pt>
                <c:pt idx="11">
                  <c:v>37.409999999999997</c:v>
                </c:pt>
                <c:pt idx="12">
                  <c:v>35.67</c:v>
                </c:pt>
                <c:pt idx="13">
                  <c:v>40.89</c:v>
                </c:pt>
                <c:pt idx="14">
                  <c:v>37.409999999999997</c:v>
                </c:pt>
                <c:pt idx="15">
                  <c:v>34.799999999999997</c:v>
                </c:pt>
                <c:pt idx="16">
                  <c:v>33.06</c:v>
                </c:pt>
                <c:pt idx="17">
                  <c:v>37.409999999999997</c:v>
                </c:pt>
                <c:pt idx="18">
                  <c:v>33.93</c:v>
                </c:pt>
                <c:pt idx="19">
                  <c:v>33.06</c:v>
                </c:pt>
                <c:pt idx="20">
                  <c:v>35.67</c:v>
                </c:pt>
                <c:pt idx="21">
                  <c:v>35.67</c:v>
                </c:pt>
                <c:pt idx="22">
                  <c:v>35.67</c:v>
                </c:pt>
                <c:pt idx="23">
                  <c:v>34.799999999999997</c:v>
                </c:pt>
                <c:pt idx="24">
                  <c:v>36.1</c:v>
                </c:pt>
                <c:pt idx="25">
                  <c:v>31.8</c:v>
                </c:pt>
                <c:pt idx="26">
                  <c:v>32.1</c:v>
                </c:pt>
                <c:pt idx="27">
                  <c:v>35.4</c:v>
                </c:pt>
                <c:pt idx="28">
                  <c:v>37.1</c:v>
                </c:pt>
                <c:pt idx="29">
                  <c:v>35.4</c:v>
                </c:pt>
                <c:pt idx="30">
                  <c:v>36.799999999999997</c:v>
                </c:pt>
                <c:pt idx="31">
                  <c:v>36.5</c:v>
                </c:pt>
                <c:pt idx="32">
                  <c:v>38.700000000000003</c:v>
                </c:pt>
                <c:pt idx="33">
                  <c:v>34.5</c:v>
                </c:pt>
                <c:pt idx="34">
                  <c:v>36.5</c:v>
                </c:pt>
                <c:pt idx="35">
                  <c:v>33.799999999999997</c:v>
                </c:pt>
                <c:pt idx="36">
                  <c:v>38.799999999999997</c:v>
                </c:pt>
                <c:pt idx="37">
                  <c:v>35.1</c:v>
                </c:pt>
                <c:pt idx="38">
                  <c:v>35.1</c:v>
                </c:pt>
                <c:pt idx="39">
                  <c:v>31.8</c:v>
                </c:pt>
                <c:pt idx="40">
                  <c:v>38.299999999999997</c:v>
                </c:pt>
                <c:pt idx="41">
                  <c:v>37.799999999999997</c:v>
                </c:pt>
                <c:pt idx="42">
                  <c:v>38.1</c:v>
                </c:pt>
                <c:pt idx="43">
                  <c:v>35.5</c:v>
                </c:pt>
                <c:pt idx="44">
                  <c:v>40.9</c:v>
                </c:pt>
                <c:pt idx="45">
                  <c:v>37.4</c:v>
                </c:pt>
                <c:pt idx="46">
                  <c:v>35.299999999999997</c:v>
                </c:pt>
                <c:pt idx="47">
                  <c:v>35.4</c:v>
                </c:pt>
                <c:pt idx="48">
                  <c:v>36.299999999999997</c:v>
                </c:pt>
                <c:pt idx="49">
                  <c:v>34</c:v>
                </c:pt>
                <c:pt idx="50">
                  <c:v>32.200000000000003</c:v>
                </c:pt>
                <c:pt idx="51">
                  <c:v>38.299999999999997</c:v>
                </c:pt>
                <c:pt idx="52">
                  <c:v>36.4</c:v>
                </c:pt>
                <c:pt idx="53">
                  <c:v>35.9</c:v>
                </c:pt>
                <c:pt idx="54">
                  <c:v>39</c:v>
                </c:pt>
                <c:pt idx="55">
                  <c:v>38.1</c:v>
                </c:pt>
                <c:pt idx="56">
                  <c:v>38.1</c:v>
                </c:pt>
                <c:pt idx="57">
                  <c:v>34.9</c:v>
                </c:pt>
                <c:pt idx="58">
                  <c:v>32.6</c:v>
                </c:pt>
                <c:pt idx="59">
                  <c:v>37.6</c:v>
                </c:pt>
                <c:pt idx="60">
                  <c:v>35.9</c:v>
                </c:pt>
                <c:pt idx="61">
                  <c:v>34.5</c:v>
                </c:pt>
                <c:pt idx="62">
                  <c:v>39.6</c:v>
                </c:pt>
                <c:pt idx="63">
                  <c:v>38.799999999999997</c:v>
                </c:pt>
                <c:pt idx="64">
                  <c:v>37</c:v>
                </c:pt>
                <c:pt idx="65">
                  <c:v>37</c:v>
                </c:pt>
                <c:pt idx="66">
                  <c:v>37.5</c:v>
                </c:pt>
                <c:pt idx="67">
                  <c:v>39.1</c:v>
                </c:pt>
                <c:pt idx="68">
                  <c:v>38.5</c:v>
                </c:pt>
                <c:pt idx="69">
                  <c:v>38.299999999999997</c:v>
                </c:pt>
                <c:pt idx="70">
                  <c:v>38.1</c:v>
                </c:pt>
                <c:pt idx="71">
                  <c:v>36.4</c:v>
                </c:pt>
                <c:pt idx="72">
                  <c:v>34.4</c:v>
                </c:pt>
                <c:pt idx="73">
                  <c:v>35.9</c:v>
                </c:pt>
                <c:pt idx="74">
                  <c:v>37.9</c:v>
                </c:pt>
                <c:pt idx="75">
                  <c:v>34.1</c:v>
                </c:pt>
                <c:pt idx="76">
                  <c:v>35.200000000000003</c:v>
                </c:pt>
                <c:pt idx="77">
                  <c:v>33.1</c:v>
                </c:pt>
                <c:pt idx="78">
                  <c:v>36.799999999999997</c:v>
                </c:pt>
                <c:pt idx="79">
                  <c:v>33.9</c:v>
                </c:pt>
                <c:pt idx="80">
                  <c:v>37.6</c:v>
                </c:pt>
                <c:pt idx="81">
                  <c:v>31.8</c:v>
                </c:pt>
                <c:pt idx="82">
                  <c:v>34.5</c:v>
                </c:pt>
                <c:pt idx="83">
                  <c:v>33.299999999999997</c:v>
                </c:pt>
                <c:pt idx="84">
                  <c:v>35.6</c:v>
                </c:pt>
                <c:pt idx="85">
                  <c:v>35.6</c:v>
                </c:pt>
                <c:pt idx="86">
                  <c:v>35.1</c:v>
                </c:pt>
                <c:pt idx="87">
                  <c:v>37.4</c:v>
                </c:pt>
                <c:pt idx="88">
                  <c:v>37.5</c:v>
                </c:pt>
                <c:pt idx="89">
                  <c:v>35.4</c:v>
                </c:pt>
                <c:pt idx="90">
                  <c:v>38.4</c:v>
                </c:pt>
                <c:pt idx="91">
                  <c:v>38.6</c:v>
                </c:pt>
                <c:pt idx="92">
                  <c:v>34.1</c:v>
                </c:pt>
                <c:pt idx="93">
                  <c:v>37.4</c:v>
                </c:pt>
                <c:pt idx="94">
                  <c:v>40.1</c:v>
                </c:pt>
                <c:pt idx="95">
                  <c:v>36.9</c:v>
                </c:pt>
                <c:pt idx="96">
                  <c:v>36.1</c:v>
                </c:pt>
                <c:pt idx="97">
                  <c:v>36.5</c:v>
                </c:pt>
                <c:pt idx="98">
                  <c:v>36.299999999999997</c:v>
                </c:pt>
                <c:pt idx="99">
                  <c:v>37</c:v>
                </c:pt>
                <c:pt idx="100">
                  <c:v>37.299999999999997</c:v>
                </c:pt>
                <c:pt idx="101">
                  <c:v>36.200000000000003</c:v>
                </c:pt>
                <c:pt idx="102">
                  <c:v>37.5</c:v>
                </c:pt>
                <c:pt idx="103">
                  <c:v>36.200000000000003</c:v>
                </c:pt>
                <c:pt idx="104">
                  <c:v>101.6</c:v>
                </c:pt>
                <c:pt idx="105">
                  <c:v>91.7</c:v>
                </c:pt>
                <c:pt idx="106">
                  <c:v>81.3</c:v>
                </c:pt>
                <c:pt idx="107">
                  <c:v>78.8</c:v>
                </c:pt>
                <c:pt idx="108">
                  <c:v>73.8</c:v>
                </c:pt>
                <c:pt idx="109">
                  <c:v>71.5</c:v>
                </c:pt>
                <c:pt idx="110">
                  <c:v>66.7</c:v>
                </c:pt>
                <c:pt idx="111">
                  <c:v>67.7</c:v>
                </c:pt>
                <c:pt idx="112">
                  <c:v>63.6</c:v>
                </c:pt>
                <c:pt idx="113">
                  <c:v>59.1</c:v>
                </c:pt>
                <c:pt idx="114">
                  <c:v>58.3</c:v>
                </c:pt>
                <c:pt idx="115">
                  <c:v>57.8</c:v>
                </c:pt>
                <c:pt idx="116">
                  <c:v>57.9</c:v>
                </c:pt>
                <c:pt idx="117">
                  <c:v>56.4</c:v>
                </c:pt>
                <c:pt idx="118">
                  <c:v>54.3</c:v>
                </c:pt>
                <c:pt idx="119">
                  <c:v>48.5</c:v>
                </c:pt>
                <c:pt idx="120">
                  <c:v>51.5</c:v>
                </c:pt>
                <c:pt idx="121">
                  <c:v>54.8</c:v>
                </c:pt>
                <c:pt idx="122">
                  <c:v>49.4</c:v>
                </c:pt>
                <c:pt idx="123">
                  <c:v>48.4</c:v>
                </c:pt>
                <c:pt idx="124">
                  <c:v>47.5</c:v>
                </c:pt>
                <c:pt idx="125">
                  <c:v>46.7</c:v>
                </c:pt>
                <c:pt idx="126">
                  <c:v>48.3</c:v>
                </c:pt>
                <c:pt idx="127">
                  <c:v>46.8</c:v>
                </c:pt>
                <c:pt idx="128">
                  <c:v>47.9</c:v>
                </c:pt>
                <c:pt idx="129">
                  <c:v>46.3</c:v>
                </c:pt>
                <c:pt idx="130">
                  <c:v>46.1</c:v>
                </c:pt>
                <c:pt idx="131">
                  <c:v>44.4</c:v>
                </c:pt>
              </c:numCache>
            </c:numRef>
          </c:val>
          <c:smooth val="0"/>
        </c:ser>
        <c:ser>
          <c:idx val="3"/>
          <c:order val="4"/>
          <c:tx>
            <c:strRef>
              <c:f>縦型表!$AU$104</c:f>
              <c:strCache>
                <c:ptCount val="1"/>
                <c:pt idx="0">
                  <c:v>付替県道第四駐車場</c:v>
                </c:pt>
              </c:strCache>
            </c:strRef>
          </c:tx>
          <c:spPr>
            <a:ln w="12700">
              <a:solidFill>
                <a:srgbClr val="FF0000"/>
              </a:solidFill>
              <a:prstDash val="solid"/>
            </a:ln>
          </c:spPr>
          <c:marker>
            <c:symbol val="circle"/>
            <c:size val="6"/>
            <c:spPr>
              <a:solidFill>
                <a:srgbClr val="FFFFFF"/>
              </a:solidFill>
              <a:ln>
                <a:solidFill>
                  <a:srgbClr val="FF0000"/>
                </a:solidFill>
                <a:prstDash val="solid"/>
              </a:ln>
            </c:spPr>
          </c:marker>
          <c:cat>
            <c:numRef>
              <c:f>縦型表!$AI$105:$AI$268</c:f>
              <c:numCache>
                <c:formatCode>[$-411]ge\.m\.d;@</c:formatCode>
                <c:ptCount val="164"/>
                <c:pt idx="0">
                  <c:v>31155</c:v>
                </c:pt>
                <c:pt idx="1">
                  <c:v>31254</c:v>
                </c:pt>
                <c:pt idx="2">
                  <c:v>31337</c:v>
                </c:pt>
                <c:pt idx="3">
                  <c:v>31456</c:v>
                </c:pt>
                <c:pt idx="4">
                  <c:v>31519</c:v>
                </c:pt>
                <c:pt idx="5">
                  <c:v>31617</c:v>
                </c:pt>
                <c:pt idx="6">
                  <c:v>31700</c:v>
                </c:pt>
                <c:pt idx="7">
                  <c:v>31791</c:v>
                </c:pt>
                <c:pt idx="8">
                  <c:v>31884</c:v>
                </c:pt>
                <c:pt idx="9">
                  <c:v>31980</c:v>
                </c:pt>
                <c:pt idx="10">
                  <c:v>32080</c:v>
                </c:pt>
                <c:pt idx="11">
                  <c:v>32163</c:v>
                </c:pt>
                <c:pt idx="12">
                  <c:v>32247</c:v>
                </c:pt>
                <c:pt idx="13">
                  <c:v>32344</c:v>
                </c:pt>
                <c:pt idx="14">
                  <c:v>32435</c:v>
                </c:pt>
                <c:pt idx="15">
                  <c:v>32526</c:v>
                </c:pt>
                <c:pt idx="16">
                  <c:v>32619</c:v>
                </c:pt>
                <c:pt idx="17">
                  <c:v>32708</c:v>
                </c:pt>
                <c:pt idx="18">
                  <c:v>32800</c:v>
                </c:pt>
                <c:pt idx="19">
                  <c:v>32903</c:v>
                </c:pt>
                <c:pt idx="20">
                  <c:v>32982</c:v>
                </c:pt>
                <c:pt idx="21">
                  <c:v>33072</c:v>
                </c:pt>
                <c:pt idx="22">
                  <c:v>33164</c:v>
                </c:pt>
                <c:pt idx="23">
                  <c:v>33261</c:v>
                </c:pt>
                <c:pt idx="24">
                  <c:v>33345</c:v>
                </c:pt>
                <c:pt idx="25">
                  <c:v>33443</c:v>
                </c:pt>
                <c:pt idx="26">
                  <c:v>33534</c:v>
                </c:pt>
                <c:pt idx="27">
                  <c:v>33625</c:v>
                </c:pt>
                <c:pt idx="28">
                  <c:v>33765</c:v>
                </c:pt>
                <c:pt idx="29">
                  <c:v>33806</c:v>
                </c:pt>
                <c:pt idx="30">
                  <c:v>33906</c:v>
                </c:pt>
                <c:pt idx="31">
                  <c:v>33996</c:v>
                </c:pt>
                <c:pt idx="32">
                  <c:v>34079</c:v>
                </c:pt>
                <c:pt idx="33">
                  <c:v>34170</c:v>
                </c:pt>
                <c:pt idx="34">
                  <c:v>34269</c:v>
                </c:pt>
                <c:pt idx="35">
                  <c:v>34360</c:v>
                </c:pt>
                <c:pt idx="36">
                  <c:v>34444</c:v>
                </c:pt>
                <c:pt idx="37">
                  <c:v>34536</c:v>
                </c:pt>
                <c:pt idx="38">
                  <c:v>34632</c:v>
                </c:pt>
                <c:pt idx="39">
                  <c:v>34718</c:v>
                </c:pt>
                <c:pt idx="40">
                  <c:v>34802</c:v>
                </c:pt>
                <c:pt idx="41">
                  <c:v>34906</c:v>
                </c:pt>
                <c:pt idx="42">
                  <c:v>34989</c:v>
                </c:pt>
                <c:pt idx="43">
                  <c:v>35081</c:v>
                </c:pt>
                <c:pt idx="44">
                  <c:v>35166</c:v>
                </c:pt>
                <c:pt idx="45">
                  <c:v>35270</c:v>
                </c:pt>
                <c:pt idx="46">
                  <c:v>35361</c:v>
                </c:pt>
                <c:pt idx="47">
                  <c:v>35458</c:v>
                </c:pt>
                <c:pt idx="48">
                  <c:v>35535</c:v>
                </c:pt>
                <c:pt idx="49">
                  <c:v>35649</c:v>
                </c:pt>
                <c:pt idx="50">
                  <c:v>35724</c:v>
                </c:pt>
                <c:pt idx="51">
                  <c:v>35850</c:v>
                </c:pt>
                <c:pt idx="52">
                  <c:v>35928</c:v>
                </c:pt>
                <c:pt idx="53">
                  <c:v>36055</c:v>
                </c:pt>
                <c:pt idx="54">
                  <c:v>36118</c:v>
                </c:pt>
                <c:pt idx="55">
                  <c:v>36180</c:v>
                </c:pt>
                <c:pt idx="56">
                  <c:v>36265</c:v>
                </c:pt>
                <c:pt idx="57">
                  <c:v>36382</c:v>
                </c:pt>
                <c:pt idx="58">
                  <c:v>36483</c:v>
                </c:pt>
                <c:pt idx="59">
                  <c:v>36578</c:v>
                </c:pt>
                <c:pt idx="60">
                  <c:v>36652</c:v>
                </c:pt>
                <c:pt idx="61">
                  <c:v>36760</c:v>
                </c:pt>
                <c:pt idx="62">
                  <c:v>36838</c:v>
                </c:pt>
                <c:pt idx="63">
                  <c:v>36943</c:v>
                </c:pt>
                <c:pt idx="64">
                  <c:v>37034</c:v>
                </c:pt>
                <c:pt idx="65">
                  <c:v>37112</c:v>
                </c:pt>
                <c:pt idx="66">
                  <c:v>37209</c:v>
                </c:pt>
                <c:pt idx="67">
                  <c:v>37313</c:v>
                </c:pt>
                <c:pt idx="68">
                  <c:v>37398</c:v>
                </c:pt>
                <c:pt idx="69">
                  <c:v>37475</c:v>
                </c:pt>
                <c:pt idx="70">
                  <c:v>37589</c:v>
                </c:pt>
                <c:pt idx="71">
                  <c:v>37670</c:v>
                </c:pt>
                <c:pt idx="72">
                  <c:v>37763</c:v>
                </c:pt>
                <c:pt idx="73">
                  <c:v>37854</c:v>
                </c:pt>
                <c:pt idx="74">
                  <c:v>37945</c:v>
                </c:pt>
                <c:pt idx="75">
                  <c:v>38033</c:v>
                </c:pt>
                <c:pt idx="76">
                  <c:v>38125</c:v>
                </c:pt>
                <c:pt idx="77">
                  <c:v>38233</c:v>
                </c:pt>
                <c:pt idx="78">
                  <c:v>38329</c:v>
                </c:pt>
                <c:pt idx="79">
                  <c:v>38407</c:v>
                </c:pt>
                <c:pt idx="80">
                  <c:v>38490</c:v>
                </c:pt>
                <c:pt idx="81">
                  <c:v>38575</c:v>
                </c:pt>
                <c:pt idx="82">
                  <c:v>38686</c:v>
                </c:pt>
                <c:pt idx="83">
                  <c:v>38776</c:v>
                </c:pt>
                <c:pt idx="84">
                  <c:v>38853</c:v>
                </c:pt>
                <c:pt idx="85">
                  <c:v>38952</c:v>
                </c:pt>
                <c:pt idx="86">
                  <c:v>39036</c:v>
                </c:pt>
                <c:pt idx="87">
                  <c:v>39120</c:v>
                </c:pt>
                <c:pt idx="88">
                  <c:v>39218</c:v>
                </c:pt>
                <c:pt idx="89">
                  <c:v>39304</c:v>
                </c:pt>
                <c:pt idx="90">
                  <c:v>39422</c:v>
                </c:pt>
                <c:pt idx="91">
                  <c:v>39510</c:v>
                </c:pt>
                <c:pt idx="92">
                  <c:v>39589</c:v>
                </c:pt>
                <c:pt idx="93">
                  <c:v>39673</c:v>
                </c:pt>
                <c:pt idx="94">
                  <c:v>39765</c:v>
                </c:pt>
                <c:pt idx="95">
                  <c:v>39862</c:v>
                </c:pt>
                <c:pt idx="96">
                  <c:v>39946</c:v>
                </c:pt>
                <c:pt idx="97">
                  <c:v>40051</c:v>
                </c:pt>
                <c:pt idx="98">
                  <c:v>40127</c:v>
                </c:pt>
                <c:pt idx="99">
                  <c:v>40218</c:v>
                </c:pt>
                <c:pt idx="100">
                  <c:v>40316</c:v>
                </c:pt>
                <c:pt idx="101">
                  <c:v>40400</c:v>
                </c:pt>
                <c:pt idx="102">
                  <c:v>40499</c:v>
                </c:pt>
                <c:pt idx="103">
                  <c:v>40597</c:v>
                </c:pt>
                <c:pt idx="104">
                  <c:v>40680</c:v>
                </c:pt>
                <c:pt idx="105">
                  <c:v>40764</c:v>
                </c:pt>
                <c:pt idx="106">
                  <c:v>40856</c:v>
                </c:pt>
                <c:pt idx="107">
                  <c:v>40953</c:v>
                </c:pt>
                <c:pt idx="108">
                  <c:v>41054</c:v>
                </c:pt>
                <c:pt idx="109">
                  <c:v>41142</c:v>
                </c:pt>
                <c:pt idx="110">
                  <c:v>41240</c:v>
                </c:pt>
                <c:pt idx="111">
                  <c:v>41324</c:v>
                </c:pt>
                <c:pt idx="112">
                  <c:v>41409</c:v>
                </c:pt>
                <c:pt idx="113">
                  <c:v>41488</c:v>
                </c:pt>
                <c:pt idx="114">
                  <c:v>41590</c:v>
                </c:pt>
                <c:pt idx="115">
                  <c:v>41676</c:v>
                </c:pt>
                <c:pt idx="116">
                  <c:v>41773</c:v>
                </c:pt>
                <c:pt idx="117">
                  <c:v>41856</c:v>
                </c:pt>
                <c:pt idx="118">
                  <c:v>41948</c:v>
                </c:pt>
                <c:pt idx="119">
                  <c:v>42051</c:v>
                </c:pt>
                <c:pt idx="120">
                  <c:v>42145</c:v>
                </c:pt>
                <c:pt idx="121">
                  <c:v>42222</c:v>
                </c:pt>
                <c:pt idx="122">
                  <c:v>42320</c:v>
                </c:pt>
                <c:pt idx="123">
                  <c:v>42405</c:v>
                </c:pt>
                <c:pt idx="124">
                  <c:v>42510</c:v>
                </c:pt>
                <c:pt idx="125">
                  <c:v>42608</c:v>
                </c:pt>
                <c:pt idx="126">
                  <c:v>42690</c:v>
                </c:pt>
                <c:pt idx="127">
                  <c:v>42781</c:v>
                </c:pt>
                <c:pt idx="128">
                  <c:v>42864</c:v>
                </c:pt>
                <c:pt idx="129">
                  <c:v>42950</c:v>
                </c:pt>
                <c:pt idx="130">
                  <c:v>43047</c:v>
                </c:pt>
                <c:pt idx="131">
                  <c:v>43140</c:v>
                </c:pt>
              </c:numCache>
            </c:numRef>
          </c:cat>
          <c:val>
            <c:numRef>
              <c:f>縦型表!$AU$105:$AU$268</c:f>
              <c:numCache>
                <c:formatCode>0.0</c:formatCode>
                <c:ptCount val="164"/>
                <c:pt idx="0">
                  <c:v>41.76</c:v>
                </c:pt>
                <c:pt idx="1">
                  <c:v>33.06</c:v>
                </c:pt>
                <c:pt idx="2">
                  <c:v>40.020000000000003</c:v>
                </c:pt>
                <c:pt idx="3">
                  <c:v>39.15</c:v>
                </c:pt>
                <c:pt idx="4">
                  <c:v>43.5</c:v>
                </c:pt>
                <c:pt idx="5">
                  <c:v>39.15</c:v>
                </c:pt>
                <c:pt idx="6">
                  <c:v>35.67</c:v>
                </c:pt>
                <c:pt idx="7">
                  <c:v>35.67</c:v>
                </c:pt>
                <c:pt idx="8">
                  <c:v>39.15</c:v>
                </c:pt>
                <c:pt idx="9">
                  <c:v>38.28</c:v>
                </c:pt>
                <c:pt idx="10">
                  <c:v>38.28</c:v>
                </c:pt>
                <c:pt idx="11">
                  <c:v>38.28</c:v>
                </c:pt>
                <c:pt idx="12">
                  <c:v>35.67</c:v>
                </c:pt>
                <c:pt idx="13">
                  <c:v>39.15</c:v>
                </c:pt>
                <c:pt idx="14">
                  <c:v>37.409999999999997</c:v>
                </c:pt>
                <c:pt idx="15">
                  <c:v>37.409999999999997</c:v>
                </c:pt>
                <c:pt idx="16">
                  <c:v>36.54</c:v>
                </c:pt>
                <c:pt idx="17">
                  <c:v>35.67</c:v>
                </c:pt>
                <c:pt idx="18">
                  <c:v>34.799999999999997</c:v>
                </c:pt>
                <c:pt idx="19">
                  <c:v>33.06</c:v>
                </c:pt>
                <c:pt idx="20">
                  <c:v>34.799999999999997</c:v>
                </c:pt>
                <c:pt idx="21">
                  <c:v>36.54</c:v>
                </c:pt>
                <c:pt idx="22">
                  <c:v>35.67</c:v>
                </c:pt>
                <c:pt idx="23">
                  <c:v>34.799999999999997</c:v>
                </c:pt>
                <c:pt idx="24">
                  <c:v>34.299999999999997</c:v>
                </c:pt>
                <c:pt idx="25">
                  <c:v>31.3</c:v>
                </c:pt>
                <c:pt idx="26">
                  <c:v>33.9</c:v>
                </c:pt>
                <c:pt idx="27">
                  <c:v>37.5</c:v>
                </c:pt>
                <c:pt idx="28">
                  <c:v>36.799999999999997</c:v>
                </c:pt>
                <c:pt idx="29">
                  <c:v>38.1</c:v>
                </c:pt>
                <c:pt idx="30">
                  <c:v>39.1</c:v>
                </c:pt>
                <c:pt idx="31">
                  <c:v>38.200000000000003</c:v>
                </c:pt>
                <c:pt idx="32">
                  <c:v>39.299999999999997</c:v>
                </c:pt>
                <c:pt idx="33">
                  <c:v>47</c:v>
                </c:pt>
                <c:pt idx="34">
                  <c:v>46.7</c:v>
                </c:pt>
                <c:pt idx="35">
                  <c:v>44</c:v>
                </c:pt>
                <c:pt idx="36">
                  <c:v>46.4</c:v>
                </c:pt>
                <c:pt idx="37">
                  <c:v>45.3</c:v>
                </c:pt>
                <c:pt idx="38">
                  <c:v>43.1</c:v>
                </c:pt>
                <c:pt idx="39">
                  <c:v>43.3</c:v>
                </c:pt>
                <c:pt idx="40">
                  <c:v>41.9</c:v>
                </c:pt>
                <c:pt idx="41">
                  <c:v>44.4</c:v>
                </c:pt>
                <c:pt idx="42">
                  <c:v>36.6</c:v>
                </c:pt>
                <c:pt idx="43">
                  <c:v>33</c:v>
                </c:pt>
                <c:pt idx="44">
                  <c:v>34.200000000000003</c:v>
                </c:pt>
                <c:pt idx="45">
                  <c:v>32.5</c:v>
                </c:pt>
                <c:pt idx="46">
                  <c:v>32.1</c:v>
                </c:pt>
                <c:pt idx="47">
                  <c:v>31.5</c:v>
                </c:pt>
                <c:pt idx="48">
                  <c:v>33.299999999999997</c:v>
                </c:pt>
                <c:pt idx="49">
                  <c:v>32.4</c:v>
                </c:pt>
                <c:pt idx="50">
                  <c:v>29</c:v>
                </c:pt>
                <c:pt idx="51">
                  <c:v>33.799999999999997</c:v>
                </c:pt>
                <c:pt idx="52">
                  <c:v>33.799999999999997</c:v>
                </c:pt>
                <c:pt idx="53">
                  <c:v>34.5</c:v>
                </c:pt>
                <c:pt idx="54">
                  <c:v>35.299999999999997</c:v>
                </c:pt>
                <c:pt idx="55">
                  <c:v>34.1</c:v>
                </c:pt>
                <c:pt idx="56">
                  <c:v>33.4</c:v>
                </c:pt>
                <c:pt idx="57">
                  <c:v>30.4</c:v>
                </c:pt>
                <c:pt idx="58">
                  <c:v>30</c:v>
                </c:pt>
                <c:pt idx="59">
                  <c:v>34.5</c:v>
                </c:pt>
                <c:pt idx="60">
                  <c:v>33.799999999999997</c:v>
                </c:pt>
                <c:pt idx="61">
                  <c:v>31.8</c:v>
                </c:pt>
                <c:pt idx="62">
                  <c:v>35.5</c:v>
                </c:pt>
                <c:pt idx="63">
                  <c:v>34.9</c:v>
                </c:pt>
                <c:pt idx="64">
                  <c:v>32.799999999999997</c:v>
                </c:pt>
                <c:pt idx="65">
                  <c:v>35.700000000000003</c:v>
                </c:pt>
                <c:pt idx="66">
                  <c:v>34.9</c:v>
                </c:pt>
                <c:pt idx="67">
                  <c:v>35.6</c:v>
                </c:pt>
                <c:pt idx="68">
                  <c:v>34.200000000000003</c:v>
                </c:pt>
                <c:pt idx="69">
                  <c:v>34.6</c:v>
                </c:pt>
                <c:pt idx="70">
                  <c:v>33.5</c:v>
                </c:pt>
                <c:pt idx="71">
                  <c:v>34.5</c:v>
                </c:pt>
                <c:pt idx="72">
                  <c:v>32.9</c:v>
                </c:pt>
                <c:pt idx="73">
                  <c:v>31.3</c:v>
                </c:pt>
                <c:pt idx="74">
                  <c:v>35.200000000000003</c:v>
                </c:pt>
                <c:pt idx="75">
                  <c:v>33.299999999999997</c:v>
                </c:pt>
                <c:pt idx="76">
                  <c:v>31.7</c:v>
                </c:pt>
                <c:pt idx="77">
                  <c:v>30.1</c:v>
                </c:pt>
                <c:pt idx="78">
                  <c:v>33.4</c:v>
                </c:pt>
                <c:pt idx="79">
                  <c:v>31.9</c:v>
                </c:pt>
                <c:pt idx="80">
                  <c:v>32.299999999999997</c:v>
                </c:pt>
                <c:pt idx="81">
                  <c:v>30.6</c:v>
                </c:pt>
                <c:pt idx="82">
                  <c:v>29.4</c:v>
                </c:pt>
                <c:pt idx="83">
                  <c:v>30</c:v>
                </c:pt>
                <c:pt idx="84">
                  <c:v>31</c:v>
                </c:pt>
                <c:pt idx="85">
                  <c:v>31.5</c:v>
                </c:pt>
                <c:pt idx="86">
                  <c:v>31.7</c:v>
                </c:pt>
                <c:pt idx="87">
                  <c:v>32.6</c:v>
                </c:pt>
                <c:pt idx="88">
                  <c:v>32.1</c:v>
                </c:pt>
                <c:pt idx="89">
                  <c:v>31.3</c:v>
                </c:pt>
                <c:pt idx="90">
                  <c:v>32.200000000000003</c:v>
                </c:pt>
                <c:pt idx="91">
                  <c:v>32.700000000000003</c:v>
                </c:pt>
                <c:pt idx="92">
                  <c:v>32</c:v>
                </c:pt>
                <c:pt idx="93">
                  <c:v>32.299999999999997</c:v>
                </c:pt>
                <c:pt idx="94">
                  <c:v>31.9</c:v>
                </c:pt>
                <c:pt idx="95">
                  <c:v>33.299999999999997</c:v>
                </c:pt>
                <c:pt idx="96">
                  <c:v>31.8</c:v>
                </c:pt>
                <c:pt idx="97">
                  <c:v>31.6</c:v>
                </c:pt>
                <c:pt idx="98">
                  <c:v>31.9</c:v>
                </c:pt>
                <c:pt idx="99">
                  <c:v>31.4</c:v>
                </c:pt>
                <c:pt idx="100">
                  <c:v>32.1</c:v>
                </c:pt>
                <c:pt idx="101">
                  <c:v>32</c:v>
                </c:pt>
                <c:pt idx="102">
                  <c:v>32.799999999999997</c:v>
                </c:pt>
                <c:pt idx="103">
                  <c:v>31.4</c:v>
                </c:pt>
                <c:pt idx="104">
                  <c:v>123.3</c:v>
                </c:pt>
                <c:pt idx="105">
                  <c:v>101.7</c:v>
                </c:pt>
                <c:pt idx="106">
                  <c:v>93.8</c:v>
                </c:pt>
                <c:pt idx="107">
                  <c:v>86.4</c:v>
                </c:pt>
                <c:pt idx="108">
                  <c:v>79.2</c:v>
                </c:pt>
                <c:pt idx="109">
                  <c:v>75.099999999999994</c:v>
                </c:pt>
                <c:pt idx="110">
                  <c:v>72.3</c:v>
                </c:pt>
                <c:pt idx="111">
                  <c:v>69.5</c:v>
                </c:pt>
                <c:pt idx="112">
                  <c:v>64.599999999999994</c:v>
                </c:pt>
                <c:pt idx="113">
                  <c:v>60.6</c:v>
                </c:pt>
                <c:pt idx="114">
                  <c:v>59.6</c:v>
                </c:pt>
                <c:pt idx="115">
                  <c:v>58.6</c:v>
                </c:pt>
                <c:pt idx="116">
                  <c:v>52.7</c:v>
                </c:pt>
                <c:pt idx="117">
                  <c:v>52</c:v>
                </c:pt>
                <c:pt idx="118">
                  <c:v>48.6</c:v>
                </c:pt>
                <c:pt idx="119">
                  <c:v>47</c:v>
                </c:pt>
                <c:pt idx="120">
                  <c:v>45.9</c:v>
                </c:pt>
                <c:pt idx="121">
                  <c:v>48.1</c:v>
                </c:pt>
                <c:pt idx="122">
                  <c:v>43.4</c:v>
                </c:pt>
                <c:pt idx="123">
                  <c:v>38.700000000000003</c:v>
                </c:pt>
                <c:pt idx="124">
                  <c:v>42.4</c:v>
                </c:pt>
                <c:pt idx="125">
                  <c:v>40.299999999999997</c:v>
                </c:pt>
                <c:pt idx="126">
                  <c:v>42.3</c:v>
                </c:pt>
                <c:pt idx="127">
                  <c:v>41.6</c:v>
                </c:pt>
                <c:pt idx="128">
                  <c:v>41.9</c:v>
                </c:pt>
                <c:pt idx="129">
                  <c:v>40.200000000000003</c:v>
                </c:pt>
                <c:pt idx="130">
                  <c:v>41.1</c:v>
                </c:pt>
                <c:pt idx="131">
                  <c:v>40</c:v>
                </c:pt>
              </c:numCache>
            </c:numRef>
          </c:val>
          <c:smooth val="0"/>
        </c:ser>
        <c:ser>
          <c:idx val="4"/>
          <c:order val="5"/>
          <c:tx>
            <c:strRef>
              <c:f>縦型表!$AV$104</c:f>
              <c:strCache>
                <c:ptCount val="1"/>
                <c:pt idx="0">
                  <c:v>発電所牡鹿ゲート</c:v>
                </c:pt>
              </c:strCache>
            </c:strRef>
          </c:tx>
          <c:spPr>
            <a:ln w="12700">
              <a:solidFill>
                <a:srgbClr val="FF6600"/>
              </a:solidFill>
              <a:prstDash val="solid"/>
            </a:ln>
          </c:spPr>
          <c:marker>
            <c:symbol val="x"/>
            <c:size val="6"/>
            <c:spPr>
              <a:noFill/>
              <a:ln>
                <a:solidFill>
                  <a:srgbClr val="FF6600"/>
                </a:solidFill>
                <a:prstDash val="solid"/>
              </a:ln>
            </c:spPr>
          </c:marker>
          <c:cat>
            <c:numRef>
              <c:f>縦型表!$AI$105:$AI$268</c:f>
              <c:numCache>
                <c:formatCode>[$-411]ge\.m\.d;@</c:formatCode>
                <c:ptCount val="164"/>
                <c:pt idx="0">
                  <c:v>31155</c:v>
                </c:pt>
                <c:pt idx="1">
                  <c:v>31254</c:v>
                </c:pt>
                <c:pt idx="2">
                  <c:v>31337</c:v>
                </c:pt>
                <c:pt idx="3">
                  <c:v>31456</c:v>
                </c:pt>
                <c:pt idx="4">
                  <c:v>31519</c:v>
                </c:pt>
                <c:pt idx="5">
                  <c:v>31617</c:v>
                </c:pt>
                <c:pt idx="6">
                  <c:v>31700</c:v>
                </c:pt>
                <c:pt idx="7">
                  <c:v>31791</c:v>
                </c:pt>
                <c:pt idx="8">
                  <c:v>31884</c:v>
                </c:pt>
                <c:pt idx="9">
                  <c:v>31980</c:v>
                </c:pt>
                <c:pt idx="10">
                  <c:v>32080</c:v>
                </c:pt>
                <c:pt idx="11">
                  <c:v>32163</c:v>
                </c:pt>
                <c:pt idx="12">
                  <c:v>32247</c:v>
                </c:pt>
                <c:pt idx="13">
                  <c:v>32344</c:v>
                </c:pt>
                <c:pt idx="14">
                  <c:v>32435</c:v>
                </c:pt>
                <c:pt idx="15">
                  <c:v>32526</c:v>
                </c:pt>
                <c:pt idx="16">
                  <c:v>32619</c:v>
                </c:pt>
                <c:pt idx="17">
                  <c:v>32708</c:v>
                </c:pt>
                <c:pt idx="18">
                  <c:v>32800</c:v>
                </c:pt>
                <c:pt idx="19">
                  <c:v>32903</c:v>
                </c:pt>
                <c:pt idx="20">
                  <c:v>32982</c:v>
                </c:pt>
                <c:pt idx="21">
                  <c:v>33072</c:v>
                </c:pt>
                <c:pt idx="22">
                  <c:v>33164</c:v>
                </c:pt>
                <c:pt idx="23">
                  <c:v>33261</c:v>
                </c:pt>
                <c:pt idx="24">
                  <c:v>33345</c:v>
                </c:pt>
                <c:pt idx="25">
                  <c:v>33443</c:v>
                </c:pt>
                <c:pt idx="26">
                  <c:v>33534</c:v>
                </c:pt>
                <c:pt idx="27">
                  <c:v>33625</c:v>
                </c:pt>
                <c:pt idx="28">
                  <c:v>33765</c:v>
                </c:pt>
                <c:pt idx="29">
                  <c:v>33806</c:v>
                </c:pt>
                <c:pt idx="30">
                  <c:v>33906</c:v>
                </c:pt>
                <c:pt idx="31">
                  <c:v>33996</c:v>
                </c:pt>
                <c:pt idx="32">
                  <c:v>34079</c:v>
                </c:pt>
                <c:pt idx="33">
                  <c:v>34170</c:v>
                </c:pt>
                <c:pt idx="34">
                  <c:v>34269</c:v>
                </c:pt>
                <c:pt idx="35">
                  <c:v>34360</c:v>
                </c:pt>
                <c:pt idx="36">
                  <c:v>34444</c:v>
                </c:pt>
                <c:pt idx="37">
                  <c:v>34536</c:v>
                </c:pt>
                <c:pt idx="38">
                  <c:v>34632</c:v>
                </c:pt>
                <c:pt idx="39">
                  <c:v>34718</c:v>
                </c:pt>
                <c:pt idx="40">
                  <c:v>34802</c:v>
                </c:pt>
                <c:pt idx="41">
                  <c:v>34906</c:v>
                </c:pt>
                <c:pt idx="42">
                  <c:v>34989</c:v>
                </c:pt>
                <c:pt idx="43">
                  <c:v>35081</c:v>
                </c:pt>
                <c:pt idx="44">
                  <c:v>35166</c:v>
                </c:pt>
                <c:pt idx="45">
                  <c:v>35270</c:v>
                </c:pt>
                <c:pt idx="46">
                  <c:v>35361</c:v>
                </c:pt>
                <c:pt idx="47">
                  <c:v>35458</c:v>
                </c:pt>
                <c:pt idx="48">
                  <c:v>35535</c:v>
                </c:pt>
                <c:pt idx="49">
                  <c:v>35649</c:v>
                </c:pt>
                <c:pt idx="50">
                  <c:v>35724</c:v>
                </c:pt>
                <c:pt idx="51">
                  <c:v>35850</c:v>
                </c:pt>
                <c:pt idx="52">
                  <c:v>35928</c:v>
                </c:pt>
                <c:pt idx="53">
                  <c:v>36055</c:v>
                </c:pt>
                <c:pt idx="54">
                  <c:v>36118</c:v>
                </c:pt>
                <c:pt idx="55">
                  <c:v>36180</c:v>
                </c:pt>
                <c:pt idx="56">
                  <c:v>36265</c:v>
                </c:pt>
                <c:pt idx="57">
                  <c:v>36382</c:v>
                </c:pt>
                <c:pt idx="58">
                  <c:v>36483</c:v>
                </c:pt>
                <c:pt idx="59">
                  <c:v>36578</c:v>
                </c:pt>
                <c:pt idx="60">
                  <c:v>36652</c:v>
                </c:pt>
                <c:pt idx="61">
                  <c:v>36760</c:v>
                </c:pt>
                <c:pt idx="62">
                  <c:v>36838</c:v>
                </c:pt>
                <c:pt idx="63">
                  <c:v>36943</c:v>
                </c:pt>
                <c:pt idx="64">
                  <c:v>37034</c:v>
                </c:pt>
                <c:pt idx="65">
                  <c:v>37112</c:v>
                </c:pt>
                <c:pt idx="66">
                  <c:v>37209</c:v>
                </c:pt>
                <c:pt idx="67">
                  <c:v>37313</c:v>
                </c:pt>
                <c:pt idx="68">
                  <c:v>37398</c:v>
                </c:pt>
                <c:pt idx="69">
                  <c:v>37475</c:v>
                </c:pt>
                <c:pt idx="70">
                  <c:v>37589</c:v>
                </c:pt>
                <c:pt idx="71">
                  <c:v>37670</c:v>
                </c:pt>
                <c:pt idx="72">
                  <c:v>37763</c:v>
                </c:pt>
                <c:pt idx="73">
                  <c:v>37854</c:v>
                </c:pt>
                <c:pt idx="74">
                  <c:v>37945</c:v>
                </c:pt>
                <c:pt idx="75">
                  <c:v>38033</c:v>
                </c:pt>
                <c:pt idx="76">
                  <c:v>38125</c:v>
                </c:pt>
                <c:pt idx="77">
                  <c:v>38233</c:v>
                </c:pt>
                <c:pt idx="78">
                  <c:v>38329</c:v>
                </c:pt>
                <c:pt idx="79">
                  <c:v>38407</c:v>
                </c:pt>
                <c:pt idx="80">
                  <c:v>38490</c:v>
                </c:pt>
                <c:pt idx="81">
                  <c:v>38575</c:v>
                </c:pt>
                <c:pt idx="82">
                  <c:v>38686</c:v>
                </c:pt>
                <c:pt idx="83">
                  <c:v>38776</c:v>
                </c:pt>
                <c:pt idx="84">
                  <c:v>38853</c:v>
                </c:pt>
                <c:pt idx="85">
                  <c:v>38952</c:v>
                </c:pt>
                <c:pt idx="86">
                  <c:v>39036</c:v>
                </c:pt>
                <c:pt idx="87">
                  <c:v>39120</c:v>
                </c:pt>
                <c:pt idx="88">
                  <c:v>39218</c:v>
                </c:pt>
                <c:pt idx="89">
                  <c:v>39304</c:v>
                </c:pt>
                <c:pt idx="90">
                  <c:v>39422</c:v>
                </c:pt>
                <c:pt idx="91">
                  <c:v>39510</c:v>
                </c:pt>
                <c:pt idx="92">
                  <c:v>39589</c:v>
                </c:pt>
                <c:pt idx="93">
                  <c:v>39673</c:v>
                </c:pt>
                <c:pt idx="94">
                  <c:v>39765</c:v>
                </c:pt>
                <c:pt idx="95">
                  <c:v>39862</c:v>
                </c:pt>
                <c:pt idx="96">
                  <c:v>39946</c:v>
                </c:pt>
                <c:pt idx="97">
                  <c:v>40051</c:v>
                </c:pt>
                <c:pt idx="98">
                  <c:v>40127</c:v>
                </c:pt>
                <c:pt idx="99">
                  <c:v>40218</c:v>
                </c:pt>
                <c:pt idx="100">
                  <c:v>40316</c:v>
                </c:pt>
                <c:pt idx="101">
                  <c:v>40400</c:v>
                </c:pt>
                <c:pt idx="102">
                  <c:v>40499</c:v>
                </c:pt>
                <c:pt idx="103">
                  <c:v>40597</c:v>
                </c:pt>
                <c:pt idx="104">
                  <c:v>40680</c:v>
                </c:pt>
                <c:pt idx="105">
                  <c:v>40764</c:v>
                </c:pt>
                <c:pt idx="106">
                  <c:v>40856</c:v>
                </c:pt>
                <c:pt idx="107">
                  <c:v>40953</c:v>
                </c:pt>
                <c:pt idx="108">
                  <c:v>41054</c:v>
                </c:pt>
                <c:pt idx="109">
                  <c:v>41142</c:v>
                </c:pt>
                <c:pt idx="110">
                  <c:v>41240</c:v>
                </c:pt>
                <c:pt idx="111">
                  <c:v>41324</c:v>
                </c:pt>
                <c:pt idx="112">
                  <c:v>41409</c:v>
                </c:pt>
                <c:pt idx="113">
                  <c:v>41488</c:v>
                </c:pt>
                <c:pt idx="114">
                  <c:v>41590</c:v>
                </c:pt>
                <c:pt idx="115">
                  <c:v>41676</c:v>
                </c:pt>
                <c:pt idx="116">
                  <c:v>41773</c:v>
                </c:pt>
                <c:pt idx="117">
                  <c:v>41856</c:v>
                </c:pt>
                <c:pt idx="118">
                  <c:v>41948</c:v>
                </c:pt>
                <c:pt idx="119">
                  <c:v>42051</c:v>
                </c:pt>
                <c:pt idx="120">
                  <c:v>42145</c:v>
                </c:pt>
                <c:pt idx="121">
                  <c:v>42222</c:v>
                </c:pt>
                <c:pt idx="122">
                  <c:v>42320</c:v>
                </c:pt>
                <c:pt idx="123">
                  <c:v>42405</c:v>
                </c:pt>
                <c:pt idx="124">
                  <c:v>42510</c:v>
                </c:pt>
                <c:pt idx="125">
                  <c:v>42608</c:v>
                </c:pt>
                <c:pt idx="126">
                  <c:v>42690</c:v>
                </c:pt>
                <c:pt idx="127">
                  <c:v>42781</c:v>
                </c:pt>
                <c:pt idx="128">
                  <c:v>42864</c:v>
                </c:pt>
                <c:pt idx="129">
                  <c:v>42950</c:v>
                </c:pt>
                <c:pt idx="130">
                  <c:v>43047</c:v>
                </c:pt>
                <c:pt idx="131">
                  <c:v>43140</c:v>
                </c:pt>
              </c:numCache>
            </c:numRef>
          </c:cat>
          <c:val>
            <c:numRef>
              <c:f>縦型表!$AV$105:$AV$268</c:f>
              <c:numCache>
                <c:formatCode>0.0</c:formatCode>
                <c:ptCount val="164"/>
                <c:pt idx="0">
                  <c:v>27.84</c:v>
                </c:pt>
                <c:pt idx="1">
                  <c:v>26.97</c:v>
                </c:pt>
                <c:pt idx="2">
                  <c:v>29.58</c:v>
                </c:pt>
                <c:pt idx="3">
                  <c:v>28.71</c:v>
                </c:pt>
                <c:pt idx="4">
                  <c:v>27.84</c:v>
                </c:pt>
                <c:pt idx="5">
                  <c:v>27.84</c:v>
                </c:pt>
                <c:pt idx="6">
                  <c:v>28.71</c:v>
                </c:pt>
                <c:pt idx="7">
                  <c:v>29.58</c:v>
                </c:pt>
                <c:pt idx="8">
                  <c:v>29.58</c:v>
                </c:pt>
                <c:pt idx="9">
                  <c:v>30.45</c:v>
                </c:pt>
                <c:pt idx="10">
                  <c:v>28.71</c:v>
                </c:pt>
                <c:pt idx="11">
                  <c:v>29.58</c:v>
                </c:pt>
                <c:pt idx="12">
                  <c:v>28.71</c:v>
                </c:pt>
                <c:pt idx="13">
                  <c:v>27.84</c:v>
                </c:pt>
                <c:pt idx="14">
                  <c:v>26.97</c:v>
                </c:pt>
                <c:pt idx="15">
                  <c:v>27.84</c:v>
                </c:pt>
                <c:pt idx="16">
                  <c:v>26.1</c:v>
                </c:pt>
                <c:pt idx="17">
                  <c:v>27.84</c:v>
                </c:pt>
                <c:pt idx="18">
                  <c:v>26.97</c:v>
                </c:pt>
                <c:pt idx="19">
                  <c:v>25.23</c:v>
                </c:pt>
                <c:pt idx="20">
                  <c:v>26.1</c:v>
                </c:pt>
                <c:pt idx="21">
                  <c:v>28.71</c:v>
                </c:pt>
                <c:pt idx="22">
                  <c:v>26.97</c:v>
                </c:pt>
                <c:pt idx="23">
                  <c:v>27.84</c:v>
                </c:pt>
                <c:pt idx="24">
                  <c:v>26.4</c:v>
                </c:pt>
                <c:pt idx="25">
                  <c:v>26.4</c:v>
                </c:pt>
                <c:pt idx="26">
                  <c:v>26.5</c:v>
                </c:pt>
                <c:pt idx="27">
                  <c:v>27.9</c:v>
                </c:pt>
                <c:pt idx="28">
                  <c:v>28.6</c:v>
                </c:pt>
                <c:pt idx="29">
                  <c:v>29.5</c:v>
                </c:pt>
                <c:pt idx="30">
                  <c:v>30.8</c:v>
                </c:pt>
                <c:pt idx="31">
                  <c:v>29.5</c:v>
                </c:pt>
                <c:pt idx="32">
                  <c:v>30</c:v>
                </c:pt>
                <c:pt idx="33">
                  <c:v>30.2</c:v>
                </c:pt>
                <c:pt idx="34">
                  <c:v>29.6</c:v>
                </c:pt>
                <c:pt idx="35">
                  <c:v>28.3</c:v>
                </c:pt>
                <c:pt idx="36">
                  <c:v>29.8</c:v>
                </c:pt>
                <c:pt idx="37">
                  <c:v>28.4</c:v>
                </c:pt>
                <c:pt idx="38">
                  <c:v>27.4</c:v>
                </c:pt>
                <c:pt idx="39">
                  <c:v>28.8</c:v>
                </c:pt>
                <c:pt idx="40">
                  <c:v>30.4</c:v>
                </c:pt>
                <c:pt idx="41">
                  <c:v>30.9</c:v>
                </c:pt>
                <c:pt idx="42">
                  <c:v>32.4</c:v>
                </c:pt>
                <c:pt idx="43">
                  <c:v>30.2</c:v>
                </c:pt>
                <c:pt idx="44">
                  <c:v>31.2</c:v>
                </c:pt>
                <c:pt idx="45">
                  <c:v>29.1</c:v>
                </c:pt>
                <c:pt idx="46">
                  <c:v>29.3</c:v>
                </c:pt>
                <c:pt idx="47">
                  <c:v>27.6</c:v>
                </c:pt>
                <c:pt idx="48">
                  <c:v>29.8</c:v>
                </c:pt>
                <c:pt idx="49">
                  <c:v>30.5</c:v>
                </c:pt>
                <c:pt idx="50">
                  <c:v>27.8</c:v>
                </c:pt>
                <c:pt idx="51">
                  <c:v>30.5</c:v>
                </c:pt>
                <c:pt idx="52">
                  <c:v>30.1</c:v>
                </c:pt>
                <c:pt idx="53">
                  <c:v>31.3</c:v>
                </c:pt>
                <c:pt idx="54">
                  <c:v>31.6</c:v>
                </c:pt>
                <c:pt idx="55">
                  <c:v>31.5</c:v>
                </c:pt>
                <c:pt idx="56">
                  <c:v>30.3</c:v>
                </c:pt>
                <c:pt idx="57">
                  <c:v>28.5</c:v>
                </c:pt>
                <c:pt idx="58">
                  <c:v>26.8</c:v>
                </c:pt>
                <c:pt idx="59">
                  <c:v>31.3</c:v>
                </c:pt>
                <c:pt idx="60">
                  <c:v>30.2</c:v>
                </c:pt>
                <c:pt idx="61">
                  <c:v>29.3</c:v>
                </c:pt>
                <c:pt idx="62">
                  <c:v>32.200000000000003</c:v>
                </c:pt>
                <c:pt idx="63">
                  <c:v>31.7</c:v>
                </c:pt>
                <c:pt idx="64">
                  <c:v>30</c:v>
                </c:pt>
                <c:pt idx="65">
                  <c:v>31.5</c:v>
                </c:pt>
                <c:pt idx="66">
                  <c:v>31.9</c:v>
                </c:pt>
                <c:pt idx="67">
                  <c:v>32.1</c:v>
                </c:pt>
                <c:pt idx="68">
                  <c:v>30.3</c:v>
                </c:pt>
                <c:pt idx="69">
                  <c:v>31.3</c:v>
                </c:pt>
                <c:pt idx="70">
                  <c:v>30.1</c:v>
                </c:pt>
                <c:pt idx="71">
                  <c:v>30.1</c:v>
                </c:pt>
                <c:pt idx="72">
                  <c:v>29.8</c:v>
                </c:pt>
                <c:pt idx="73">
                  <c:v>27.7</c:v>
                </c:pt>
                <c:pt idx="74">
                  <c:v>29.3</c:v>
                </c:pt>
                <c:pt idx="75">
                  <c:v>29.2</c:v>
                </c:pt>
                <c:pt idx="76">
                  <c:v>28</c:v>
                </c:pt>
                <c:pt idx="77">
                  <c:v>27</c:v>
                </c:pt>
                <c:pt idx="78">
                  <c:v>28.1</c:v>
                </c:pt>
                <c:pt idx="79">
                  <c:v>28</c:v>
                </c:pt>
                <c:pt idx="80">
                  <c:v>26.9</c:v>
                </c:pt>
                <c:pt idx="81">
                  <c:v>26.6</c:v>
                </c:pt>
                <c:pt idx="82">
                  <c:v>29.1</c:v>
                </c:pt>
                <c:pt idx="83">
                  <c:v>27.9</c:v>
                </c:pt>
                <c:pt idx="84">
                  <c:v>30.1</c:v>
                </c:pt>
                <c:pt idx="85">
                  <c:v>29.5</c:v>
                </c:pt>
                <c:pt idx="86">
                  <c:v>30.6</c:v>
                </c:pt>
                <c:pt idx="87">
                  <c:v>30.8</c:v>
                </c:pt>
                <c:pt idx="88">
                  <c:v>30.8</c:v>
                </c:pt>
                <c:pt idx="89">
                  <c:v>30.8</c:v>
                </c:pt>
                <c:pt idx="90">
                  <c:v>31</c:v>
                </c:pt>
                <c:pt idx="91">
                  <c:v>32.200000000000003</c:v>
                </c:pt>
                <c:pt idx="92">
                  <c:v>32</c:v>
                </c:pt>
                <c:pt idx="93">
                  <c:v>31.5</c:v>
                </c:pt>
                <c:pt idx="94">
                  <c:v>31</c:v>
                </c:pt>
                <c:pt idx="95">
                  <c:v>32.200000000000003</c:v>
                </c:pt>
                <c:pt idx="96">
                  <c:v>32.299999999999997</c:v>
                </c:pt>
                <c:pt idx="97">
                  <c:v>31.4</c:v>
                </c:pt>
                <c:pt idx="98">
                  <c:v>31.5</c:v>
                </c:pt>
                <c:pt idx="99">
                  <c:v>33.299999999999997</c:v>
                </c:pt>
                <c:pt idx="100">
                  <c:v>32.6</c:v>
                </c:pt>
                <c:pt idx="101">
                  <c:v>32.1</c:v>
                </c:pt>
                <c:pt idx="102">
                  <c:v>32.799999999999997</c:v>
                </c:pt>
                <c:pt idx="103">
                  <c:v>32.4</c:v>
                </c:pt>
                <c:pt idx="104">
                  <c:v>100.7</c:v>
                </c:pt>
                <c:pt idx="105">
                  <c:v>84.7</c:v>
                </c:pt>
                <c:pt idx="106">
                  <c:v>74.3</c:v>
                </c:pt>
                <c:pt idx="107">
                  <c:v>69.2</c:v>
                </c:pt>
                <c:pt idx="108">
                  <c:v>64</c:v>
                </c:pt>
                <c:pt idx="109">
                  <c:v>60.8</c:v>
                </c:pt>
                <c:pt idx="110">
                  <c:v>57.4</c:v>
                </c:pt>
                <c:pt idx="111">
                  <c:v>55.9</c:v>
                </c:pt>
                <c:pt idx="112">
                  <c:v>50.8</c:v>
                </c:pt>
                <c:pt idx="113">
                  <c:v>48.4</c:v>
                </c:pt>
                <c:pt idx="114">
                  <c:v>48.7</c:v>
                </c:pt>
                <c:pt idx="115">
                  <c:v>48.7</c:v>
                </c:pt>
                <c:pt idx="116">
                  <c:v>47</c:v>
                </c:pt>
                <c:pt idx="117">
                  <c:v>46.6</c:v>
                </c:pt>
                <c:pt idx="118">
                  <c:v>43.1</c:v>
                </c:pt>
                <c:pt idx="119">
                  <c:v>43.4</c:v>
                </c:pt>
                <c:pt idx="120">
                  <c:v>42.9</c:v>
                </c:pt>
                <c:pt idx="121">
                  <c:v>44.7</c:v>
                </c:pt>
                <c:pt idx="122">
                  <c:v>41.3</c:v>
                </c:pt>
                <c:pt idx="123">
                  <c:v>41</c:v>
                </c:pt>
                <c:pt idx="124">
                  <c:v>39.299999999999997</c:v>
                </c:pt>
                <c:pt idx="125">
                  <c:v>39.1</c:v>
                </c:pt>
                <c:pt idx="126">
                  <c:v>39.700000000000003</c:v>
                </c:pt>
                <c:pt idx="127">
                  <c:v>39</c:v>
                </c:pt>
                <c:pt idx="128">
                  <c:v>39.6</c:v>
                </c:pt>
                <c:pt idx="129">
                  <c:v>38.299999999999997</c:v>
                </c:pt>
                <c:pt idx="130">
                  <c:v>38.6</c:v>
                </c:pt>
                <c:pt idx="131">
                  <c:v>38</c:v>
                </c:pt>
              </c:numCache>
            </c:numRef>
          </c:val>
          <c:smooth val="0"/>
        </c:ser>
        <c:dLbls>
          <c:showLegendKey val="0"/>
          <c:showVal val="0"/>
          <c:showCatName val="0"/>
          <c:showSerName val="0"/>
          <c:showPercent val="0"/>
          <c:showBubbleSize val="0"/>
        </c:dLbls>
        <c:marker val="1"/>
        <c:smooth val="0"/>
        <c:axId val="470630400"/>
        <c:axId val="470632320"/>
      </c:lineChart>
      <c:dateAx>
        <c:axId val="470630400"/>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iryo UI"/>
                <a:ea typeface="Meiryo UI"/>
                <a:cs typeface="Meiryo UI"/>
              </a:defRPr>
            </a:pPr>
            <a:endParaRPr lang="ja-JP"/>
          </a:p>
        </c:txPr>
        <c:crossAx val="470632320"/>
        <c:crosses val="autoZero"/>
        <c:auto val="1"/>
        <c:lblOffset val="100"/>
        <c:baseTimeUnit val="days"/>
        <c:majorUnit val="12"/>
        <c:majorTimeUnit val="months"/>
        <c:minorUnit val="3"/>
        <c:minorTimeUnit val="months"/>
      </c:dateAx>
      <c:valAx>
        <c:axId val="470632320"/>
        <c:scaling>
          <c:orientation val="minMax"/>
        </c:scaling>
        <c:delete val="0"/>
        <c:axPos val="l"/>
        <c:majorGridlines>
          <c:spPr>
            <a:ln w="3175">
              <a:pattFill prst="pct75">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iryo UI"/>
                <a:ea typeface="Meiryo UI"/>
                <a:cs typeface="Meiryo UI"/>
              </a:defRPr>
            </a:pPr>
            <a:endParaRPr lang="ja-JP"/>
          </a:p>
        </c:txPr>
        <c:crossAx val="470630400"/>
        <c:crosses val="autoZero"/>
        <c:crossBetween val="between"/>
      </c:valAx>
      <c:spPr>
        <a:noFill/>
        <a:ln w="12700">
          <a:solidFill>
            <a:srgbClr val="808080"/>
          </a:solidFill>
          <a:prstDash val="solid"/>
        </a:ln>
      </c:spPr>
    </c:plotArea>
    <c:legend>
      <c:legendPos val="r"/>
      <c:layout>
        <c:manualLayout>
          <c:xMode val="edge"/>
          <c:yMode val="edge"/>
          <c:x val="0.34306847090799536"/>
          <c:y val="0.13106627041269647"/>
          <c:w val="0.29402582482444717"/>
          <c:h val="0.37417322834645667"/>
        </c:manualLayout>
      </c:layout>
      <c:overlay val="0"/>
      <c:spPr>
        <a:solidFill>
          <a:srgbClr val="FFFFFF"/>
        </a:solidFill>
        <a:ln w="25400">
          <a:noFill/>
        </a:ln>
      </c:spPr>
      <c:txPr>
        <a:bodyPr/>
        <a:lstStyle/>
        <a:p>
          <a:pPr>
            <a:defRPr sz="14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ＭＳ Ｐゴシック"/>
                <a:ea typeface="ＭＳ Ｐゴシック"/>
                <a:cs typeface="ＭＳ Ｐゴシック"/>
              </a:defRPr>
            </a:pPr>
            <a:r>
              <a:rPr lang="ja-JP" altLang="en-US" sz="1400" b="0" i="0" u="none" strike="noStrike" baseline="0">
                <a:solidFill>
                  <a:srgbClr val="000000"/>
                </a:solidFill>
                <a:latin typeface="Meiryo UI"/>
                <a:ea typeface="Meiryo UI"/>
              </a:rPr>
              <a:t>移動測定車によるγ線の経年推移(東北電力3/3)</a:t>
            </a:r>
          </a:p>
        </c:rich>
      </c:tx>
      <c:layout>
        <c:manualLayout>
          <c:xMode val="edge"/>
          <c:yMode val="edge"/>
          <c:x val="3.6332405685470227E-2"/>
          <c:y val="1.8357487922705314E-2"/>
        </c:manualLayout>
      </c:layout>
      <c:overlay val="0"/>
      <c:spPr>
        <a:solidFill>
          <a:srgbClr val="FFFFFF"/>
        </a:solidFill>
        <a:ln w="25400">
          <a:noFill/>
        </a:ln>
      </c:spPr>
    </c:title>
    <c:autoTitleDeleted val="0"/>
    <c:plotArea>
      <c:layout>
        <c:manualLayout>
          <c:layoutTarget val="inner"/>
          <c:xMode val="edge"/>
          <c:yMode val="edge"/>
          <c:x val="3.8527993692701122E-2"/>
          <c:y val="5.2174060728206316E-2"/>
          <c:w val="0.95902620965704066"/>
          <c:h val="0.82448521879337833"/>
        </c:manualLayout>
      </c:layout>
      <c:lineChart>
        <c:grouping val="standard"/>
        <c:varyColors val="0"/>
        <c:ser>
          <c:idx val="0"/>
          <c:order val="0"/>
          <c:tx>
            <c:strRef>
              <c:f>縦型表!$AW$104</c:f>
              <c:strCache>
                <c:ptCount val="1"/>
                <c:pt idx="0">
                  <c:v>寄磯岸壁</c:v>
                </c:pt>
              </c:strCache>
            </c:strRef>
          </c:tx>
          <c:spPr>
            <a:ln w="12700">
              <a:solidFill>
                <a:srgbClr val="666699"/>
              </a:solidFill>
              <a:prstDash val="solid"/>
            </a:ln>
          </c:spPr>
          <c:marker>
            <c:symbol val="square"/>
            <c:size val="4"/>
            <c:spPr>
              <a:solidFill>
                <a:srgbClr val="666699"/>
              </a:solidFill>
              <a:ln>
                <a:solidFill>
                  <a:srgbClr val="666699"/>
                </a:solidFill>
                <a:prstDash val="solid"/>
              </a:ln>
            </c:spPr>
          </c:marker>
          <c:cat>
            <c:numRef>
              <c:f>縦型表!$AI$105:$AI$268</c:f>
              <c:numCache>
                <c:formatCode>[$-411]ge\.m\.d;@</c:formatCode>
                <c:ptCount val="164"/>
                <c:pt idx="0">
                  <c:v>31155</c:v>
                </c:pt>
                <c:pt idx="1">
                  <c:v>31254</c:v>
                </c:pt>
                <c:pt idx="2">
                  <c:v>31337</c:v>
                </c:pt>
                <c:pt idx="3">
                  <c:v>31456</c:v>
                </c:pt>
                <c:pt idx="4">
                  <c:v>31519</c:v>
                </c:pt>
                <c:pt idx="5">
                  <c:v>31617</c:v>
                </c:pt>
                <c:pt idx="6">
                  <c:v>31700</c:v>
                </c:pt>
                <c:pt idx="7">
                  <c:v>31791</c:v>
                </c:pt>
                <c:pt idx="8">
                  <c:v>31884</c:v>
                </c:pt>
                <c:pt idx="9">
                  <c:v>31980</c:v>
                </c:pt>
                <c:pt idx="10">
                  <c:v>32080</c:v>
                </c:pt>
                <c:pt idx="11">
                  <c:v>32163</c:v>
                </c:pt>
                <c:pt idx="12">
                  <c:v>32247</c:v>
                </c:pt>
                <c:pt idx="13">
                  <c:v>32344</c:v>
                </c:pt>
                <c:pt idx="14">
                  <c:v>32435</c:v>
                </c:pt>
                <c:pt idx="15">
                  <c:v>32526</c:v>
                </c:pt>
                <c:pt idx="16">
                  <c:v>32619</c:v>
                </c:pt>
                <c:pt idx="17">
                  <c:v>32708</c:v>
                </c:pt>
                <c:pt idx="18">
                  <c:v>32800</c:v>
                </c:pt>
                <c:pt idx="19">
                  <c:v>32903</c:v>
                </c:pt>
                <c:pt idx="20">
                  <c:v>32982</c:v>
                </c:pt>
                <c:pt idx="21">
                  <c:v>33072</c:v>
                </c:pt>
                <c:pt idx="22">
                  <c:v>33164</c:v>
                </c:pt>
                <c:pt idx="23">
                  <c:v>33261</c:v>
                </c:pt>
                <c:pt idx="24">
                  <c:v>33345</c:v>
                </c:pt>
                <c:pt idx="25">
                  <c:v>33443</c:v>
                </c:pt>
                <c:pt idx="26">
                  <c:v>33534</c:v>
                </c:pt>
                <c:pt idx="27">
                  <c:v>33625</c:v>
                </c:pt>
                <c:pt idx="28">
                  <c:v>33765</c:v>
                </c:pt>
                <c:pt idx="29">
                  <c:v>33806</c:v>
                </c:pt>
                <c:pt idx="30">
                  <c:v>33906</c:v>
                </c:pt>
                <c:pt idx="31">
                  <c:v>33996</c:v>
                </c:pt>
                <c:pt idx="32">
                  <c:v>34079</c:v>
                </c:pt>
                <c:pt idx="33">
                  <c:v>34170</c:v>
                </c:pt>
                <c:pt idx="34">
                  <c:v>34269</c:v>
                </c:pt>
                <c:pt idx="35">
                  <c:v>34360</c:v>
                </c:pt>
                <c:pt idx="36">
                  <c:v>34444</c:v>
                </c:pt>
                <c:pt idx="37">
                  <c:v>34536</c:v>
                </c:pt>
                <c:pt idx="38">
                  <c:v>34632</c:v>
                </c:pt>
                <c:pt idx="39">
                  <c:v>34718</c:v>
                </c:pt>
                <c:pt idx="40">
                  <c:v>34802</c:v>
                </c:pt>
                <c:pt idx="41">
                  <c:v>34906</c:v>
                </c:pt>
                <c:pt idx="42">
                  <c:v>34989</c:v>
                </c:pt>
                <c:pt idx="43">
                  <c:v>35081</c:v>
                </c:pt>
                <c:pt idx="44">
                  <c:v>35166</c:v>
                </c:pt>
                <c:pt idx="45">
                  <c:v>35270</c:v>
                </c:pt>
                <c:pt idx="46">
                  <c:v>35361</c:v>
                </c:pt>
                <c:pt idx="47">
                  <c:v>35458</c:v>
                </c:pt>
                <c:pt idx="48">
                  <c:v>35535</c:v>
                </c:pt>
                <c:pt idx="49">
                  <c:v>35649</c:v>
                </c:pt>
                <c:pt idx="50">
                  <c:v>35724</c:v>
                </c:pt>
                <c:pt idx="51">
                  <c:v>35850</c:v>
                </c:pt>
                <c:pt idx="52">
                  <c:v>35928</c:v>
                </c:pt>
                <c:pt idx="53">
                  <c:v>36055</c:v>
                </c:pt>
                <c:pt idx="54">
                  <c:v>36118</c:v>
                </c:pt>
                <c:pt idx="55">
                  <c:v>36180</c:v>
                </c:pt>
                <c:pt idx="56">
                  <c:v>36265</c:v>
                </c:pt>
                <c:pt idx="57">
                  <c:v>36382</c:v>
                </c:pt>
                <c:pt idx="58">
                  <c:v>36483</c:v>
                </c:pt>
                <c:pt idx="59">
                  <c:v>36578</c:v>
                </c:pt>
                <c:pt idx="60">
                  <c:v>36652</c:v>
                </c:pt>
                <c:pt idx="61">
                  <c:v>36760</c:v>
                </c:pt>
                <c:pt idx="62">
                  <c:v>36838</c:v>
                </c:pt>
                <c:pt idx="63">
                  <c:v>36943</c:v>
                </c:pt>
                <c:pt idx="64">
                  <c:v>37034</c:v>
                </c:pt>
                <c:pt idx="65">
                  <c:v>37112</c:v>
                </c:pt>
                <c:pt idx="66">
                  <c:v>37209</c:v>
                </c:pt>
                <c:pt idx="67">
                  <c:v>37313</c:v>
                </c:pt>
                <c:pt idx="68">
                  <c:v>37398</c:v>
                </c:pt>
                <c:pt idx="69">
                  <c:v>37475</c:v>
                </c:pt>
                <c:pt idx="70">
                  <c:v>37589</c:v>
                </c:pt>
                <c:pt idx="71">
                  <c:v>37670</c:v>
                </c:pt>
                <c:pt idx="72">
                  <c:v>37763</c:v>
                </c:pt>
                <c:pt idx="73">
                  <c:v>37854</c:v>
                </c:pt>
                <c:pt idx="74">
                  <c:v>37945</c:v>
                </c:pt>
                <c:pt idx="75">
                  <c:v>38033</c:v>
                </c:pt>
                <c:pt idx="76">
                  <c:v>38125</c:v>
                </c:pt>
                <c:pt idx="77">
                  <c:v>38233</c:v>
                </c:pt>
                <c:pt idx="78">
                  <c:v>38329</c:v>
                </c:pt>
                <c:pt idx="79">
                  <c:v>38407</c:v>
                </c:pt>
                <c:pt idx="80">
                  <c:v>38490</c:v>
                </c:pt>
                <c:pt idx="81">
                  <c:v>38575</c:v>
                </c:pt>
                <c:pt idx="82">
                  <c:v>38686</c:v>
                </c:pt>
                <c:pt idx="83">
                  <c:v>38776</c:v>
                </c:pt>
                <c:pt idx="84">
                  <c:v>38853</c:v>
                </c:pt>
                <c:pt idx="85">
                  <c:v>38952</c:v>
                </c:pt>
                <c:pt idx="86">
                  <c:v>39036</c:v>
                </c:pt>
                <c:pt idx="87">
                  <c:v>39120</c:v>
                </c:pt>
                <c:pt idx="88">
                  <c:v>39218</c:v>
                </c:pt>
                <c:pt idx="89">
                  <c:v>39304</c:v>
                </c:pt>
                <c:pt idx="90">
                  <c:v>39422</c:v>
                </c:pt>
                <c:pt idx="91">
                  <c:v>39510</c:v>
                </c:pt>
                <c:pt idx="92">
                  <c:v>39589</c:v>
                </c:pt>
                <c:pt idx="93">
                  <c:v>39673</c:v>
                </c:pt>
                <c:pt idx="94">
                  <c:v>39765</c:v>
                </c:pt>
                <c:pt idx="95">
                  <c:v>39862</c:v>
                </c:pt>
                <c:pt idx="96">
                  <c:v>39946</c:v>
                </c:pt>
                <c:pt idx="97">
                  <c:v>40051</c:v>
                </c:pt>
                <c:pt idx="98">
                  <c:v>40127</c:v>
                </c:pt>
                <c:pt idx="99">
                  <c:v>40218</c:v>
                </c:pt>
                <c:pt idx="100">
                  <c:v>40316</c:v>
                </c:pt>
                <c:pt idx="101">
                  <c:v>40400</c:v>
                </c:pt>
                <c:pt idx="102">
                  <c:v>40499</c:v>
                </c:pt>
                <c:pt idx="103">
                  <c:v>40597</c:v>
                </c:pt>
                <c:pt idx="104">
                  <c:v>40680</c:v>
                </c:pt>
                <c:pt idx="105">
                  <c:v>40764</c:v>
                </c:pt>
                <c:pt idx="106">
                  <c:v>40856</c:v>
                </c:pt>
                <c:pt idx="107">
                  <c:v>40953</c:v>
                </c:pt>
                <c:pt idx="108">
                  <c:v>41054</c:v>
                </c:pt>
                <c:pt idx="109">
                  <c:v>41142</c:v>
                </c:pt>
                <c:pt idx="110">
                  <c:v>41240</c:v>
                </c:pt>
                <c:pt idx="111">
                  <c:v>41324</c:v>
                </c:pt>
                <c:pt idx="112">
                  <c:v>41409</c:v>
                </c:pt>
                <c:pt idx="113">
                  <c:v>41488</c:v>
                </c:pt>
                <c:pt idx="114">
                  <c:v>41590</c:v>
                </c:pt>
                <c:pt idx="115">
                  <c:v>41676</c:v>
                </c:pt>
                <c:pt idx="116">
                  <c:v>41773</c:v>
                </c:pt>
                <c:pt idx="117">
                  <c:v>41856</c:v>
                </c:pt>
                <c:pt idx="118">
                  <c:v>41948</c:v>
                </c:pt>
                <c:pt idx="119">
                  <c:v>42051</c:v>
                </c:pt>
                <c:pt idx="120">
                  <c:v>42145</c:v>
                </c:pt>
                <c:pt idx="121">
                  <c:v>42222</c:v>
                </c:pt>
                <c:pt idx="122">
                  <c:v>42320</c:v>
                </c:pt>
                <c:pt idx="123">
                  <c:v>42405</c:v>
                </c:pt>
                <c:pt idx="124">
                  <c:v>42510</c:v>
                </c:pt>
                <c:pt idx="125">
                  <c:v>42608</c:v>
                </c:pt>
                <c:pt idx="126">
                  <c:v>42690</c:v>
                </c:pt>
                <c:pt idx="127">
                  <c:v>42781</c:v>
                </c:pt>
                <c:pt idx="128">
                  <c:v>42864</c:v>
                </c:pt>
                <c:pt idx="129">
                  <c:v>42950</c:v>
                </c:pt>
                <c:pt idx="130">
                  <c:v>43047</c:v>
                </c:pt>
                <c:pt idx="131">
                  <c:v>43140</c:v>
                </c:pt>
              </c:numCache>
            </c:numRef>
          </c:cat>
          <c:val>
            <c:numRef>
              <c:f>縦型表!$AW$105:$AW$268</c:f>
              <c:numCache>
                <c:formatCode>0.0</c:formatCode>
                <c:ptCount val="164"/>
                <c:pt idx="0">
                  <c:v>26.97</c:v>
                </c:pt>
                <c:pt idx="1">
                  <c:v>30.45</c:v>
                </c:pt>
                <c:pt idx="2">
                  <c:v>28.71</c:v>
                </c:pt>
                <c:pt idx="3">
                  <c:v>26.97</c:v>
                </c:pt>
                <c:pt idx="4">
                  <c:v>31.32</c:v>
                </c:pt>
                <c:pt idx="5">
                  <c:v>26.1</c:v>
                </c:pt>
                <c:pt idx="6">
                  <c:v>27.84</c:v>
                </c:pt>
                <c:pt idx="7">
                  <c:v>26.97</c:v>
                </c:pt>
                <c:pt idx="8">
                  <c:v>26.97</c:v>
                </c:pt>
                <c:pt idx="9">
                  <c:v>27.84</c:v>
                </c:pt>
                <c:pt idx="10">
                  <c:v>30.45</c:v>
                </c:pt>
                <c:pt idx="11">
                  <c:v>27.84</c:v>
                </c:pt>
                <c:pt idx="12">
                  <c:v>26.1</c:v>
                </c:pt>
                <c:pt idx="13">
                  <c:v>26.97</c:v>
                </c:pt>
                <c:pt idx="14">
                  <c:v>27.84</c:v>
                </c:pt>
                <c:pt idx="15">
                  <c:v>26.97</c:v>
                </c:pt>
                <c:pt idx="16">
                  <c:v>26.1</c:v>
                </c:pt>
                <c:pt idx="17">
                  <c:v>26.97</c:v>
                </c:pt>
                <c:pt idx="18">
                  <c:v>27.84</c:v>
                </c:pt>
                <c:pt idx="19">
                  <c:v>27.84</c:v>
                </c:pt>
                <c:pt idx="20">
                  <c:v>26.1</c:v>
                </c:pt>
                <c:pt idx="21">
                  <c:v>26.97</c:v>
                </c:pt>
                <c:pt idx="22">
                  <c:v>26.97</c:v>
                </c:pt>
                <c:pt idx="23">
                  <c:v>26.1</c:v>
                </c:pt>
                <c:pt idx="24">
                  <c:v>26</c:v>
                </c:pt>
                <c:pt idx="25">
                  <c:v>25.7</c:v>
                </c:pt>
                <c:pt idx="26">
                  <c:v>25.7</c:v>
                </c:pt>
                <c:pt idx="27">
                  <c:v>29.4</c:v>
                </c:pt>
                <c:pt idx="28">
                  <c:v>28.9</c:v>
                </c:pt>
                <c:pt idx="29">
                  <c:v>27.7</c:v>
                </c:pt>
                <c:pt idx="30">
                  <c:v>29.4</c:v>
                </c:pt>
                <c:pt idx="31">
                  <c:v>29.6</c:v>
                </c:pt>
                <c:pt idx="32">
                  <c:v>29.9</c:v>
                </c:pt>
                <c:pt idx="33">
                  <c:v>29.7</c:v>
                </c:pt>
                <c:pt idx="34">
                  <c:v>29.3</c:v>
                </c:pt>
                <c:pt idx="35">
                  <c:v>30.2</c:v>
                </c:pt>
                <c:pt idx="36">
                  <c:v>27.4</c:v>
                </c:pt>
                <c:pt idx="37">
                  <c:v>25.7</c:v>
                </c:pt>
                <c:pt idx="38">
                  <c:v>27.6</c:v>
                </c:pt>
                <c:pt idx="39">
                  <c:v>28</c:v>
                </c:pt>
                <c:pt idx="40">
                  <c:v>29.8</c:v>
                </c:pt>
                <c:pt idx="41">
                  <c:v>30.4</c:v>
                </c:pt>
                <c:pt idx="42">
                  <c:v>30.7</c:v>
                </c:pt>
                <c:pt idx="43">
                  <c:v>29.7</c:v>
                </c:pt>
                <c:pt idx="44">
                  <c:v>30.2</c:v>
                </c:pt>
                <c:pt idx="45">
                  <c:v>27.7</c:v>
                </c:pt>
                <c:pt idx="46">
                  <c:v>26.3</c:v>
                </c:pt>
                <c:pt idx="47">
                  <c:v>27.3</c:v>
                </c:pt>
                <c:pt idx="48">
                  <c:v>26.5</c:v>
                </c:pt>
                <c:pt idx="49">
                  <c:v>27.7</c:v>
                </c:pt>
                <c:pt idx="50">
                  <c:v>24.7</c:v>
                </c:pt>
                <c:pt idx="51">
                  <c:v>29.5</c:v>
                </c:pt>
                <c:pt idx="52">
                  <c:v>26.9</c:v>
                </c:pt>
                <c:pt idx="53">
                  <c:v>28.2</c:v>
                </c:pt>
                <c:pt idx="54">
                  <c:v>30.1</c:v>
                </c:pt>
                <c:pt idx="55">
                  <c:v>28.6</c:v>
                </c:pt>
                <c:pt idx="56">
                  <c:v>29</c:v>
                </c:pt>
                <c:pt idx="57">
                  <c:v>24.8</c:v>
                </c:pt>
                <c:pt idx="58">
                  <c:v>25.3</c:v>
                </c:pt>
                <c:pt idx="59">
                  <c:v>29.9</c:v>
                </c:pt>
                <c:pt idx="60">
                  <c:v>29</c:v>
                </c:pt>
                <c:pt idx="61">
                  <c:v>27.9</c:v>
                </c:pt>
                <c:pt idx="62">
                  <c:v>31.3</c:v>
                </c:pt>
                <c:pt idx="63">
                  <c:v>29.7</c:v>
                </c:pt>
                <c:pt idx="64">
                  <c:v>29.1</c:v>
                </c:pt>
                <c:pt idx="65">
                  <c:v>28.5</c:v>
                </c:pt>
                <c:pt idx="66">
                  <c:v>29.1</c:v>
                </c:pt>
                <c:pt idx="67">
                  <c:v>31</c:v>
                </c:pt>
                <c:pt idx="68">
                  <c:v>29.3</c:v>
                </c:pt>
                <c:pt idx="69">
                  <c:v>30.1</c:v>
                </c:pt>
                <c:pt idx="70">
                  <c:v>29.8</c:v>
                </c:pt>
                <c:pt idx="71">
                  <c:v>28.8</c:v>
                </c:pt>
                <c:pt idx="72">
                  <c:v>27.3</c:v>
                </c:pt>
                <c:pt idx="73">
                  <c:v>27.1</c:v>
                </c:pt>
                <c:pt idx="74">
                  <c:v>28.2</c:v>
                </c:pt>
                <c:pt idx="75">
                  <c:v>28.7</c:v>
                </c:pt>
                <c:pt idx="76">
                  <c:v>27.1</c:v>
                </c:pt>
                <c:pt idx="77">
                  <c:v>28.6</c:v>
                </c:pt>
                <c:pt idx="78">
                  <c:v>29.2</c:v>
                </c:pt>
                <c:pt idx="79">
                  <c:v>25.2</c:v>
                </c:pt>
                <c:pt idx="80">
                  <c:v>26</c:v>
                </c:pt>
                <c:pt idx="81">
                  <c:v>25.1</c:v>
                </c:pt>
                <c:pt idx="82">
                  <c:v>26.8</c:v>
                </c:pt>
                <c:pt idx="83">
                  <c:v>25.7</c:v>
                </c:pt>
                <c:pt idx="84">
                  <c:v>27.5</c:v>
                </c:pt>
                <c:pt idx="85">
                  <c:v>28.2</c:v>
                </c:pt>
                <c:pt idx="86">
                  <c:v>28.7</c:v>
                </c:pt>
                <c:pt idx="87">
                  <c:v>28.7</c:v>
                </c:pt>
                <c:pt idx="88">
                  <c:v>27.8</c:v>
                </c:pt>
                <c:pt idx="89">
                  <c:v>28.8</c:v>
                </c:pt>
                <c:pt idx="90">
                  <c:v>28.4</c:v>
                </c:pt>
                <c:pt idx="91">
                  <c:v>29.7</c:v>
                </c:pt>
                <c:pt idx="92">
                  <c:v>29</c:v>
                </c:pt>
                <c:pt idx="93">
                  <c:v>27.1</c:v>
                </c:pt>
                <c:pt idx="94">
                  <c:v>28.3</c:v>
                </c:pt>
                <c:pt idx="95">
                  <c:v>29.7</c:v>
                </c:pt>
                <c:pt idx="96">
                  <c:v>27.8</c:v>
                </c:pt>
                <c:pt idx="97">
                  <c:v>28.1</c:v>
                </c:pt>
                <c:pt idx="98">
                  <c:v>29</c:v>
                </c:pt>
                <c:pt idx="99">
                  <c:v>29</c:v>
                </c:pt>
                <c:pt idx="100">
                  <c:v>28.4</c:v>
                </c:pt>
                <c:pt idx="101">
                  <c:v>27.8</c:v>
                </c:pt>
                <c:pt idx="102">
                  <c:v>29.1</c:v>
                </c:pt>
                <c:pt idx="103">
                  <c:v>27.2</c:v>
                </c:pt>
                <c:pt idx="104">
                  <c:v>52.8</c:v>
                </c:pt>
                <c:pt idx="105">
                  <c:v>44.3</c:v>
                </c:pt>
                <c:pt idx="106">
                  <c:v>43.8</c:v>
                </c:pt>
                <c:pt idx="107">
                  <c:v>41.9</c:v>
                </c:pt>
                <c:pt idx="108">
                  <c:v>40.799999999999997</c:v>
                </c:pt>
                <c:pt idx="109">
                  <c:v>39.1</c:v>
                </c:pt>
                <c:pt idx="110">
                  <c:v>50.2</c:v>
                </c:pt>
                <c:pt idx="111">
                  <c:v>53.4</c:v>
                </c:pt>
                <c:pt idx="112">
                  <c:v>46.8</c:v>
                </c:pt>
                <c:pt idx="113">
                  <c:v>46.7</c:v>
                </c:pt>
                <c:pt idx="114">
                  <c:v>47.4</c:v>
                </c:pt>
                <c:pt idx="115">
                  <c:v>50.4</c:v>
                </c:pt>
                <c:pt idx="116">
                  <c:v>50.5</c:v>
                </c:pt>
                <c:pt idx="117">
                  <c:v>46.1</c:v>
                </c:pt>
                <c:pt idx="118">
                  <c:v>44.2</c:v>
                </c:pt>
                <c:pt idx="119">
                  <c:v>45.1</c:v>
                </c:pt>
                <c:pt idx="120">
                  <c:v>44.9</c:v>
                </c:pt>
                <c:pt idx="121">
                  <c:v>44.9</c:v>
                </c:pt>
                <c:pt idx="122">
                  <c:v>41.3</c:v>
                </c:pt>
                <c:pt idx="123">
                  <c:v>42.5</c:v>
                </c:pt>
                <c:pt idx="124">
                  <c:v>39.9</c:v>
                </c:pt>
                <c:pt idx="125">
                  <c:v>42.4</c:v>
                </c:pt>
                <c:pt idx="126">
                  <c:v>42.8</c:v>
                </c:pt>
                <c:pt idx="127">
                  <c:v>42.3</c:v>
                </c:pt>
                <c:pt idx="128">
                  <c:v>42.5</c:v>
                </c:pt>
                <c:pt idx="129">
                  <c:v>37</c:v>
                </c:pt>
                <c:pt idx="130">
                  <c:v>37.4</c:v>
                </c:pt>
                <c:pt idx="131">
                  <c:v>43</c:v>
                </c:pt>
              </c:numCache>
            </c:numRef>
          </c:val>
          <c:smooth val="0"/>
        </c:ser>
        <c:ser>
          <c:idx val="1"/>
          <c:order val="1"/>
          <c:tx>
            <c:strRef>
              <c:f>縦型表!$AX$104</c:f>
              <c:strCache>
                <c:ptCount val="1"/>
                <c:pt idx="0">
                  <c:v>鮫浦ＭＰ前</c:v>
                </c:pt>
              </c:strCache>
            </c:strRef>
          </c:tx>
          <c:spPr>
            <a:ln w="12700">
              <a:solidFill>
                <a:srgbClr val="666699"/>
              </a:solidFill>
              <a:prstDash val="solid"/>
            </a:ln>
          </c:spPr>
          <c:marker>
            <c:symbol val="square"/>
            <c:size val="6"/>
            <c:spPr>
              <a:solidFill>
                <a:srgbClr val="FFFFFF"/>
              </a:solidFill>
              <a:ln>
                <a:solidFill>
                  <a:srgbClr val="666699"/>
                </a:solidFill>
                <a:prstDash val="solid"/>
              </a:ln>
            </c:spPr>
          </c:marker>
          <c:cat>
            <c:numRef>
              <c:f>縦型表!$AI$105:$AI$268</c:f>
              <c:numCache>
                <c:formatCode>[$-411]ge\.m\.d;@</c:formatCode>
                <c:ptCount val="164"/>
                <c:pt idx="0">
                  <c:v>31155</c:v>
                </c:pt>
                <c:pt idx="1">
                  <c:v>31254</c:v>
                </c:pt>
                <c:pt idx="2">
                  <c:v>31337</c:v>
                </c:pt>
                <c:pt idx="3">
                  <c:v>31456</c:v>
                </c:pt>
                <c:pt idx="4">
                  <c:v>31519</c:v>
                </c:pt>
                <c:pt idx="5">
                  <c:v>31617</c:v>
                </c:pt>
                <c:pt idx="6">
                  <c:v>31700</c:v>
                </c:pt>
                <c:pt idx="7">
                  <c:v>31791</c:v>
                </c:pt>
                <c:pt idx="8">
                  <c:v>31884</c:v>
                </c:pt>
                <c:pt idx="9">
                  <c:v>31980</c:v>
                </c:pt>
                <c:pt idx="10">
                  <c:v>32080</c:v>
                </c:pt>
                <c:pt idx="11">
                  <c:v>32163</c:v>
                </c:pt>
                <c:pt idx="12">
                  <c:v>32247</c:v>
                </c:pt>
                <c:pt idx="13">
                  <c:v>32344</c:v>
                </c:pt>
                <c:pt idx="14">
                  <c:v>32435</c:v>
                </c:pt>
                <c:pt idx="15">
                  <c:v>32526</c:v>
                </c:pt>
                <c:pt idx="16">
                  <c:v>32619</c:v>
                </c:pt>
                <c:pt idx="17">
                  <c:v>32708</c:v>
                </c:pt>
                <c:pt idx="18">
                  <c:v>32800</c:v>
                </c:pt>
                <c:pt idx="19">
                  <c:v>32903</c:v>
                </c:pt>
                <c:pt idx="20">
                  <c:v>32982</c:v>
                </c:pt>
                <c:pt idx="21">
                  <c:v>33072</c:v>
                </c:pt>
                <c:pt idx="22">
                  <c:v>33164</c:v>
                </c:pt>
                <c:pt idx="23">
                  <c:v>33261</c:v>
                </c:pt>
                <c:pt idx="24">
                  <c:v>33345</c:v>
                </c:pt>
                <c:pt idx="25">
                  <c:v>33443</c:v>
                </c:pt>
                <c:pt idx="26">
                  <c:v>33534</c:v>
                </c:pt>
                <c:pt idx="27">
                  <c:v>33625</c:v>
                </c:pt>
                <c:pt idx="28">
                  <c:v>33765</c:v>
                </c:pt>
                <c:pt idx="29">
                  <c:v>33806</c:v>
                </c:pt>
                <c:pt idx="30">
                  <c:v>33906</c:v>
                </c:pt>
                <c:pt idx="31">
                  <c:v>33996</c:v>
                </c:pt>
                <c:pt idx="32">
                  <c:v>34079</c:v>
                </c:pt>
                <c:pt idx="33">
                  <c:v>34170</c:v>
                </c:pt>
                <c:pt idx="34">
                  <c:v>34269</c:v>
                </c:pt>
                <c:pt idx="35">
                  <c:v>34360</c:v>
                </c:pt>
                <c:pt idx="36">
                  <c:v>34444</c:v>
                </c:pt>
                <c:pt idx="37">
                  <c:v>34536</c:v>
                </c:pt>
                <c:pt idx="38">
                  <c:v>34632</c:v>
                </c:pt>
                <c:pt idx="39">
                  <c:v>34718</c:v>
                </c:pt>
                <c:pt idx="40">
                  <c:v>34802</c:v>
                </c:pt>
                <c:pt idx="41">
                  <c:v>34906</c:v>
                </c:pt>
                <c:pt idx="42">
                  <c:v>34989</c:v>
                </c:pt>
                <c:pt idx="43">
                  <c:v>35081</c:v>
                </c:pt>
                <c:pt idx="44">
                  <c:v>35166</c:v>
                </c:pt>
                <c:pt idx="45">
                  <c:v>35270</c:v>
                </c:pt>
                <c:pt idx="46">
                  <c:v>35361</c:v>
                </c:pt>
                <c:pt idx="47">
                  <c:v>35458</c:v>
                </c:pt>
                <c:pt idx="48">
                  <c:v>35535</c:v>
                </c:pt>
                <c:pt idx="49">
                  <c:v>35649</c:v>
                </c:pt>
                <c:pt idx="50">
                  <c:v>35724</c:v>
                </c:pt>
                <c:pt idx="51">
                  <c:v>35850</c:v>
                </c:pt>
                <c:pt idx="52">
                  <c:v>35928</c:v>
                </c:pt>
                <c:pt idx="53">
                  <c:v>36055</c:v>
                </c:pt>
                <c:pt idx="54">
                  <c:v>36118</c:v>
                </c:pt>
                <c:pt idx="55">
                  <c:v>36180</c:v>
                </c:pt>
                <c:pt idx="56">
                  <c:v>36265</c:v>
                </c:pt>
                <c:pt idx="57">
                  <c:v>36382</c:v>
                </c:pt>
                <c:pt idx="58">
                  <c:v>36483</c:v>
                </c:pt>
                <c:pt idx="59">
                  <c:v>36578</c:v>
                </c:pt>
                <c:pt idx="60">
                  <c:v>36652</c:v>
                </c:pt>
                <c:pt idx="61">
                  <c:v>36760</c:v>
                </c:pt>
                <c:pt idx="62">
                  <c:v>36838</c:v>
                </c:pt>
                <c:pt idx="63">
                  <c:v>36943</c:v>
                </c:pt>
                <c:pt idx="64">
                  <c:v>37034</c:v>
                </c:pt>
                <c:pt idx="65">
                  <c:v>37112</c:v>
                </c:pt>
                <c:pt idx="66">
                  <c:v>37209</c:v>
                </c:pt>
                <c:pt idx="67">
                  <c:v>37313</c:v>
                </c:pt>
                <c:pt idx="68">
                  <c:v>37398</c:v>
                </c:pt>
                <c:pt idx="69">
                  <c:v>37475</c:v>
                </c:pt>
                <c:pt idx="70">
                  <c:v>37589</c:v>
                </c:pt>
                <c:pt idx="71">
                  <c:v>37670</c:v>
                </c:pt>
                <c:pt idx="72">
                  <c:v>37763</c:v>
                </c:pt>
                <c:pt idx="73">
                  <c:v>37854</c:v>
                </c:pt>
                <c:pt idx="74">
                  <c:v>37945</c:v>
                </c:pt>
                <c:pt idx="75">
                  <c:v>38033</c:v>
                </c:pt>
                <c:pt idx="76">
                  <c:v>38125</c:v>
                </c:pt>
                <c:pt idx="77">
                  <c:v>38233</c:v>
                </c:pt>
                <c:pt idx="78">
                  <c:v>38329</c:v>
                </c:pt>
                <c:pt idx="79">
                  <c:v>38407</c:v>
                </c:pt>
                <c:pt idx="80">
                  <c:v>38490</c:v>
                </c:pt>
                <c:pt idx="81">
                  <c:v>38575</c:v>
                </c:pt>
                <c:pt idx="82">
                  <c:v>38686</c:v>
                </c:pt>
                <c:pt idx="83">
                  <c:v>38776</c:v>
                </c:pt>
                <c:pt idx="84">
                  <c:v>38853</c:v>
                </c:pt>
                <c:pt idx="85">
                  <c:v>38952</c:v>
                </c:pt>
                <c:pt idx="86">
                  <c:v>39036</c:v>
                </c:pt>
                <c:pt idx="87">
                  <c:v>39120</c:v>
                </c:pt>
                <c:pt idx="88">
                  <c:v>39218</c:v>
                </c:pt>
                <c:pt idx="89">
                  <c:v>39304</c:v>
                </c:pt>
                <c:pt idx="90">
                  <c:v>39422</c:v>
                </c:pt>
                <c:pt idx="91">
                  <c:v>39510</c:v>
                </c:pt>
                <c:pt idx="92">
                  <c:v>39589</c:v>
                </c:pt>
                <c:pt idx="93">
                  <c:v>39673</c:v>
                </c:pt>
                <c:pt idx="94">
                  <c:v>39765</c:v>
                </c:pt>
                <c:pt idx="95">
                  <c:v>39862</c:v>
                </c:pt>
                <c:pt idx="96">
                  <c:v>39946</c:v>
                </c:pt>
                <c:pt idx="97">
                  <c:v>40051</c:v>
                </c:pt>
                <c:pt idx="98">
                  <c:v>40127</c:v>
                </c:pt>
                <c:pt idx="99">
                  <c:v>40218</c:v>
                </c:pt>
                <c:pt idx="100">
                  <c:v>40316</c:v>
                </c:pt>
                <c:pt idx="101">
                  <c:v>40400</c:v>
                </c:pt>
                <c:pt idx="102">
                  <c:v>40499</c:v>
                </c:pt>
                <c:pt idx="103">
                  <c:v>40597</c:v>
                </c:pt>
                <c:pt idx="104">
                  <c:v>40680</c:v>
                </c:pt>
                <c:pt idx="105">
                  <c:v>40764</c:v>
                </c:pt>
                <c:pt idx="106">
                  <c:v>40856</c:v>
                </c:pt>
                <c:pt idx="107">
                  <c:v>40953</c:v>
                </c:pt>
                <c:pt idx="108">
                  <c:v>41054</c:v>
                </c:pt>
                <c:pt idx="109">
                  <c:v>41142</c:v>
                </c:pt>
                <c:pt idx="110">
                  <c:v>41240</c:v>
                </c:pt>
                <c:pt idx="111">
                  <c:v>41324</c:v>
                </c:pt>
                <c:pt idx="112">
                  <c:v>41409</c:v>
                </c:pt>
                <c:pt idx="113">
                  <c:v>41488</c:v>
                </c:pt>
                <c:pt idx="114">
                  <c:v>41590</c:v>
                </c:pt>
                <c:pt idx="115">
                  <c:v>41676</c:v>
                </c:pt>
                <c:pt idx="116">
                  <c:v>41773</c:v>
                </c:pt>
                <c:pt idx="117">
                  <c:v>41856</c:v>
                </c:pt>
                <c:pt idx="118">
                  <c:v>41948</c:v>
                </c:pt>
                <c:pt idx="119">
                  <c:v>42051</c:v>
                </c:pt>
                <c:pt idx="120">
                  <c:v>42145</c:v>
                </c:pt>
                <c:pt idx="121">
                  <c:v>42222</c:v>
                </c:pt>
                <c:pt idx="122">
                  <c:v>42320</c:v>
                </c:pt>
                <c:pt idx="123">
                  <c:v>42405</c:v>
                </c:pt>
                <c:pt idx="124">
                  <c:v>42510</c:v>
                </c:pt>
                <c:pt idx="125">
                  <c:v>42608</c:v>
                </c:pt>
                <c:pt idx="126">
                  <c:v>42690</c:v>
                </c:pt>
                <c:pt idx="127">
                  <c:v>42781</c:v>
                </c:pt>
                <c:pt idx="128">
                  <c:v>42864</c:v>
                </c:pt>
                <c:pt idx="129">
                  <c:v>42950</c:v>
                </c:pt>
                <c:pt idx="130">
                  <c:v>43047</c:v>
                </c:pt>
                <c:pt idx="131">
                  <c:v>43140</c:v>
                </c:pt>
              </c:numCache>
            </c:numRef>
          </c:cat>
          <c:val>
            <c:numRef>
              <c:f>縦型表!$AX$105:$AX$268</c:f>
              <c:numCache>
                <c:formatCode>0.0</c:formatCode>
                <c:ptCount val="164"/>
                <c:pt idx="0">
                  <c:v>40.020000000000003</c:v>
                </c:pt>
                <c:pt idx="1">
                  <c:v>37.409999999999997</c:v>
                </c:pt>
                <c:pt idx="2">
                  <c:v>45.24</c:v>
                </c:pt>
                <c:pt idx="3">
                  <c:v>40.020000000000003</c:v>
                </c:pt>
                <c:pt idx="4">
                  <c:v>40.89</c:v>
                </c:pt>
                <c:pt idx="5">
                  <c:v>33.93</c:v>
                </c:pt>
                <c:pt idx="6">
                  <c:v>35.67</c:v>
                </c:pt>
                <c:pt idx="7">
                  <c:v>32.19</c:v>
                </c:pt>
                <c:pt idx="8">
                  <c:v>35.67</c:v>
                </c:pt>
                <c:pt idx="9">
                  <c:v>40.020000000000003</c:v>
                </c:pt>
                <c:pt idx="10">
                  <c:v>39.15</c:v>
                </c:pt>
                <c:pt idx="11">
                  <c:v>40.89</c:v>
                </c:pt>
                <c:pt idx="12">
                  <c:v>33.93</c:v>
                </c:pt>
                <c:pt idx="13">
                  <c:v>35.67</c:v>
                </c:pt>
                <c:pt idx="14">
                  <c:v>34.799999999999997</c:v>
                </c:pt>
                <c:pt idx="15">
                  <c:v>36.54</c:v>
                </c:pt>
                <c:pt idx="16">
                  <c:v>35.67</c:v>
                </c:pt>
                <c:pt idx="17">
                  <c:v>36.54</c:v>
                </c:pt>
                <c:pt idx="18">
                  <c:v>36.54</c:v>
                </c:pt>
                <c:pt idx="19">
                  <c:v>34.799999999999997</c:v>
                </c:pt>
                <c:pt idx="20">
                  <c:v>35.67</c:v>
                </c:pt>
                <c:pt idx="21">
                  <c:v>38.28</c:v>
                </c:pt>
                <c:pt idx="22">
                  <c:v>34.799999999999997</c:v>
                </c:pt>
                <c:pt idx="23">
                  <c:v>35.67</c:v>
                </c:pt>
                <c:pt idx="24">
                  <c:v>35.200000000000003</c:v>
                </c:pt>
                <c:pt idx="25">
                  <c:v>34.799999999999997</c:v>
                </c:pt>
                <c:pt idx="26">
                  <c:v>34.799999999999997</c:v>
                </c:pt>
                <c:pt idx="27">
                  <c:v>38.5</c:v>
                </c:pt>
                <c:pt idx="28">
                  <c:v>39.6</c:v>
                </c:pt>
                <c:pt idx="29">
                  <c:v>39.5</c:v>
                </c:pt>
                <c:pt idx="30">
                  <c:v>39.6</c:v>
                </c:pt>
                <c:pt idx="31">
                  <c:v>42.1</c:v>
                </c:pt>
                <c:pt idx="32">
                  <c:v>41.7</c:v>
                </c:pt>
                <c:pt idx="33">
                  <c:v>41.3</c:v>
                </c:pt>
                <c:pt idx="34">
                  <c:v>41.2</c:v>
                </c:pt>
                <c:pt idx="35">
                  <c:v>40.1</c:v>
                </c:pt>
                <c:pt idx="36">
                  <c:v>39.4</c:v>
                </c:pt>
                <c:pt idx="37">
                  <c:v>39.799999999999997</c:v>
                </c:pt>
                <c:pt idx="38">
                  <c:v>38.6</c:v>
                </c:pt>
                <c:pt idx="39">
                  <c:v>38.4</c:v>
                </c:pt>
                <c:pt idx="40">
                  <c:v>41.7</c:v>
                </c:pt>
                <c:pt idx="41">
                  <c:v>42.6</c:v>
                </c:pt>
                <c:pt idx="42">
                  <c:v>39.9</c:v>
                </c:pt>
                <c:pt idx="43">
                  <c:v>40.6</c:v>
                </c:pt>
                <c:pt idx="44">
                  <c:v>41.4</c:v>
                </c:pt>
                <c:pt idx="45">
                  <c:v>40</c:v>
                </c:pt>
                <c:pt idx="46">
                  <c:v>39.1</c:v>
                </c:pt>
                <c:pt idx="47">
                  <c:v>39.799999999999997</c:v>
                </c:pt>
                <c:pt idx="48">
                  <c:v>39.799999999999997</c:v>
                </c:pt>
                <c:pt idx="49">
                  <c:v>38.1</c:v>
                </c:pt>
                <c:pt idx="50">
                  <c:v>33.700000000000003</c:v>
                </c:pt>
                <c:pt idx="51">
                  <c:v>40.9</c:v>
                </c:pt>
                <c:pt idx="52">
                  <c:v>42.3</c:v>
                </c:pt>
                <c:pt idx="53">
                  <c:v>41.5</c:v>
                </c:pt>
                <c:pt idx="54">
                  <c:v>42.4</c:v>
                </c:pt>
                <c:pt idx="55">
                  <c:v>43</c:v>
                </c:pt>
                <c:pt idx="56">
                  <c:v>42.4</c:v>
                </c:pt>
                <c:pt idx="57">
                  <c:v>38.6</c:v>
                </c:pt>
                <c:pt idx="58">
                  <c:v>39.4</c:v>
                </c:pt>
                <c:pt idx="59">
                  <c:v>43.5</c:v>
                </c:pt>
                <c:pt idx="60">
                  <c:v>43.7</c:v>
                </c:pt>
                <c:pt idx="61">
                  <c:v>39.700000000000003</c:v>
                </c:pt>
                <c:pt idx="62">
                  <c:v>39.9</c:v>
                </c:pt>
                <c:pt idx="63">
                  <c:v>44</c:v>
                </c:pt>
                <c:pt idx="64">
                  <c:v>41.8</c:v>
                </c:pt>
                <c:pt idx="65">
                  <c:v>41.8</c:v>
                </c:pt>
                <c:pt idx="66">
                  <c:v>43.6</c:v>
                </c:pt>
                <c:pt idx="67">
                  <c:v>38.5</c:v>
                </c:pt>
                <c:pt idx="68">
                  <c:v>43.1</c:v>
                </c:pt>
                <c:pt idx="69">
                  <c:v>44.6</c:v>
                </c:pt>
                <c:pt idx="70">
                  <c:v>43.6</c:v>
                </c:pt>
                <c:pt idx="71">
                  <c:v>42</c:v>
                </c:pt>
                <c:pt idx="72">
                  <c:v>40.6</c:v>
                </c:pt>
                <c:pt idx="73">
                  <c:v>37.4</c:v>
                </c:pt>
                <c:pt idx="74">
                  <c:v>38.4</c:v>
                </c:pt>
                <c:pt idx="75">
                  <c:v>42.7</c:v>
                </c:pt>
                <c:pt idx="76">
                  <c:v>41.5</c:v>
                </c:pt>
                <c:pt idx="77">
                  <c:v>39.200000000000003</c:v>
                </c:pt>
                <c:pt idx="78">
                  <c:v>39.799999999999997</c:v>
                </c:pt>
                <c:pt idx="79">
                  <c:v>36.299999999999997</c:v>
                </c:pt>
                <c:pt idx="80">
                  <c:v>35.9</c:v>
                </c:pt>
                <c:pt idx="81">
                  <c:v>33.9</c:v>
                </c:pt>
                <c:pt idx="82">
                  <c:v>35.4</c:v>
                </c:pt>
                <c:pt idx="83">
                  <c:v>37.5</c:v>
                </c:pt>
                <c:pt idx="84">
                  <c:v>37.200000000000003</c:v>
                </c:pt>
                <c:pt idx="85">
                  <c:v>39.4</c:v>
                </c:pt>
                <c:pt idx="86">
                  <c:v>36.799999999999997</c:v>
                </c:pt>
                <c:pt idx="87">
                  <c:v>41.6</c:v>
                </c:pt>
                <c:pt idx="88">
                  <c:v>38.700000000000003</c:v>
                </c:pt>
                <c:pt idx="89">
                  <c:v>37.1</c:v>
                </c:pt>
                <c:pt idx="90">
                  <c:v>38.200000000000003</c:v>
                </c:pt>
                <c:pt idx="91">
                  <c:v>39.299999999999997</c:v>
                </c:pt>
                <c:pt idx="92">
                  <c:v>37.6</c:v>
                </c:pt>
                <c:pt idx="93">
                  <c:v>37.799999999999997</c:v>
                </c:pt>
                <c:pt idx="94">
                  <c:v>41</c:v>
                </c:pt>
                <c:pt idx="95">
                  <c:v>40.4</c:v>
                </c:pt>
                <c:pt idx="96">
                  <c:v>41.5</c:v>
                </c:pt>
                <c:pt idx="97">
                  <c:v>37.9</c:v>
                </c:pt>
                <c:pt idx="98">
                  <c:v>36.4</c:v>
                </c:pt>
                <c:pt idx="99">
                  <c:v>36.5</c:v>
                </c:pt>
                <c:pt idx="100">
                  <c:v>37.799999999999997</c:v>
                </c:pt>
                <c:pt idx="101">
                  <c:v>38.6</c:v>
                </c:pt>
                <c:pt idx="102">
                  <c:v>37.1</c:v>
                </c:pt>
                <c:pt idx="103">
                  <c:v>35.6</c:v>
                </c:pt>
                <c:pt idx="104">
                  <c:v>92.9</c:v>
                </c:pt>
                <c:pt idx="105">
                  <c:v>80.2</c:v>
                </c:pt>
                <c:pt idx="106">
                  <c:v>65.8</c:v>
                </c:pt>
                <c:pt idx="107">
                  <c:v>52.4</c:v>
                </c:pt>
                <c:pt idx="108">
                  <c:v>50.7</c:v>
                </c:pt>
                <c:pt idx="109">
                  <c:v>49.2</c:v>
                </c:pt>
                <c:pt idx="110">
                  <c:v>46.5</c:v>
                </c:pt>
                <c:pt idx="111">
                  <c:v>48.4</c:v>
                </c:pt>
                <c:pt idx="112">
                  <c:v>45.8</c:v>
                </c:pt>
                <c:pt idx="113">
                  <c:v>43.8</c:v>
                </c:pt>
                <c:pt idx="114">
                  <c:v>43</c:v>
                </c:pt>
                <c:pt idx="115">
                  <c:v>44.4</c:v>
                </c:pt>
                <c:pt idx="116">
                  <c:v>43.6</c:v>
                </c:pt>
                <c:pt idx="117">
                  <c:v>44.1</c:v>
                </c:pt>
                <c:pt idx="118">
                  <c:v>41</c:v>
                </c:pt>
                <c:pt idx="119">
                  <c:v>42.1</c:v>
                </c:pt>
                <c:pt idx="120">
                  <c:v>42.5</c:v>
                </c:pt>
                <c:pt idx="121">
                  <c:v>44.3</c:v>
                </c:pt>
                <c:pt idx="122">
                  <c:v>40</c:v>
                </c:pt>
                <c:pt idx="123">
                  <c:v>40.700000000000003</c:v>
                </c:pt>
                <c:pt idx="124">
                  <c:v>40.799999999999997</c:v>
                </c:pt>
                <c:pt idx="125">
                  <c:v>39.4</c:v>
                </c:pt>
                <c:pt idx="126">
                  <c:v>40.299999999999997</c:v>
                </c:pt>
                <c:pt idx="127">
                  <c:v>39.299999999999997</c:v>
                </c:pt>
                <c:pt idx="128">
                  <c:v>39.6</c:v>
                </c:pt>
                <c:pt idx="129">
                  <c:v>39.1</c:v>
                </c:pt>
                <c:pt idx="130">
                  <c:v>39.5</c:v>
                </c:pt>
                <c:pt idx="131">
                  <c:v>38.5</c:v>
                </c:pt>
              </c:numCache>
            </c:numRef>
          </c:val>
          <c:smooth val="0"/>
        </c:ser>
        <c:ser>
          <c:idx val="1"/>
          <c:order val="2"/>
          <c:tx>
            <c:strRef>
              <c:f>縦型表!$AY$104</c:f>
              <c:strCache>
                <c:ptCount val="1"/>
                <c:pt idx="0">
                  <c:v>大谷川ポンプ小屋前</c:v>
                </c:pt>
              </c:strCache>
            </c:strRef>
          </c:tx>
          <c:spPr>
            <a:ln w="12700">
              <a:pattFill prst="pct75">
                <a:fgClr>
                  <a:srgbClr val="008000"/>
                </a:fgClr>
                <a:bgClr>
                  <a:srgbClr val="FFFFFF"/>
                </a:bgClr>
              </a:pattFill>
              <a:prstDash val="solid"/>
            </a:ln>
          </c:spPr>
          <c:marker>
            <c:symbol val="triangle"/>
            <c:size val="6"/>
            <c:spPr>
              <a:solidFill>
                <a:srgbClr val="FFFFFF"/>
              </a:solidFill>
              <a:ln>
                <a:solidFill>
                  <a:srgbClr val="008000"/>
                </a:solidFill>
                <a:prstDash val="solid"/>
              </a:ln>
            </c:spPr>
          </c:marker>
          <c:cat>
            <c:numRef>
              <c:f>縦型表!$AI$105:$AI$268</c:f>
              <c:numCache>
                <c:formatCode>[$-411]ge\.m\.d;@</c:formatCode>
                <c:ptCount val="164"/>
                <c:pt idx="0">
                  <c:v>31155</c:v>
                </c:pt>
                <c:pt idx="1">
                  <c:v>31254</c:v>
                </c:pt>
                <c:pt idx="2">
                  <c:v>31337</c:v>
                </c:pt>
                <c:pt idx="3">
                  <c:v>31456</c:v>
                </c:pt>
                <c:pt idx="4">
                  <c:v>31519</c:v>
                </c:pt>
                <c:pt idx="5">
                  <c:v>31617</c:v>
                </c:pt>
                <c:pt idx="6">
                  <c:v>31700</c:v>
                </c:pt>
                <c:pt idx="7">
                  <c:v>31791</c:v>
                </c:pt>
                <c:pt idx="8">
                  <c:v>31884</c:v>
                </c:pt>
                <c:pt idx="9">
                  <c:v>31980</c:v>
                </c:pt>
                <c:pt idx="10">
                  <c:v>32080</c:v>
                </c:pt>
                <c:pt idx="11">
                  <c:v>32163</c:v>
                </c:pt>
                <c:pt idx="12">
                  <c:v>32247</c:v>
                </c:pt>
                <c:pt idx="13">
                  <c:v>32344</c:v>
                </c:pt>
                <c:pt idx="14">
                  <c:v>32435</c:v>
                </c:pt>
                <c:pt idx="15">
                  <c:v>32526</c:v>
                </c:pt>
                <c:pt idx="16">
                  <c:v>32619</c:v>
                </c:pt>
                <c:pt idx="17">
                  <c:v>32708</c:v>
                </c:pt>
                <c:pt idx="18">
                  <c:v>32800</c:v>
                </c:pt>
                <c:pt idx="19">
                  <c:v>32903</c:v>
                </c:pt>
                <c:pt idx="20">
                  <c:v>32982</c:v>
                </c:pt>
                <c:pt idx="21">
                  <c:v>33072</c:v>
                </c:pt>
                <c:pt idx="22">
                  <c:v>33164</c:v>
                </c:pt>
                <c:pt idx="23">
                  <c:v>33261</c:v>
                </c:pt>
                <c:pt idx="24">
                  <c:v>33345</c:v>
                </c:pt>
                <c:pt idx="25">
                  <c:v>33443</c:v>
                </c:pt>
                <c:pt idx="26">
                  <c:v>33534</c:v>
                </c:pt>
                <c:pt idx="27">
                  <c:v>33625</c:v>
                </c:pt>
                <c:pt idx="28">
                  <c:v>33765</c:v>
                </c:pt>
                <c:pt idx="29">
                  <c:v>33806</c:v>
                </c:pt>
                <c:pt idx="30">
                  <c:v>33906</c:v>
                </c:pt>
                <c:pt idx="31">
                  <c:v>33996</c:v>
                </c:pt>
                <c:pt idx="32">
                  <c:v>34079</c:v>
                </c:pt>
                <c:pt idx="33">
                  <c:v>34170</c:v>
                </c:pt>
                <c:pt idx="34">
                  <c:v>34269</c:v>
                </c:pt>
                <c:pt idx="35">
                  <c:v>34360</c:v>
                </c:pt>
                <c:pt idx="36">
                  <c:v>34444</c:v>
                </c:pt>
                <c:pt idx="37">
                  <c:v>34536</c:v>
                </c:pt>
                <c:pt idx="38">
                  <c:v>34632</c:v>
                </c:pt>
                <c:pt idx="39">
                  <c:v>34718</c:v>
                </c:pt>
                <c:pt idx="40">
                  <c:v>34802</c:v>
                </c:pt>
                <c:pt idx="41">
                  <c:v>34906</c:v>
                </c:pt>
                <c:pt idx="42">
                  <c:v>34989</c:v>
                </c:pt>
                <c:pt idx="43">
                  <c:v>35081</c:v>
                </c:pt>
                <c:pt idx="44">
                  <c:v>35166</c:v>
                </c:pt>
                <c:pt idx="45">
                  <c:v>35270</c:v>
                </c:pt>
                <c:pt idx="46">
                  <c:v>35361</c:v>
                </c:pt>
                <c:pt idx="47">
                  <c:v>35458</c:v>
                </c:pt>
                <c:pt idx="48">
                  <c:v>35535</c:v>
                </c:pt>
                <c:pt idx="49">
                  <c:v>35649</c:v>
                </c:pt>
                <c:pt idx="50">
                  <c:v>35724</c:v>
                </c:pt>
                <c:pt idx="51">
                  <c:v>35850</c:v>
                </c:pt>
                <c:pt idx="52">
                  <c:v>35928</c:v>
                </c:pt>
                <c:pt idx="53">
                  <c:v>36055</c:v>
                </c:pt>
                <c:pt idx="54">
                  <c:v>36118</c:v>
                </c:pt>
                <c:pt idx="55">
                  <c:v>36180</c:v>
                </c:pt>
                <c:pt idx="56">
                  <c:v>36265</c:v>
                </c:pt>
                <c:pt idx="57">
                  <c:v>36382</c:v>
                </c:pt>
                <c:pt idx="58">
                  <c:v>36483</c:v>
                </c:pt>
                <c:pt idx="59">
                  <c:v>36578</c:v>
                </c:pt>
                <c:pt idx="60">
                  <c:v>36652</c:v>
                </c:pt>
                <c:pt idx="61">
                  <c:v>36760</c:v>
                </c:pt>
                <c:pt idx="62">
                  <c:v>36838</c:v>
                </c:pt>
                <c:pt idx="63">
                  <c:v>36943</c:v>
                </c:pt>
                <c:pt idx="64">
                  <c:v>37034</c:v>
                </c:pt>
                <c:pt idx="65">
                  <c:v>37112</c:v>
                </c:pt>
                <c:pt idx="66">
                  <c:v>37209</c:v>
                </c:pt>
                <c:pt idx="67">
                  <c:v>37313</c:v>
                </c:pt>
                <c:pt idx="68">
                  <c:v>37398</c:v>
                </c:pt>
                <c:pt idx="69">
                  <c:v>37475</c:v>
                </c:pt>
                <c:pt idx="70">
                  <c:v>37589</c:v>
                </c:pt>
                <c:pt idx="71">
                  <c:v>37670</c:v>
                </c:pt>
                <c:pt idx="72">
                  <c:v>37763</c:v>
                </c:pt>
                <c:pt idx="73">
                  <c:v>37854</c:v>
                </c:pt>
                <c:pt idx="74">
                  <c:v>37945</c:v>
                </c:pt>
                <c:pt idx="75">
                  <c:v>38033</c:v>
                </c:pt>
                <c:pt idx="76">
                  <c:v>38125</c:v>
                </c:pt>
                <c:pt idx="77">
                  <c:v>38233</c:v>
                </c:pt>
                <c:pt idx="78">
                  <c:v>38329</c:v>
                </c:pt>
                <c:pt idx="79">
                  <c:v>38407</c:v>
                </c:pt>
                <c:pt idx="80">
                  <c:v>38490</c:v>
                </c:pt>
                <c:pt idx="81">
                  <c:v>38575</c:v>
                </c:pt>
                <c:pt idx="82">
                  <c:v>38686</c:v>
                </c:pt>
                <c:pt idx="83">
                  <c:v>38776</c:v>
                </c:pt>
                <c:pt idx="84">
                  <c:v>38853</c:v>
                </c:pt>
                <c:pt idx="85">
                  <c:v>38952</c:v>
                </c:pt>
                <c:pt idx="86">
                  <c:v>39036</c:v>
                </c:pt>
                <c:pt idx="87">
                  <c:v>39120</c:v>
                </c:pt>
                <c:pt idx="88">
                  <c:v>39218</c:v>
                </c:pt>
                <c:pt idx="89">
                  <c:v>39304</c:v>
                </c:pt>
                <c:pt idx="90">
                  <c:v>39422</c:v>
                </c:pt>
                <c:pt idx="91">
                  <c:v>39510</c:v>
                </c:pt>
                <c:pt idx="92">
                  <c:v>39589</c:v>
                </c:pt>
                <c:pt idx="93">
                  <c:v>39673</c:v>
                </c:pt>
                <c:pt idx="94">
                  <c:v>39765</c:v>
                </c:pt>
                <c:pt idx="95">
                  <c:v>39862</c:v>
                </c:pt>
                <c:pt idx="96">
                  <c:v>39946</c:v>
                </c:pt>
                <c:pt idx="97">
                  <c:v>40051</c:v>
                </c:pt>
                <c:pt idx="98">
                  <c:v>40127</c:v>
                </c:pt>
                <c:pt idx="99">
                  <c:v>40218</c:v>
                </c:pt>
                <c:pt idx="100">
                  <c:v>40316</c:v>
                </c:pt>
                <c:pt idx="101">
                  <c:v>40400</c:v>
                </c:pt>
                <c:pt idx="102">
                  <c:v>40499</c:v>
                </c:pt>
                <c:pt idx="103">
                  <c:v>40597</c:v>
                </c:pt>
                <c:pt idx="104">
                  <c:v>40680</c:v>
                </c:pt>
                <c:pt idx="105">
                  <c:v>40764</c:v>
                </c:pt>
                <c:pt idx="106">
                  <c:v>40856</c:v>
                </c:pt>
                <c:pt idx="107">
                  <c:v>40953</c:v>
                </c:pt>
                <c:pt idx="108">
                  <c:v>41054</c:v>
                </c:pt>
                <c:pt idx="109">
                  <c:v>41142</c:v>
                </c:pt>
                <c:pt idx="110">
                  <c:v>41240</c:v>
                </c:pt>
                <c:pt idx="111">
                  <c:v>41324</c:v>
                </c:pt>
                <c:pt idx="112">
                  <c:v>41409</c:v>
                </c:pt>
                <c:pt idx="113">
                  <c:v>41488</c:v>
                </c:pt>
                <c:pt idx="114">
                  <c:v>41590</c:v>
                </c:pt>
                <c:pt idx="115">
                  <c:v>41676</c:v>
                </c:pt>
                <c:pt idx="116">
                  <c:v>41773</c:v>
                </c:pt>
                <c:pt idx="117">
                  <c:v>41856</c:v>
                </c:pt>
                <c:pt idx="118">
                  <c:v>41948</c:v>
                </c:pt>
                <c:pt idx="119">
                  <c:v>42051</c:v>
                </c:pt>
                <c:pt idx="120">
                  <c:v>42145</c:v>
                </c:pt>
                <c:pt idx="121">
                  <c:v>42222</c:v>
                </c:pt>
                <c:pt idx="122">
                  <c:v>42320</c:v>
                </c:pt>
                <c:pt idx="123">
                  <c:v>42405</c:v>
                </c:pt>
                <c:pt idx="124">
                  <c:v>42510</c:v>
                </c:pt>
                <c:pt idx="125">
                  <c:v>42608</c:v>
                </c:pt>
                <c:pt idx="126">
                  <c:v>42690</c:v>
                </c:pt>
                <c:pt idx="127">
                  <c:v>42781</c:v>
                </c:pt>
                <c:pt idx="128">
                  <c:v>42864</c:v>
                </c:pt>
                <c:pt idx="129">
                  <c:v>42950</c:v>
                </c:pt>
                <c:pt idx="130">
                  <c:v>43047</c:v>
                </c:pt>
                <c:pt idx="131">
                  <c:v>43140</c:v>
                </c:pt>
              </c:numCache>
            </c:numRef>
          </c:cat>
          <c:val>
            <c:numRef>
              <c:f>縦型表!$AY$105:$AY$268</c:f>
              <c:numCache>
                <c:formatCode>0.0</c:formatCode>
                <c:ptCount val="164"/>
                <c:pt idx="0">
                  <c:v>38.28</c:v>
                </c:pt>
                <c:pt idx="1">
                  <c:v>33.06</c:v>
                </c:pt>
                <c:pt idx="2">
                  <c:v>43.5</c:v>
                </c:pt>
                <c:pt idx="3">
                  <c:v>36.54</c:v>
                </c:pt>
                <c:pt idx="4">
                  <c:v>35.67</c:v>
                </c:pt>
                <c:pt idx="5">
                  <c:v>33.93</c:v>
                </c:pt>
                <c:pt idx="6">
                  <c:v>35.67</c:v>
                </c:pt>
                <c:pt idx="7">
                  <c:v>36.54</c:v>
                </c:pt>
                <c:pt idx="8">
                  <c:v>34.799999999999997</c:v>
                </c:pt>
                <c:pt idx="9">
                  <c:v>38.28</c:v>
                </c:pt>
                <c:pt idx="10">
                  <c:v>35.67</c:v>
                </c:pt>
                <c:pt idx="11">
                  <c:v>38.28</c:v>
                </c:pt>
                <c:pt idx="12">
                  <c:v>33.93</c:v>
                </c:pt>
                <c:pt idx="13">
                  <c:v>34.799999999999997</c:v>
                </c:pt>
                <c:pt idx="14">
                  <c:v>34.799999999999997</c:v>
                </c:pt>
                <c:pt idx="15">
                  <c:v>37.409999999999997</c:v>
                </c:pt>
                <c:pt idx="16">
                  <c:v>38.28</c:v>
                </c:pt>
                <c:pt idx="17">
                  <c:v>33.06</c:v>
                </c:pt>
                <c:pt idx="18">
                  <c:v>37.409999999999997</c:v>
                </c:pt>
                <c:pt idx="19">
                  <c:v>34.799999999999997</c:v>
                </c:pt>
                <c:pt idx="20">
                  <c:v>31.32</c:v>
                </c:pt>
                <c:pt idx="21">
                  <c:v>36.54</c:v>
                </c:pt>
                <c:pt idx="22">
                  <c:v>35.67</c:v>
                </c:pt>
                <c:pt idx="23">
                  <c:v>35.67</c:v>
                </c:pt>
                <c:pt idx="24">
                  <c:v>35.299999999999997</c:v>
                </c:pt>
                <c:pt idx="25">
                  <c:v>34.5</c:v>
                </c:pt>
                <c:pt idx="26">
                  <c:v>34</c:v>
                </c:pt>
                <c:pt idx="27">
                  <c:v>38.700000000000003</c:v>
                </c:pt>
                <c:pt idx="28">
                  <c:v>39.1</c:v>
                </c:pt>
                <c:pt idx="29">
                  <c:v>38.700000000000003</c:v>
                </c:pt>
                <c:pt idx="30">
                  <c:v>40.9</c:v>
                </c:pt>
                <c:pt idx="31">
                  <c:v>36.1</c:v>
                </c:pt>
                <c:pt idx="32">
                  <c:v>41.5</c:v>
                </c:pt>
                <c:pt idx="33">
                  <c:v>38.4</c:v>
                </c:pt>
                <c:pt idx="34">
                  <c:v>36.1</c:v>
                </c:pt>
                <c:pt idx="35">
                  <c:v>33.4</c:v>
                </c:pt>
                <c:pt idx="36">
                  <c:v>39.1</c:v>
                </c:pt>
                <c:pt idx="37">
                  <c:v>35.299999999999997</c:v>
                </c:pt>
                <c:pt idx="38">
                  <c:v>35.200000000000003</c:v>
                </c:pt>
                <c:pt idx="39">
                  <c:v>36.200000000000003</c:v>
                </c:pt>
                <c:pt idx="40">
                  <c:v>38.299999999999997</c:v>
                </c:pt>
                <c:pt idx="41">
                  <c:v>37.299999999999997</c:v>
                </c:pt>
                <c:pt idx="42">
                  <c:v>38</c:v>
                </c:pt>
                <c:pt idx="43">
                  <c:v>37.1</c:v>
                </c:pt>
                <c:pt idx="44">
                  <c:v>38.299999999999997</c:v>
                </c:pt>
                <c:pt idx="45">
                  <c:v>37</c:v>
                </c:pt>
                <c:pt idx="46">
                  <c:v>35.200000000000003</c:v>
                </c:pt>
                <c:pt idx="47">
                  <c:v>34.700000000000003</c:v>
                </c:pt>
                <c:pt idx="48">
                  <c:v>36.4</c:v>
                </c:pt>
                <c:pt idx="49">
                  <c:v>36.1</c:v>
                </c:pt>
                <c:pt idx="50">
                  <c:v>32.799999999999997</c:v>
                </c:pt>
                <c:pt idx="51">
                  <c:v>37.799999999999997</c:v>
                </c:pt>
                <c:pt idx="52">
                  <c:v>37.799999999999997</c:v>
                </c:pt>
                <c:pt idx="53">
                  <c:v>39.5</c:v>
                </c:pt>
                <c:pt idx="54">
                  <c:v>39.700000000000003</c:v>
                </c:pt>
                <c:pt idx="55">
                  <c:v>38.9</c:v>
                </c:pt>
                <c:pt idx="56">
                  <c:v>38.200000000000003</c:v>
                </c:pt>
                <c:pt idx="57">
                  <c:v>35.200000000000003</c:v>
                </c:pt>
                <c:pt idx="58">
                  <c:v>33.9</c:v>
                </c:pt>
                <c:pt idx="59">
                  <c:v>40.1</c:v>
                </c:pt>
                <c:pt idx="60">
                  <c:v>37.9</c:v>
                </c:pt>
                <c:pt idx="61">
                  <c:v>35.700000000000003</c:v>
                </c:pt>
                <c:pt idx="62">
                  <c:v>40.1</c:v>
                </c:pt>
                <c:pt idx="63">
                  <c:v>39.299999999999997</c:v>
                </c:pt>
                <c:pt idx="64">
                  <c:v>36.5</c:v>
                </c:pt>
                <c:pt idx="65">
                  <c:v>40.4</c:v>
                </c:pt>
                <c:pt idx="66">
                  <c:v>39.4</c:v>
                </c:pt>
                <c:pt idx="67">
                  <c:v>41</c:v>
                </c:pt>
                <c:pt idx="68">
                  <c:v>38.4</c:v>
                </c:pt>
                <c:pt idx="69">
                  <c:v>38.6</c:v>
                </c:pt>
                <c:pt idx="70">
                  <c:v>38.200000000000003</c:v>
                </c:pt>
                <c:pt idx="71">
                  <c:v>38.5</c:v>
                </c:pt>
                <c:pt idx="72">
                  <c:v>35.799999999999997</c:v>
                </c:pt>
                <c:pt idx="73">
                  <c:v>34.1</c:v>
                </c:pt>
                <c:pt idx="74">
                  <c:v>37.1</c:v>
                </c:pt>
                <c:pt idx="75">
                  <c:v>37.299999999999997</c:v>
                </c:pt>
                <c:pt idx="76">
                  <c:v>34.700000000000003</c:v>
                </c:pt>
                <c:pt idx="77">
                  <c:v>33.5</c:v>
                </c:pt>
                <c:pt idx="78">
                  <c:v>36.299999999999997</c:v>
                </c:pt>
                <c:pt idx="79">
                  <c:v>34.299999999999997</c:v>
                </c:pt>
                <c:pt idx="80">
                  <c:v>35.5</c:v>
                </c:pt>
                <c:pt idx="81">
                  <c:v>38.1</c:v>
                </c:pt>
                <c:pt idx="82">
                  <c:v>35.1</c:v>
                </c:pt>
                <c:pt idx="83">
                  <c:v>35.1</c:v>
                </c:pt>
                <c:pt idx="84">
                  <c:v>36.700000000000003</c:v>
                </c:pt>
                <c:pt idx="85">
                  <c:v>36.5</c:v>
                </c:pt>
                <c:pt idx="86">
                  <c:v>37.5</c:v>
                </c:pt>
                <c:pt idx="87">
                  <c:v>38.1</c:v>
                </c:pt>
                <c:pt idx="88">
                  <c:v>37.700000000000003</c:v>
                </c:pt>
                <c:pt idx="89">
                  <c:v>36.799999999999997</c:v>
                </c:pt>
                <c:pt idx="90">
                  <c:v>37.6</c:v>
                </c:pt>
                <c:pt idx="91">
                  <c:v>40.5</c:v>
                </c:pt>
                <c:pt idx="92">
                  <c:v>37.299999999999997</c:v>
                </c:pt>
                <c:pt idx="93">
                  <c:v>35.6</c:v>
                </c:pt>
                <c:pt idx="94">
                  <c:v>38</c:v>
                </c:pt>
                <c:pt idx="95">
                  <c:v>38.200000000000003</c:v>
                </c:pt>
                <c:pt idx="96">
                  <c:v>36.4</c:v>
                </c:pt>
                <c:pt idx="97">
                  <c:v>36.5</c:v>
                </c:pt>
                <c:pt idx="98">
                  <c:v>33.700000000000003</c:v>
                </c:pt>
                <c:pt idx="99">
                  <c:v>37.200000000000003</c:v>
                </c:pt>
                <c:pt idx="100">
                  <c:v>37.4</c:v>
                </c:pt>
                <c:pt idx="101">
                  <c:v>36.799999999999997</c:v>
                </c:pt>
                <c:pt idx="102">
                  <c:v>38.799999999999997</c:v>
                </c:pt>
                <c:pt idx="103">
                  <c:v>36.9</c:v>
                </c:pt>
                <c:pt idx="104">
                  <c:v>71.400000000000006</c:v>
                </c:pt>
                <c:pt idx="105">
                  <c:v>61.9</c:v>
                </c:pt>
                <c:pt idx="106">
                  <c:v>53.6</c:v>
                </c:pt>
                <c:pt idx="107">
                  <c:v>49.4</c:v>
                </c:pt>
                <c:pt idx="108">
                  <c:v>50.5</c:v>
                </c:pt>
                <c:pt idx="109">
                  <c:v>49.5</c:v>
                </c:pt>
                <c:pt idx="110">
                  <c:v>51</c:v>
                </c:pt>
                <c:pt idx="111">
                  <c:v>49.1</c:v>
                </c:pt>
                <c:pt idx="112">
                  <c:v>41.2</c:v>
                </c:pt>
                <c:pt idx="113">
                  <c:v>45.9</c:v>
                </c:pt>
                <c:pt idx="114">
                  <c:v>46</c:v>
                </c:pt>
                <c:pt idx="115">
                  <c:v>46.1</c:v>
                </c:pt>
                <c:pt idx="116">
                  <c:v>45.8</c:v>
                </c:pt>
                <c:pt idx="117">
                  <c:v>45.8</c:v>
                </c:pt>
                <c:pt idx="118">
                  <c:v>44.9</c:v>
                </c:pt>
                <c:pt idx="119">
                  <c:v>45.4</c:v>
                </c:pt>
                <c:pt idx="120">
                  <c:v>44.5</c:v>
                </c:pt>
                <c:pt idx="121">
                  <c:v>46.1</c:v>
                </c:pt>
                <c:pt idx="122">
                  <c:v>43.3</c:v>
                </c:pt>
                <c:pt idx="123">
                  <c:v>43.3</c:v>
                </c:pt>
                <c:pt idx="124">
                  <c:v>42.9</c:v>
                </c:pt>
                <c:pt idx="125">
                  <c:v>41.7</c:v>
                </c:pt>
                <c:pt idx="126">
                  <c:v>42.4</c:v>
                </c:pt>
                <c:pt idx="127">
                  <c:v>42.6</c:v>
                </c:pt>
                <c:pt idx="128">
                  <c:v>42</c:v>
                </c:pt>
                <c:pt idx="129">
                  <c:v>42.3</c:v>
                </c:pt>
                <c:pt idx="130">
                  <c:v>42.6</c:v>
                </c:pt>
                <c:pt idx="131">
                  <c:v>42.9</c:v>
                </c:pt>
              </c:numCache>
            </c:numRef>
          </c:val>
          <c:smooth val="0"/>
        </c:ser>
        <c:ser>
          <c:idx val="2"/>
          <c:order val="3"/>
          <c:tx>
            <c:strRef>
              <c:f>縦型表!$AZ$104</c:f>
              <c:strCache>
                <c:ptCount val="1"/>
                <c:pt idx="0">
                  <c:v>水産技術総合センター養殖生産部前</c:v>
                </c:pt>
              </c:strCache>
            </c:strRef>
          </c:tx>
          <c:spPr>
            <a:ln w="3175">
              <a:solidFill>
                <a:srgbClr val="008000"/>
              </a:solidFill>
              <a:prstDash val="solid"/>
            </a:ln>
          </c:spPr>
          <c:marker>
            <c:symbol val="triangle"/>
            <c:size val="6"/>
            <c:spPr>
              <a:solidFill>
                <a:srgbClr val="008000"/>
              </a:solidFill>
              <a:ln>
                <a:solidFill>
                  <a:srgbClr val="008000"/>
                </a:solidFill>
                <a:prstDash val="solid"/>
              </a:ln>
            </c:spPr>
          </c:marker>
          <c:cat>
            <c:numRef>
              <c:f>縦型表!$AI$105:$AI$268</c:f>
              <c:numCache>
                <c:formatCode>[$-411]ge\.m\.d;@</c:formatCode>
                <c:ptCount val="164"/>
                <c:pt idx="0">
                  <c:v>31155</c:v>
                </c:pt>
                <c:pt idx="1">
                  <c:v>31254</c:v>
                </c:pt>
                <c:pt idx="2">
                  <c:v>31337</c:v>
                </c:pt>
                <c:pt idx="3">
                  <c:v>31456</c:v>
                </c:pt>
                <c:pt idx="4">
                  <c:v>31519</c:v>
                </c:pt>
                <c:pt idx="5">
                  <c:v>31617</c:v>
                </c:pt>
                <c:pt idx="6">
                  <c:v>31700</c:v>
                </c:pt>
                <c:pt idx="7">
                  <c:v>31791</c:v>
                </c:pt>
                <c:pt idx="8">
                  <c:v>31884</c:v>
                </c:pt>
                <c:pt idx="9">
                  <c:v>31980</c:v>
                </c:pt>
                <c:pt idx="10">
                  <c:v>32080</c:v>
                </c:pt>
                <c:pt idx="11">
                  <c:v>32163</c:v>
                </c:pt>
                <c:pt idx="12">
                  <c:v>32247</c:v>
                </c:pt>
                <c:pt idx="13">
                  <c:v>32344</c:v>
                </c:pt>
                <c:pt idx="14">
                  <c:v>32435</c:v>
                </c:pt>
                <c:pt idx="15">
                  <c:v>32526</c:v>
                </c:pt>
                <c:pt idx="16">
                  <c:v>32619</c:v>
                </c:pt>
                <c:pt idx="17">
                  <c:v>32708</c:v>
                </c:pt>
                <c:pt idx="18">
                  <c:v>32800</c:v>
                </c:pt>
                <c:pt idx="19">
                  <c:v>32903</c:v>
                </c:pt>
                <c:pt idx="20">
                  <c:v>32982</c:v>
                </c:pt>
                <c:pt idx="21">
                  <c:v>33072</c:v>
                </c:pt>
                <c:pt idx="22">
                  <c:v>33164</c:v>
                </c:pt>
                <c:pt idx="23">
                  <c:v>33261</c:v>
                </c:pt>
                <c:pt idx="24">
                  <c:v>33345</c:v>
                </c:pt>
                <c:pt idx="25">
                  <c:v>33443</c:v>
                </c:pt>
                <c:pt idx="26">
                  <c:v>33534</c:v>
                </c:pt>
                <c:pt idx="27">
                  <c:v>33625</c:v>
                </c:pt>
                <c:pt idx="28">
                  <c:v>33765</c:v>
                </c:pt>
                <c:pt idx="29">
                  <c:v>33806</c:v>
                </c:pt>
                <c:pt idx="30">
                  <c:v>33906</c:v>
                </c:pt>
                <c:pt idx="31">
                  <c:v>33996</c:v>
                </c:pt>
                <c:pt idx="32">
                  <c:v>34079</c:v>
                </c:pt>
                <c:pt idx="33">
                  <c:v>34170</c:v>
                </c:pt>
                <c:pt idx="34">
                  <c:v>34269</c:v>
                </c:pt>
                <c:pt idx="35">
                  <c:v>34360</c:v>
                </c:pt>
                <c:pt idx="36">
                  <c:v>34444</c:v>
                </c:pt>
                <c:pt idx="37">
                  <c:v>34536</c:v>
                </c:pt>
                <c:pt idx="38">
                  <c:v>34632</c:v>
                </c:pt>
                <c:pt idx="39">
                  <c:v>34718</c:v>
                </c:pt>
                <c:pt idx="40">
                  <c:v>34802</c:v>
                </c:pt>
                <c:pt idx="41">
                  <c:v>34906</c:v>
                </c:pt>
                <c:pt idx="42">
                  <c:v>34989</c:v>
                </c:pt>
                <c:pt idx="43">
                  <c:v>35081</c:v>
                </c:pt>
                <c:pt idx="44">
                  <c:v>35166</c:v>
                </c:pt>
                <c:pt idx="45">
                  <c:v>35270</c:v>
                </c:pt>
                <c:pt idx="46">
                  <c:v>35361</c:v>
                </c:pt>
                <c:pt idx="47">
                  <c:v>35458</c:v>
                </c:pt>
                <c:pt idx="48">
                  <c:v>35535</c:v>
                </c:pt>
                <c:pt idx="49">
                  <c:v>35649</c:v>
                </c:pt>
                <c:pt idx="50">
                  <c:v>35724</c:v>
                </c:pt>
                <c:pt idx="51">
                  <c:v>35850</c:v>
                </c:pt>
                <c:pt idx="52">
                  <c:v>35928</c:v>
                </c:pt>
                <c:pt idx="53">
                  <c:v>36055</c:v>
                </c:pt>
                <c:pt idx="54">
                  <c:v>36118</c:v>
                </c:pt>
                <c:pt idx="55">
                  <c:v>36180</c:v>
                </c:pt>
                <c:pt idx="56">
                  <c:v>36265</c:v>
                </c:pt>
                <c:pt idx="57">
                  <c:v>36382</c:v>
                </c:pt>
                <c:pt idx="58">
                  <c:v>36483</c:v>
                </c:pt>
                <c:pt idx="59">
                  <c:v>36578</c:v>
                </c:pt>
                <c:pt idx="60">
                  <c:v>36652</c:v>
                </c:pt>
                <c:pt idx="61">
                  <c:v>36760</c:v>
                </c:pt>
                <c:pt idx="62">
                  <c:v>36838</c:v>
                </c:pt>
                <c:pt idx="63">
                  <c:v>36943</c:v>
                </c:pt>
                <c:pt idx="64">
                  <c:v>37034</c:v>
                </c:pt>
                <c:pt idx="65">
                  <c:v>37112</c:v>
                </c:pt>
                <c:pt idx="66">
                  <c:v>37209</c:v>
                </c:pt>
                <c:pt idx="67">
                  <c:v>37313</c:v>
                </c:pt>
                <c:pt idx="68">
                  <c:v>37398</c:v>
                </c:pt>
                <c:pt idx="69">
                  <c:v>37475</c:v>
                </c:pt>
                <c:pt idx="70">
                  <c:v>37589</c:v>
                </c:pt>
                <c:pt idx="71">
                  <c:v>37670</c:v>
                </c:pt>
                <c:pt idx="72">
                  <c:v>37763</c:v>
                </c:pt>
                <c:pt idx="73">
                  <c:v>37854</c:v>
                </c:pt>
                <c:pt idx="74">
                  <c:v>37945</c:v>
                </c:pt>
                <c:pt idx="75">
                  <c:v>38033</c:v>
                </c:pt>
                <c:pt idx="76">
                  <c:v>38125</c:v>
                </c:pt>
                <c:pt idx="77">
                  <c:v>38233</c:v>
                </c:pt>
                <c:pt idx="78">
                  <c:v>38329</c:v>
                </c:pt>
                <c:pt idx="79">
                  <c:v>38407</c:v>
                </c:pt>
                <c:pt idx="80">
                  <c:v>38490</c:v>
                </c:pt>
                <c:pt idx="81">
                  <c:v>38575</c:v>
                </c:pt>
                <c:pt idx="82">
                  <c:v>38686</c:v>
                </c:pt>
                <c:pt idx="83">
                  <c:v>38776</c:v>
                </c:pt>
                <c:pt idx="84">
                  <c:v>38853</c:v>
                </c:pt>
                <c:pt idx="85">
                  <c:v>38952</c:v>
                </c:pt>
                <c:pt idx="86">
                  <c:v>39036</c:v>
                </c:pt>
                <c:pt idx="87">
                  <c:v>39120</c:v>
                </c:pt>
                <c:pt idx="88">
                  <c:v>39218</c:v>
                </c:pt>
                <c:pt idx="89">
                  <c:v>39304</c:v>
                </c:pt>
                <c:pt idx="90">
                  <c:v>39422</c:v>
                </c:pt>
                <c:pt idx="91">
                  <c:v>39510</c:v>
                </c:pt>
                <c:pt idx="92">
                  <c:v>39589</c:v>
                </c:pt>
                <c:pt idx="93">
                  <c:v>39673</c:v>
                </c:pt>
                <c:pt idx="94">
                  <c:v>39765</c:v>
                </c:pt>
                <c:pt idx="95">
                  <c:v>39862</c:v>
                </c:pt>
                <c:pt idx="96">
                  <c:v>39946</c:v>
                </c:pt>
                <c:pt idx="97">
                  <c:v>40051</c:v>
                </c:pt>
                <c:pt idx="98">
                  <c:v>40127</c:v>
                </c:pt>
                <c:pt idx="99">
                  <c:v>40218</c:v>
                </c:pt>
                <c:pt idx="100">
                  <c:v>40316</c:v>
                </c:pt>
                <c:pt idx="101">
                  <c:v>40400</c:v>
                </c:pt>
                <c:pt idx="102">
                  <c:v>40499</c:v>
                </c:pt>
                <c:pt idx="103">
                  <c:v>40597</c:v>
                </c:pt>
                <c:pt idx="104">
                  <c:v>40680</c:v>
                </c:pt>
                <c:pt idx="105">
                  <c:v>40764</c:v>
                </c:pt>
                <c:pt idx="106">
                  <c:v>40856</c:v>
                </c:pt>
                <c:pt idx="107">
                  <c:v>40953</c:v>
                </c:pt>
                <c:pt idx="108">
                  <c:v>41054</c:v>
                </c:pt>
                <c:pt idx="109">
                  <c:v>41142</c:v>
                </c:pt>
                <c:pt idx="110">
                  <c:v>41240</c:v>
                </c:pt>
                <c:pt idx="111">
                  <c:v>41324</c:v>
                </c:pt>
                <c:pt idx="112">
                  <c:v>41409</c:v>
                </c:pt>
                <c:pt idx="113">
                  <c:v>41488</c:v>
                </c:pt>
                <c:pt idx="114">
                  <c:v>41590</c:v>
                </c:pt>
                <c:pt idx="115">
                  <c:v>41676</c:v>
                </c:pt>
                <c:pt idx="116">
                  <c:v>41773</c:v>
                </c:pt>
                <c:pt idx="117">
                  <c:v>41856</c:v>
                </c:pt>
                <c:pt idx="118">
                  <c:v>41948</c:v>
                </c:pt>
                <c:pt idx="119">
                  <c:v>42051</c:v>
                </c:pt>
                <c:pt idx="120">
                  <c:v>42145</c:v>
                </c:pt>
                <c:pt idx="121">
                  <c:v>42222</c:v>
                </c:pt>
                <c:pt idx="122">
                  <c:v>42320</c:v>
                </c:pt>
                <c:pt idx="123">
                  <c:v>42405</c:v>
                </c:pt>
                <c:pt idx="124">
                  <c:v>42510</c:v>
                </c:pt>
                <c:pt idx="125">
                  <c:v>42608</c:v>
                </c:pt>
                <c:pt idx="126">
                  <c:v>42690</c:v>
                </c:pt>
                <c:pt idx="127">
                  <c:v>42781</c:v>
                </c:pt>
                <c:pt idx="128">
                  <c:v>42864</c:v>
                </c:pt>
                <c:pt idx="129">
                  <c:v>42950</c:v>
                </c:pt>
                <c:pt idx="130">
                  <c:v>43047</c:v>
                </c:pt>
                <c:pt idx="131">
                  <c:v>43140</c:v>
                </c:pt>
              </c:numCache>
            </c:numRef>
          </c:cat>
          <c:val>
            <c:numRef>
              <c:f>縦型表!$AZ$105:$AZ$268</c:f>
              <c:numCache>
                <c:formatCode>0.0</c:formatCode>
                <c:ptCount val="164"/>
                <c:pt idx="0">
                  <c:v>33.06</c:v>
                </c:pt>
                <c:pt idx="1">
                  <c:v>33.06</c:v>
                </c:pt>
                <c:pt idx="2">
                  <c:v>41.76</c:v>
                </c:pt>
                <c:pt idx="3">
                  <c:v>33.06</c:v>
                </c:pt>
                <c:pt idx="4">
                  <c:v>33.93</c:v>
                </c:pt>
                <c:pt idx="5">
                  <c:v>33.06</c:v>
                </c:pt>
                <c:pt idx="6">
                  <c:v>32.19</c:v>
                </c:pt>
                <c:pt idx="7">
                  <c:v>33.06</c:v>
                </c:pt>
                <c:pt idx="8">
                  <c:v>33.93</c:v>
                </c:pt>
                <c:pt idx="9">
                  <c:v>35.67</c:v>
                </c:pt>
                <c:pt idx="10">
                  <c:v>33.93</c:v>
                </c:pt>
                <c:pt idx="11">
                  <c:v>34.799999999999997</c:v>
                </c:pt>
                <c:pt idx="12">
                  <c:v>33.06</c:v>
                </c:pt>
                <c:pt idx="13">
                  <c:v>31.32</c:v>
                </c:pt>
                <c:pt idx="14">
                  <c:v>33.06</c:v>
                </c:pt>
                <c:pt idx="15">
                  <c:v>32.19</c:v>
                </c:pt>
                <c:pt idx="16">
                  <c:v>31.32</c:v>
                </c:pt>
                <c:pt idx="17">
                  <c:v>32.19</c:v>
                </c:pt>
                <c:pt idx="18">
                  <c:v>32.19</c:v>
                </c:pt>
                <c:pt idx="19">
                  <c:v>31.32</c:v>
                </c:pt>
                <c:pt idx="20">
                  <c:v>31.32</c:v>
                </c:pt>
                <c:pt idx="21">
                  <c:v>31.32</c:v>
                </c:pt>
                <c:pt idx="22">
                  <c:v>31.32</c:v>
                </c:pt>
                <c:pt idx="23">
                  <c:v>31.32</c:v>
                </c:pt>
                <c:pt idx="24">
                  <c:v>32.200000000000003</c:v>
                </c:pt>
                <c:pt idx="25">
                  <c:v>30.7</c:v>
                </c:pt>
                <c:pt idx="26">
                  <c:v>30.7</c:v>
                </c:pt>
                <c:pt idx="27">
                  <c:v>33.799999999999997</c:v>
                </c:pt>
                <c:pt idx="28">
                  <c:v>33.6</c:v>
                </c:pt>
                <c:pt idx="29">
                  <c:v>34.6</c:v>
                </c:pt>
                <c:pt idx="30">
                  <c:v>36.299999999999997</c:v>
                </c:pt>
                <c:pt idx="31">
                  <c:v>34.799999999999997</c:v>
                </c:pt>
                <c:pt idx="32">
                  <c:v>36.700000000000003</c:v>
                </c:pt>
                <c:pt idx="33">
                  <c:v>34.200000000000003</c:v>
                </c:pt>
                <c:pt idx="34">
                  <c:v>35.9</c:v>
                </c:pt>
                <c:pt idx="35">
                  <c:v>34.6</c:v>
                </c:pt>
                <c:pt idx="36">
                  <c:v>36.5</c:v>
                </c:pt>
                <c:pt idx="37">
                  <c:v>34.1</c:v>
                </c:pt>
                <c:pt idx="38">
                  <c:v>33.1</c:v>
                </c:pt>
                <c:pt idx="39">
                  <c:v>33.5</c:v>
                </c:pt>
                <c:pt idx="40">
                  <c:v>30.7</c:v>
                </c:pt>
                <c:pt idx="41">
                  <c:v>36.1</c:v>
                </c:pt>
                <c:pt idx="42">
                  <c:v>37.299999999999997</c:v>
                </c:pt>
                <c:pt idx="43">
                  <c:v>34.4</c:v>
                </c:pt>
                <c:pt idx="44">
                  <c:v>36.4</c:v>
                </c:pt>
                <c:pt idx="45">
                  <c:v>34.799999999999997</c:v>
                </c:pt>
                <c:pt idx="46">
                  <c:v>33.5</c:v>
                </c:pt>
                <c:pt idx="47">
                  <c:v>33.299999999999997</c:v>
                </c:pt>
                <c:pt idx="48">
                  <c:v>35.1</c:v>
                </c:pt>
                <c:pt idx="49">
                  <c:v>32</c:v>
                </c:pt>
                <c:pt idx="50">
                  <c:v>31.5</c:v>
                </c:pt>
                <c:pt idx="51">
                  <c:v>35.5</c:v>
                </c:pt>
                <c:pt idx="52">
                  <c:v>35</c:v>
                </c:pt>
                <c:pt idx="53">
                  <c:v>37.5</c:v>
                </c:pt>
                <c:pt idx="54">
                  <c:v>38</c:v>
                </c:pt>
                <c:pt idx="55">
                  <c:v>37.9</c:v>
                </c:pt>
                <c:pt idx="56">
                  <c:v>35.9</c:v>
                </c:pt>
                <c:pt idx="57">
                  <c:v>33.299999999999997</c:v>
                </c:pt>
                <c:pt idx="58">
                  <c:v>32.200000000000003</c:v>
                </c:pt>
                <c:pt idx="59">
                  <c:v>37.6</c:v>
                </c:pt>
                <c:pt idx="60">
                  <c:v>35.1</c:v>
                </c:pt>
                <c:pt idx="61">
                  <c:v>34</c:v>
                </c:pt>
                <c:pt idx="62">
                  <c:v>37.6</c:v>
                </c:pt>
                <c:pt idx="63">
                  <c:v>36.9</c:v>
                </c:pt>
                <c:pt idx="64">
                  <c:v>34.1</c:v>
                </c:pt>
                <c:pt idx="65">
                  <c:v>37.299999999999997</c:v>
                </c:pt>
                <c:pt idx="66">
                  <c:v>37.9</c:v>
                </c:pt>
                <c:pt idx="67">
                  <c:v>38.1</c:v>
                </c:pt>
                <c:pt idx="68">
                  <c:v>35.1</c:v>
                </c:pt>
                <c:pt idx="69">
                  <c:v>37.1</c:v>
                </c:pt>
                <c:pt idx="70">
                  <c:v>36.5</c:v>
                </c:pt>
                <c:pt idx="71">
                  <c:v>36.200000000000003</c:v>
                </c:pt>
                <c:pt idx="72">
                  <c:v>34.299999999999997</c:v>
                </c:pt>
                <c:pt idx="73">
                  <c:v>32.700000000000003</c:v>
                </c:pt>
                <c:pt idx="74">
                  <c:v>35.700000000000003</c:v>
                </c:pt>
                <c:pt idx="75">
                  <c:v>35.5</c:v>
                </c:pt>
                <c:pt idx="76">
                  <c:v>32.9</c:v>
                </c:pt>
                <c:pt idx="77">
                  <c:v>32.700000000000003</c:v>
                </c:pt>
                <c:pt idx="78">
                  <c:v>35.1</c:v>
                </c:pt>
                <c:pt idx="79">
                  <c:v>32.299999999999997</c:v>
                </c:pt>
                <c:pt idx="80">
                  <c:v>37.9</c:v>
                </c:pt>
                <c:pt idx="81">
                  <c:v>35.5</c:v>
                </c:pt>
                <c:pt idx="82">
                  <c:v>32.799999999999997</c:v>
                </c:pt>
                <c:pt idx="83">
                  <c:v>31.6</c:v>
                </c:pt>
                <c:pt idx="84">
                  <c:v>31.3</c:v>
                </c:pt>
                <c:pt idx="85">
                  <c:v>32.700000000000003</c:v>
                </c:pt>
                <c:pt idx="86">
                  <c:v>32.6</c:v>
                </c:pt>
                <c:pt idx="87">
                  <c:v>34.200000000000003</c:v>
                </c:pt>
                <c:pt idx="88">
                  <c:v>32.5</c:v>
                </c:pt>
                <c:pt idx="89">
                  <c:v>32.1</c:v>
                </c:pt>
                <c:pt idx="90">
                  <c:v>32.9</c:v>
                </c:pt>
                <c:pt idx="91">
                  <c:v>35.9</c:v>
                </c:pt>
                <c:pt idx="92">
                  <c:v>32.4</c:v>
                </c:pt>
                <c:pt idx="93">
                  <c:v>33.5</c:v>
                </c:pt>
                <c:pt idx="94">
                  <c:v>33.9</c:v>
                </c:pt>
                <c:pt idx="95">
                  <c:v>34.299999999999997</c:v>
                </c:pt>
                <c:pt idx="96">
                  <c:v>33.200000000000003</c:v>
                </c:pt>
                <c:pt idx="97">
                  <c:v>33</c:v>
                </c:pt>
                <c:pt idx="98">
                  <c:v>37.4</c:v>
                </c:pt>
                <c:pt idx="99">
                  <c:v>33.5</c:v>
                </c:pt>
                <c:pt idx="100">
                  <c:v>32.5</c:v>
                </c:pt>
                <c:pt idx="101">
                  <c:v>33.1</c:v>
                </c:pt>
                <c:pt idx="102">
                  <c:v>35.1</c:v>
                </c:pt>
                <c:pt idx="103">
                  <c:v>33.1</c:v>
                </c:pt>
                <c:pt idx="104">
                  <c:v>101.3</c:v>
                </c:pt>
                <c:pt idx="105">
                  <c:v>76.7</c:v>
                </c:pt>
                <c:pt idx="106">
                  <c:v>57.2</c:v>
                </c:pt>
                <c:pt idx="107">
                  <c:v>55.4</c:v>
                </c:pt>
                <c:pt idx="108">
                  <c:v>53.5</c:v>
                </c:pt>
                <c:pt idx="109">
                  <c:v>52</c:v>
                </c:pt>
                <c:pt idx="110">
                  <c:v>49.5</c:v>
                </c:pt>
                <c:pt idx="111">
                  <c:v>51</c:v>
                </c:pt>
                <c:pt idx="112">
                  <c:v>46.6</c:v>
                </c:pt>
                <c:pt idx="113">
                  <c:v>42.8</c:v>
                </c:pt>
                <c:pt idx="114">
                  <c:v>43.3</c:v>
                </c:pt>
                <c:pt idx="115">
                  <c:v>45</c:v>
                </c:pt>
                <c:pt idx="116">
                  <c:v>45</c:v>
                </c:pt>
                <c:pt idx="117">
                  <c:v>46.7</c:v>
                </c:pt>
                <c:pt idx="118">
                  <c:v>51.7</c:v>
                </c:pt>
                <c:pt idx="119">
                  <c:v>52.2</c:v>
                </c:pt>
                <c:pt idx="120">
                  <c:v>51.9</c:v>
                </c:pt>
                <c:pt idx="121">
                  <c:v>54.1</c:v>
                </c:pt>
                <c:pt idx="122">
                  <c:v>50.4</c:v>
                </c:pt>
                <c:pt idx="123">
                  <c:v>49.8</c:v>
                </c:pt>
                <c:pt idx="124">
                  <c:v>49.5</c:v>
                </c:pt>
                <c:pt idx="125">
                  <c:v>48.4</c:v>
                </c:pt>
                <c:pt idx="126">
                  <c:v>49.6</c:v>
                </c:pt>
                <c:pt idx="127">
                  <c:v>49.2</c:v>
                </c:pt>
                <c:pt idx="128">
                  <c:v>50.2</c:v>
                </c:pt>
                <c:pt idx="129">
                  <c:v>47.5</c:v>
                </c:pt>
                <c:pt idx="130">
                  <c:v>48.3</c:v>
                </c:pt>
                <c:pt idx="131">
                  <c:v>48.3</c:v>
                </c:pt>
              </c:numCache>
            </c:numRef>
          </c:val>
          <c:smooth val="0"/>
        </c:ser>
        <c:ser>
          <c:idx val="3"/>
          <c:order val="4"/>
          <c:tx>
            <c:strRef>
              <c:f>縦型表!$BA$104</c:f>
              <c:strCache>
                <c:ptCount val="1"/>
                <c:pt idx="0">
                  <c:v>泊ｺﾐｭﾆﾃｨｾﾝﾀｰ付近</c:v>
                </c:pt>
              </c:strCache>
            </c:strRef>
          </c:tx>
          <c:spPr>
            <a:ln w="12700">
              <a:solidFill>
                <a:srgbClr val="FF0000"/>
              </a:solidFill>
              <a:prstDash val="solid"/>
            </a:ln>
          </c:spPr>
          <c:marker>
            <c:symbol val="circle"/>
            <c:size val="6"/>
            <c:spPr>
              <a:solidFill>
                <a:srgbClr val="FFFFFF"/>
              </a:solidFill>
              <a:ln>
                <a:solidFill>
                  <a:srgbClr val="FF0000"/>
                </a:solidFill>
                <a:prstDash val="solid"/>
              </a:ln>
            </c:spPr>
          </c:marker>
          <c:cat>
            <c:numRef>
              <c:f>縦型表!$AI$105:$AI$268</c:f>
              <c:numCache>
                <c:formatCode>[$-411]ge\.m\.d;@</c:formatCode>
                <c:ptCount val="164"/>
                <c:pt idx="0">
                  <c:v>31155</c:v>
                </c:pt>
                <c:pt idx="1">
                  <c:v>31254</c:v>
                </c:pt>
                <c:pt idx="2">
                  <c:v>31337</c:v>
                </c:pt>
                <c:pt idx="3">
                  <c:v>31456</c:v>
                </c:pt>
                <c:pt idx="4">
                  <c:v>31519</c:v>
                </c:pt>
                <c:pt idx="5">
                  <c:v>31617</c:v>
                </c:pt>
                <c:pt idx="6">
                  <c:v>31700</c:v>
                </c:pt>
                <c:pt idx="7">
                  <c:v>31791</c:v>
                </c:pt>
                <c:pt idx="8">
                  <c:v>31884</c:v>
                </c:pt>
                <c:pt idx="9">
                  <c:v>31980</c:v>
                </c:pt>
                <c:pt idx="10">
                  <c:v>32080</c:v>
                </c:pt>
                <c:pt idx="11">
                  <c:v>32163</c:v>
                </c:pt>
                <c:pt idx="12">
                  <c:v>32247</c:v>
                </c:pt>
                <c:pt idx="13">
                  <c:v>32344</c:v>
                </c:pt>
                <c:pt idx="14">
                  <c:v>32435</c:v>
                </c:pt>
                <c:pt idx="15">
                  <c:v>32526</c:v>
                </c:pt>
                <c:pt idx="16">
                  <c:v>32619</c:v>
                </c:pt>
                <c:pt idx="17">
                  <c:v>32708</c:v>
                </c:pt>
                <c:pt idx="18">
                  <c:v>32800</c:v>
                </c:pt>
                <c:pt idx="19">
                  <c:v>32903</c:v>
                </c:pt>
                <c:pt idx="20">
                  <c:v>32982</c:v>
                </c:pt>
                <c:pt idx="21">
                  <c:v>33072</c:v>
                </c:pt>
                <c:pt idx="22">
                  <c:v>33164</c:v>
                </c:pt>
                <c:pt idx="23">
                  <c:v>33261</c:v>
                </c:pt>
                <c:pt idx="24">
                  <c:v>33345</c:v>
                </c:pt>
                <c:pt idx="25">
                  <c:v>33443</c:v>
                </c:pt>
                <c:pt idx="26">
                  <c:v>33534</c:v>
                </c:pt>
                <c:pt idx="27">
                  <c:v>33625</c:v>
                </c:pt>
                <c:pt idx="28">
                  <c:v>33765</c:v>
                </c:pt>
                <c:pt idx="29">
                  <c:v>33806</c:v>
                </c:pt>
                <c:pt idx="30">
                  <c:v>33906</c:v>
                </c:pt>
                <c:pt idx="31">
                  <c:v>33996</c:v>
                </c:pt>
                <c:pt idx="32">
                  <c:v>34079</c:v>
                </c:pt>
                <c:pt idx="33">
                  <c:v>34170</c:v>
                </c:pt>
                <c:pt idx="34">
                  <c:v>34269</c:v>
                </c:pt>
                <c:pt idx="35">
                  <c:v>34360</c:v>
                </c:pt>
                <c:pt idx="36">
                  <c:v>34444</c:v>
                </c:pt>
                <c:pt idx="37">
                  <c:v>34536</c:v>
                </c:pt>
                <c:pt idx="38">
                  <c:v>34632</c:v>
                </c:pt>
                <c:pt idx="39">
                  <c:v>34718</c:v>
                </c:pt>
                <c:pt idx="40">
                  <c:v>34802</c:v>
                </c:pt>
                <c:pt idx="41">
                  <c:v>34906</c:v>
                </c:pt>
                <c:pt idx="42">
                  <c:v>34989</c:v>
                </c:pt>
                <c:pt idx="43">
                  <c:v>35081</c:v>
                </c:pt>
                <c:pt idx="44">
                  <c:v>35166</c:v>
                </c:pt>
                <c:pt idx="45">
                  <c:v>35270</c:v>
                </c:pt>
                <c:pt idx="46">
                  <c:v>35361</c:v>
                </c:pt>
                <c:pt idx="47">
                  <c:v>35458</c:v>
                </c:pt>
                <c:pt idx="48">
                  <c:v>35535</c:v>
                </c:pt>
                <c:pt idx="49">
                  <c:v>35649</c:v>
                </c:pt>
                <c:pt idx="50">
                  <c:v>35724</c:v>
                </c:pt>
                <c:pt idx="51">
                  <c:v>35850</c:v>
                </c:pt>
                <c:pt idx="52">
                  <c:v>35928</c:v>
                </c:pt>
                <c:pt idx="53">
                  <c:v>36055</c:v>
                </c:pt>
                <c:pt idx="54">
                  <c:v>36118</c:v>
                </c:pt>
                <c:pt idx="55">
                  <c:v>36180</c:v>
                </c:pt>
                <c:pt idx="56">
                  <c:v>36265</c:v>
                </c:pt>
                <c:pt idx="57">
                  <c:v>36382</c:v>
                </c:pt>
                <c:pt idx="58">
                  <c:v>36483</c:v>
                </c:pt>
                <c:pt idx="59">
                  <c:v>36578</c:v>
                </c:pt>
                <c:pt idx="60">
                  <c:v>36652</c:v>
                </c:pt>
                <c:pt idx="61">
                  <c:v>36760</c:v>
                </c:pt>
                <c:pt idx="62">
                  <c:v>36838</c:v>
                </c:pt>
                <c:pt idx="63">
                  <c:v>36943</c:v>
                </c:pt>
                <c:pt idx="64">
                  <c:v>37034</c:v>
                </c:pt>
                <c:pt idx="65">
                  <c:v>37112</c:v>
                </c:pt>
                <c:pt idx="66">
                  <c:v>37209</c:v>
                </c:pt>
                <c:pt idx="67">
                  <c:v>37313</c:v>
                </c:pt>
                <c:pt idx="68">
                  <c:v>37398</c:v>
                </c:pt>
                <c:pt idx="69">
                  <c:v>37475</c:v>
                </c:pt>
                <c:pt idx="70">
                  <c:v>37589</c:v>
                </c:pt>
                <c:pt idx="71">
                  <c:v>37670</c:v>
                </c:pt>
                <c:pt idx="72">
                  <c:v>37763</c:v>
                </c:pt>
                <c:pt idx="73">
                  <c:v>37854</c:v>
                </c:pt>
                <c:pt idx="74">
                  <c:v>37945</c:v>
                </c:pt>
                <c:pt idx="75">
                  <c:v>38033</c:v>
                </c:pt>
                <c:pt idx="76">
                  <c:v>38125</c:v>
                </c:pt>
                <c:pt idx="77">
                  <c:v>38233</c:v>
                </c:pt>
                <c:pt idx="78">
                  <c:v>38329</c:v>
                </c:pt>
                <c:pt idx="79">
                  <c:v>38407</c:v>
                </c:pt>
                <c:pt idx="80">
                  <c:v>38490</c:v>
                </c:pt>
                <c:pt idx="81">
                  <c:v>38575</c:v>
                </c:pt>
                <c:pt idx="82">
                  <c:v>38686</c:v>
                </c:pt>
                <c:pt idx="83">
                  <c:v>38776</c:v>
                </c:pt>
                <c:pt idx="84">
                  <c:v>38853</c:v>
                </c:pt>
                <c:pt idx="85">
                  <c:v>38952</c:v>
                </c:pt>
                <c:pt idx="86">
                  <c:v>39036</c:v>
                </c:pt>
                <c:pt idx="87">
                  <c:v>39120</c:v>
                </c:pt>
                <c:pt idx="88">
                  <c:v>39218</c:v>
                </c:pt>
                <c:pt idx="89">
                  <c:v>39304</c:v>
                </c:pt>
                <c:pt idx="90">
                  <c:v>39422</c:v>
                </c:pt>
                <c:pt idx="91">
                  <c:v>39510</c:v>
                </c:pt>
                <c:pt idx="92">
                  <c:v>39589</c:v>
                </c:pt>
                <c:pt idx="93">
                  <c:v>39673</c:v>
                </c:pt>
                <c:pt idx="94">
                  <c:v>39765</c:v>
                </c:pt>
                <c:pt idx="95">
                  <c:v>39862</c:v>
                </c:pt>
                <c:pt idx="96">
                  <c:v>39946</c:v>
                </c:pt>
                <c:pt idx="97">
                  <c:v>40051</c:v>
                </c:pt>
                <c:pt idx="98">
                  <c:v>40127</c:v>
                </c:pt>
                <c:pt idx="99">
                  <c:v>40218</c:v>
                </c:pt>
                <c:pt idx="100">
                  <c:v>40316</c:v>
                </c:pt>
                <c:pt idx="101">
                  <c:v>40400</c:v>
                </c:pt>
                <c:pt idx="102">
                  <c:v>40499</c:v>
                </c:pt>
                <c:pt idx="103">
                  <c:v>40597</c:v>
                </c:pt>
                <c:pt idx="104">
                  <c:v>40680</c:v>
                </c:pt>
                <c:pt idx="105">
                  <c:v>40764</c:v>
                </c:pt>
                <c:pt idx="106">
                  <c:v>40856</c:v>
                </c:pt>
                <c:pt idx="107">
                  <c:v>40953</c:v>
                </c:pt>
                <c:pt idx="108">
                  <c:v>41054</c:v>
                </c:pt>
                <c:pt idx="109">
                  <c:v>41142</c:v>
                </c:pt>
                <c:pt idx="110">
                  <c:v>41240</c:v>
                </c:pt>
                <c:pt idx="111">
                  <c:v>41324</c:v>
                </c:pt>
                <c:pt idx="112">
                  <c:v>41409</c:v>
                </c:pt>
                <c:pt idx="113">
                  <c:v>41488</c:v>
                </c:pt>
                <c:pt idx="114">
                  <c:v>41590</c:v>
                </c:pt>
                <c:pt idx="115">
                  <c:v>41676</c:v>
                </c:pt>
                <c:pt idx="116">
                  <c:v>41773</c:v>
                </c:pt>
                <c:pt idx="117">
                  <c:v>41856</c:v>
                </c:pt>
                <c:pt idx="118">
                  <c:v>41948</c:v>
                </c:pt>
                <c:pt idx="119">
                  <c:v>42051</c:v>
                </c:pt>
                <c:pt idx="120">
                  <c:v>42145</c:v>
                </c:pt>
                <c:pt idx="121">
                  <c:v>42222</c:v>
                </c:pt>
                <c:pt idx="122">
                  <c:v>42320</c:v>
                </c:pt>
                <c:pt idx="123">
                  <c:v>42405</c:v>
                </c:pt>
                <c:pt idx="124">
                  <c:v>42510</c:v>
                </c:pt>
                <c:pt idx="125">
                  <c:v>42608</c:v>
                </c:pt>
                <c:pt idx="126">
                  <c:v>42690</c:v>
                </c:pt>
                <c:pt idx="127">
                  <c:v>42781</c:v>
                </c:pt>
                <c:pt idx="128">
                  <c:v>42864</c:v>
                </c:pt>
                <c:pt idx="129">
                  <c:v>42950</c:v>
                </c:pt>
                <c:pt idx="130">
                  <c:v>43047</c:v>
                </c:pt>
                <c:pt idx="131">
                  <c:v>43140</c:v>
                </c:pt>
              </c:numCache>
            </c:numRef>
          </c:cat>
          <c:val>
            <c:numRef>
              <c:f>縦型表!$BA$105:$BA$268</c:f>
              <c:numCache>
                <c:formatCode>0.0</c:formatCode>
                <c:ptCount val="164"/>
                <c:pt idx="0">
                  <c:v>52.2</c:v>
                </c:pt>
                <c:pt idx="1">
                  <c:v>52.2</c:v>
                </c:pt>
                <c:pt idx="2">
                  <c:v>59.16</c:v>
                </c:pt>
                <c:pt idx="3">
                  <c:v>53.94</c:v>
                </c:pt>
                <c:pt idx="4">
                  <c:v>53.07</c:v>
                </c:pt>
                <c:pt idx="5">
                  <c:v>53.94</c:v>
                </c:pt>
                <c:pt idx="6">
                  <c:v>55.68</c:v>
                </c:pt>
                <c:pt idx="7">
                  <c:v>53.07</c:v>
                </c:pt>
                <c:pt idx="8">
                  <c:v>55.68</c:v>
                </c:pt>
                <c:pt idx="9">
                  <c:v>58.29</c:v>
                </c:pt>
                <c:pt idx="10">
                  <c:v>54.81</c:v>
                </c:pt>
                <c:pt idx="11">
                  <c:v>53.07</c:v>
                </c:pt>
                <c:pt idx="12">
                  <c:v>52.2</c:v>
                </c:pt>
                <c:pt idx="13">
                  <c:v>48.72</c:v>
                </c:pt>
                <c:pt idx="14">
                  <c:v>51.33</c:v>
                </c:pt>
                <c:pt idx="15">
                  <c:v>49.59</c:v>
                </c:pt>
                <c:pt idx="16">
                  <c:v>49.59</c:v>
                </c:pt>
                <c:pt idx="17">
                  <c:v>48.72</c:v>
                </c:pt>
                <c:pt idx="18">
                  <c:v>51.33</c:v>
                </c:pt>
                <c:pt idx="19">
                  <c:v>47.85</c:v>
                </c:pt>
                <c:pt idx="20">
                  <c:v>49.59</c:v>
                </c:pt>
                <c:pt idx="21">
                  <c:v>47.85</c:v>
                </c:pt>
                <c:pt idx="22">
                  <c:v>48.72</c:v>
                </c:pt>
                <c:pt idx="23">
                  <c:v>50.46</c:v>
                </c:pt>
                <c:pt idx="24">
                  <c:v>48.9</c:v>
                </c:pt>
                <c:pt idx="25">
                  <c:v>44.5</c:v>
                </c:pt>
                <c:pt idx="26">
                  <c:v>47.1</c:v>
                </c:pt>
                <c:pt idx="27">
                  <c:v>48.7</c:v>
                </c:pt>
                <c:pt idx="28">
                  <c:v>52.5</c:v>
                </c:pt>
                <c:pt idx="29">
                  <c:v>54.1</c:v>
                </c:pt>
                <c:pt idx="30">
                  <c:v>53.8</c:v>
                </c:pt>
                <c:pt idx="31">
                  <c:v>57.2</c:v>
                </c:pt>
                <c:pt idx="32">
                  <c:v>57.8</c:v>
                </c:pt>
                <c:pt idx="33">
                  <c:v>54.7</c:v>
                </c:pt>
                <c:pt idx="34">
                  <c:v>55.4</c:v>
                </c:pt>
                <c:pt idx="35">
                  <c:v>53.4</c:v>
                </c:pt>
                <c:pt idx="36">
                  <c:v>58.2</c:v>
                </c:pt>
                <c:pt idx="37">
                  <c:v>51.5</c:v>
                </c:pt>
                <c:pt idx="38">
                  <c:v>46.5</c:v>
                </c:pt>
                <c:pt idx="39">
                  <c:v>48.8</c:v>
                </c:pt>
                <c:pt idx="40">
                  <c:v>52</c:v>
                </c:pt>
                <c:pt idx="41">
                  <c:v>53.6</c:v>
                </c:pt>
                <c:pt idx="42">
                  <c:v>52.4</c:v>
                </c:pt>
                <c:pt idx="43">
                  <c:v>55.3</c:v>
                </c:pt>
                <c:pt idx="44">
                  <c:v>54.6</c:v>
                </c:pt>
                <c:pt idx="45">
                  <c:v>49.5</c:v>
                </c:pt>
                <c:pt idx="46">
                  <c:v>52.2</c:v>
                </c:pt>
                <c:pt idx="47">
                  <c:v>49.4</c:v>
                </c:pt>
                <c:pt idx="48">
                  <c:v>53.3</c:v>
                </c:pt>
                <c:pt idx="49">
                  <c:v>49.9</c:v>
                </c:pt>
                <c:pt idx="50">
                  <c:v>46</c:v>
                </c:pt>
                <c:pt idx="51">
                  <c:v>52.8</c:v>
                </c:pt>
                <c:pt idx="52">
                  <c:v>53</c:v>
                </c:pt>
                <c:pt idx="53">
                  <c:v>53.7</c:v>
                </c:pt>
                <c:pt idx="54">
                  <c:v>55.4</c:v>
                </c:pt>
                <c:pt idx="55">
                  <c:v>55.2</c:v>
                </c:pt>
                <c:pt idx="56">
                  <c:v>51.8</c:v>
                </c:pt>
                <c:pt idx="57">
                  <c:v>50.2</c:v>
                </c:pt>
                <c:pt idx="58">
                  <c:v>46.3</c:v>
                </c:pt>
                <c:pt idx="59">
                  <c:v>56.4</c:v>
                </c:pt>
                <c:pt idx="60">
                  <c:v>52.4</c:v>
                </c:pt>
                <c:pt idx="61">
                  <c:v>54</c:v>
                </c:pt>
                <c:pt idx="62">
                  <c:v>55.6</c:v>
                </c:pt>
                <c:pt idx="63">
                  <c:v>54.2</c:v>
                </c:pt>
                <c:pt idx="64">
                  <c:v>51.7</c:v>
                </c:pt>
                <c:pt idx="65">
                  <c:v>56.4</c:v>
                </c:pt>
                <c:pt idx="66">
                  <c:v>57</c:v>
                </c:pt>
                <c:pt idx="67">
                  <c:v>55.9</c:v>
                </c:pt>
                <c:pt idx="68">
                  <c:v>53.4</c:v>
                </c:pt>
                <c:pt idx="69">
                  <c:v>55.5</c:v>
                </c:pt>
                <c:pt idx="70">
                  <c:v>54.1</c:v>
                </c:pt>
                <c:pt idx="71">
                  <c:v>53.8</c:v>
                </c:pt>
                <c:pt idx="72">
                  <c:v>51</c:v>
                </c:pt>
                <c:pt idx="73">
                  <c:v>47.4</c:v>
                </c:pt>
                <c:pt idx="74">
                  <c:v>53.3</c:v>
                </c:pt>
                <c:pt idx="75">
                  <c:v>54.8</c:v>
                </c:pt>
                <c:pt idx="76">
                  <c:v>51.1</c:v>
                </c:pt>
                <c:pt idx="77">
                  <c:v>50.4</c:v>
                </c:pt>
                <c:pt idx="78">
                  <c:v>54.2</c:v>
                </c:pt>
                <c:pt idx="79">
                  <c:v>48.4</c:v>
                </c:pt>
                <c:pt idx="80">
                  <c:v>47.3</c:v>
                </c:pt>
                <c:pt idx="81">
                  <c:v>45.5</c:v>
                </c:pt>
                <c:pt idx="82">
                  <c:v>46</c:v>
                </c:pt>
                <c:pt idx="83">
                  <c:v>47.4</c:v>
                </c:pt>
                <c:pt idx="84">
                  <c:v>54</c:v>
                </c:pt>
                <c:pt idx="85">
                  <c:v>51.3</c:v>
                </c:pt>
                <c:pt idx="86">
                  <c:v>53</c:v>
                </c:pt>
                <c:pt idx="87">
                  <c:v>52.3</c:v>
                </c:pt>
                <c:pt idx="88">
                  <c:v>53.9</c:v>
                </c:pt>
                <c:pt idx="89">
                  <c:v>52.7</c:v>
                </c:pt>
                <c:pt idx="90">
                  <c:v>53.8</c:v>
                </c:pt>
                <c:pt idx="91">
                  <c:v>54.6</c:v>
                </c:pt>
                <c:pt idx="92">
                  <c:v>52.7</c:v>
                </c:pt>
                <c:pt idx="93">
                  <c:v>56.2</c:v>
                </c:pt>
                <c:pt idx="94">
                  <c:v>53.6</c:v>
                </c:pt>
                <c:pt idx="95">
                  <c:v>54.5</c:v>
                </c:pt>
                <c:pt idx="96">
                  <c:v>54.4</c:v>
                </c:pt>
                <c:pt idx="97">
                  <c:v>53.9</c:v>
                </c:pt>
                <c:pt idx="98">
                  <c:v>54.6</c:v>
                </c:pt>
                <c:pt idx="99">
                  <c:v>53.7</c:v>
                </c:pt>
                <c:pt idx="100">
                  <c:v>53.4</c:v>
                </c:pt>
                <c:pt idx="101">
                  <c:v>54.5</c:v>
                </c:pt>
                <c:pt idx="102">
                  <c:v>55.2</c:v>
                </c:pt>
                <c:pt idx="103">
                  <c:v>51.7</c:v>
                </c:pt>
                <c:pt idx="104">
                  <c:v>107</c:v>
                </c:pt>
                <c:pt idx="105">
                  <c:v>99</c:v>
                </c:pt>
                <c:pt idx="106">
                  <c:v>89.6</c:v>
                </c:pt>
                <c:pt idx="107">
                  <c:v>85.8</c:v>
                </c:pt>
                <c:pt idx="108">
                  <c:v>83.9</c:v>
                </c:pt>
                <c:pt idx="109">
                  <c:v>83.3</c:v>
                </c:pt>
                <c:pt idx="110">
                  <c:v>77.900000000000006</c:v>
                </c:pt>
                <c:pt idx="111">
                  <c:v>78.400000000000006</c:v>
                </c:pt>
                <c:pt idx="112">
                  <c:v>73.7</c:v>
                </c:pt>
                <c:pt idx="113">
                  <c:v>69.900000000000006</c:v>
                </c:pt>
                <c:pt idx="114">
                  <c:v>71.8</c:v>
                </c:pt>
                <c:pt idx="115">
                  <c:v>70.599999999999994</c:v>
                </c:pt>
                <c:pt idx="116">
                  <c:v>74.2</c:v>
                </c:pt>
                <c:pt idx="117">
                  <c:v>72.900000000000006</c:v>
                </c:pt>
                <c:pt idx="118">
                  <c:v>66.599999999999994</c:v>
                </c:pt>
                <c:pt idx="119">
                  <c:v>66.900000000000006</c:v>
                </c:pt>
                <c:pt idx="120">
                  <c:v>65.599999999999994</c:v>
                </c:pt>
                <c:pt idx="121">
                  <c:v>68.900000000000006</c:v>
                </c:pt>
                <c:pt idx="122">
                  <c:v>62.9</c:v>
                </c:pt>
                <c:pt idx="123">
                  <c:v>60.3</c:v>
                </c:pt>
                <c:pt idx="124">
                  <c:v>61.8</c:v>
                </c:pt>
                <c:pt idx="125">
                  <c:v>60.6</c:v>
                </c:pt>
                <c:pt idx="126">
                  <c:v>61.3</c:v>
                </c:pt>
                <c:pt idx="127">
                  <c:v>61.3</c:v>
                </c:pt>
                <c:pt idx="128">
                  <c:v>62.8</c:v>
                </c:pt>
                <c:pt idx="129">
                  <c:v>59.3</c:v>
                </c:pt>
                <c:pt idx="130">
                  <c:v>60</c:v>
                </c:pt>
                <c:pt idx="131">
                  <c:v>59</c:v>
                </c:pt>
              </c:numCache>
            </c:numRef>
          </c:val>
          <c:smooth val="0"/>
        </c:ser>
        <c:dLbls>
          <c:showLegendKey val="0"/>
          <c:showVal val="0"/>
          <c:showCatName val="0"/>
          <c:showSerName val="0"/>
          <c:showPercent val="0"/>
          <c:showBubbleSize val="0"/>
        </c:dLbls>
        <c:marker val="1"/>
        <c:smooth val="0"/>
        <c:axId val="470770432"/>
        <c:axId val="470772352"/>
      </c:lineChart>
      <c:dateAx>
        <c:axId val="470770432"/>
        <c:scaling>
          <c:orientation val="minMax"/>
        </c:scaling>
        <c:delete val="0"/>
        <c:axPos val="b"/>
        <c:majorGridlines>
          <c:spPr>
            <a:ln w="3175">
              <a:pattFill prst="pct50">
                <a:fgClr>
                  <a:srgbClr val="000000"/>
                </a:fgClr>
                <a:bgClr>
                  <a:srgbClr val="FFFFFF"/>
                </a:bgClr>
              </a:patt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iryo UI"/>
                <a:ea typeface="Meiryo UI"/>
                <a:cs typeface="Meiryo UI"/>
              </a:defRPr>
            </a:pPr>
            <a:endParaRPr lang="ja-JP"/>
          </a:p>
        </c:txPr>
        <c:crossAx val="470772352"/>
        <c:crosses val="autoZero"/>
        <c:auto val="1"/>
        <c:lblOffset val="100"/>
        <c:baseTimeUnit val="days"/>
        <c:majorUnit val="12"/>
        <c:majorTimeUnit val="months"/>
        <c:minorUnit val="3"/>
        <c:minorTimeUnit val="months"/>
      </c:dateAx>
      <c:valAx>
        <c:axId val="470772352"/>
        <c:scaling>
          <c:orientation val="minMax"/>
          <c:max val="140"/>
        </c:scaling>
        <c:delete val="0"/>
        <c:axPos val="l"/>
        <c:majorGridlines>
          <c:spPr>
            <a:ln w="3175">
              <a:pattFill prst="pct75">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iryo UI"/>
                <a:ea typeface="Meiryo UI"/>
                <a:cs typeface="Meiryo UI"/>
              </a:defRPr>
            </a:pPr>
            <a:endParaRPr lang="ja-JP"/>
          </a:p>
        </c:txPr>
        <c:crossAx val="470770432"/>
        <c:crosses val="autoZero"/>
        <c:crossBetween val="between"/>
      </c:valAx>
      <c:spPr>
        <a:noFill/>
        <a:ln w="12700">
          <a:solidFill>
            <a:srgbClr val="808080"/>
          </a:solidFill>
          <a:prstDash val="solid"/>
        </a:ln>
      </c:spPr>
    </c:plotArea>
    <c:legend>
      <c:legendPos val="r"/>
      <c:layout>
        <c:manualLayout>
          <c:xMode val="edge"/>
          <c:yMode val="edge"/>
          <c:x val="0.27688344637279777"/>
          <c:y val="0.12359786671249101"/>
          <c:w val="0.36462635014489353"/>
          <c:h val="0.34664256296984702"/>
        </c:manualLayout>
      </c:layout>
      <c:overlay val="0"/>
      <c:spPr>
        <a:solidFill>
          <a:srgbClr val="FFFFFF"/>
        </a:solidFill>
        <a:ln w="25400">
          <a:noFill/>
        </a:ln>
      </c:spPr>
      <c:txPr>
        <a:bodyPr/>
        <a:lstStyle/>
        <a:p>
          <a:pPr>
            <a:defRPr sz="14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明朝"/>
                <a:ea typeface="明朝"/>
                <a:cs typeface="明朝"/>
              </a:defRPr>
            </a:pPr>
            <a:r>
              <a:rPr lang="ja-JP" altLang="en-US" sz="1800" b="0" i="0" u="none" strike="noStrike" baseline="0">
                <a:solidFill>
                  <a:srgbClr val="000000"/>
                </a:solidFill>
                <a:latin typeface="Meiryo UI"/>
                <a:ea typeface="Meiryo UI"/>
              </a:rPr>
              <a:t>運転状況(月間発電量)の推移</a:t>
            </a:r>
          </a:p>
        </c:rich>
      </c:tx>
      <c:layout>
        <c:manualLayout>
          <c:xMode val="edge"/>
          <c:yMode val="edge"/>
          <c:x val="0.20158107001708225"/>
          <c:y val="1.1117691602075935E-2"/>
        </c:manualLayout>
      </c:layout>
      <c:overlay val="0"/>
      <c:spPr>
        <a:solidFill>
          <a:srgbClr val="FFFFFF"/>
        </a:solidFill>
        <a:ln w="25400">
          <a:noFill/>
        </a:ln>
      </c:spPr>
    </c:title>
    <c:autoTitleDeleted val="0"/>
    <c:plotArea>
      <c:layout>
        <c:manualLayout>
          <c:layoutTarget val="inner"/>
          <c:xMode val="edge"/>
          <c:yMode val="edge"/>
          <c:x val="4.6203197814558894E-2"/>
          <c:y val="5.1282193960876181E-2"/>
          <c:w val="0.94614374096095133"/>
          <c:h val="0.8027835571648434"/>
        </c:manualLayout>
      </c:layout>
      <c:areaChart>
        <c:grouping val="stacked"/>
        <c:varyColors val="0"/>
        <c:ser>
          <c:idx val="5"/>
          <c:order val="0"/>
          <c:tx>
            <c:strRef>
              <c:f>縦型表!$BL$3</c:f>
              <c:strCache>
                <c:ptCount val="1"/>
                <c:pt idx="0">
                  <c:v>1号機</c:v>
                </c:pt>
              </c:strCache>
            </c:strRef>
          </c:tx>
          <c:spPr>
            <a:pattFill prst="pct60">
              <a:fgClr>
                <a:srgbClr xmlns:mc="http://schemas.openxmlformats.org/markup-compatibility/2006" xmlns:a14="http://schemas.microsoft.com/office/drawing/2010/main" val="FFFFCC" mc:Ignorable="a14" a14:legacySpreadsheetColorIndex="26"/>
              </a:fgClr>
              <a:bgClr>
                <a:srgbClr xmlns:mc="http://schemas.openxmlformats.org/markup-compatibility/2006" xmlns:a14="http://schemas.microsoft.com/office/drawing/2010/main" val="FFFFFF" mc:Ignorable="a14" a14:legacySpreadsheetColorIndex="9"/>
              </a:bgClr>
            </a:pattFill>
            <a:ln w="12700">
              <a:solidFill>
                <a:srgbClr val="969696"/>
              </a:solidFill>
              <a:prstDash val="solid"/>
            </a:ln>
          </c:spPr>
          <c:cat>
            <c:numRef>
              <c:f>縦型表!$BK$5:$BK$472</c:f>
              <c:numCache>
                <c:formatCode>[$-411]ge\.m</c:formatCode>
                <c:ptCount val="468"/>
                <c:pt idx="0">
                  <c:v>29677</c:v>
                </c:pt>
                <c:pt idx="1">
                  <c:v>29707</c:v>
                </c:pt>
                <c:pt idx="2">
                  <c:v>29738</c:v>
                </c:pt>
                <c:pt idx="3">
                  <c:v>29768</c:v>
                </c:pt>
                <c:pt idx="4">
                  <c:v>29799</c:v>
                </c:pt>
                <c:pt idx="5">
                  <c:v>29830</c:v>
                </c:pt>
                <c:pt idx="6">
                  <c:v>29860</c:v>
                </c:pt>
                <c:pt idx="7">
                  <c:v>29891</c:v>
                </c:pt>
                <c:pt idx="8">
                  <c:v>29921</c:v>
                </c:pt>
                <c:pt idx="9">
                  <c:v>29952</c:v>
                </c:pt>
                <c:pt idx="10">
                  <c:v>29983</c:v>
                </c:pt>
                <c:pt idx="11">
                  <c:v>30011</c:v>
                </c:pt>
                <c:pt idx="12">
                  <c:v>30042</c:v>
                </c:pt>
                <c:pt idx="13">
                  <c:v>30072</c:v>
                </c:pt>
                <c:pt idx="14">
                  <c:v>30103</c:v>
                </c:pt>
                <c:pt idx="15">
                  <c:v>30133</c:v>
                </c:pt>
                <c:pt idx="16">
                  <c:v>30164</c:v>
                </c:pt>
                <c:pt idx="17">
                  <c:v>30195</c:v>
                </c:pt>
                <c:pt idx="18">
                  <c:v>30225</c:v>
                </c:pt>
                <c:pt idx="19">
                  <c:v>30256</c:v>
                </c:pt>
                <c:pt idx="20">
                  <c:v>30286</c:v>
                </c:pt>
                <c:pt idx="21">
                  <c:v>30317</c:v>
                </c:pt>
                <c:pt idx="22">
                  <c:v>30348</c:v>
                </c:pt>
                <c:pt idx="23">
                  <c:v>30376</c:v>
                </c:pt>
                <c:pt idx="24">
                  <c:v>30407</c:v>
                </c:pt>
                <c:pt idx="25">
                  <c:v>30437</c:v>
                </c:pt>
                <c:pt idx="26">
                  <c:v>30468</c:v>
                </c:pt>
                <c:pt idx="27">
                  <c:v>30498</c:v>
                </c:pt>
                <c:pt idx="28">
                  <c:v>30529</c:v>
                </c:pt>
                <c:pt idx="29">
                  <c:v>30560</c:v>
                </c:pt>
                <c:pt idx="30">
                  <c:v>30590</c:v>
                </c:pt>
                <c:pt idx="31">
                  <c:v>30621</c:v>
                </c:pt>
                <c:pt idx="32">
                  <c:v>30651</c:v>
                </c:pt>
                <c:pt idx="33">
                  <c:v>30682</c:v>
                </c:pt>
                <c:pt idx="34">
                  <c:v>30713</c:v>
                </c:pt>
                <c:pt idx="35">
                  <c:v>30742</c:v>
                </c:pt>
                <c:pt idx="36">
                  <c:v>30773</c:v>
                </c:pt>
                <c:pt idx="37">
                  <c:v>30803</c:v>
                </c:pt>
                <c:pt idx="38">
                  <c:v>30834</c:v>
                </c:pt>
                <c:pt idx="39">
                  <c:v>30864</c:v>
                </c:pt>
                <c:pt idx="40">
                  <c:v>30895</c:v>
                </c:pt>
                <c:pt idx="41">
                  <c:v>30926</c:v>
                </c:pt>
                <c:pt idx="42">
                  <c:v>30956</c:v>
                </c:pt>
                <c:pt idx="43">
                  <c:v>30987</c:v>
                </c:pt>
                <c:pt idx="44">
                  <c:v>31017</c:v>
                </c:pt>
                <c:pt idx="45">
                  <c:v>31048</c:v>
                </c:pt>
                <c:pt idx="46">
                  <c:v>31079</c:v>
                </c:pt>
                <c:pt idx="47">
                  <c:v>31107</c:v>
                </c:pt>
                <c:pt idx="48">
                  <c:v>31138</c:v>
                </c:pt>
                <c:pt idx="49">
                  <c:v>31168</c:v>
                </c:pt>
                <c:pt idx="50">
                  <c:v>31199</c:v>
                </c:pt>
                <c:pt idx="51">
                  <c:v>31229</c:v>
                </c:pt>
                <c:pt idx="52">
                  <c:v>31260</c:v>
                </c:pt>
                <c:pt idx="53">
                  <c:v>31291</c:v>
                </c:pt>
                <c:pt idx="54">
                  <c:v>31321</c:v>
                </c:pt>
                <c:pt idx="55">
                  <c:v>31352</c:v>
                </c:pt>
                <c:pt idx="56">
                  <c:v>31382</c:v>
                </c:pt>
                <c:pt idx="57">
                  <c:v>31413</c:v>
                </c:pt>
                <c:pt idx="58">
                  <c:v>31444</c:v>
                </c:pt>
                <c:pt idx="59">
                  <c:v>31472</c:v>
                </c:pt>
                <c:pt idx="60">
                  <c:v>31503</c:v>
                </c:pt>
                <c:pt idx="61">
                  <c:v>31533</c:v>
                </c:pt>
                <c:pt idx="62">
                  <c:v>31564</c:v>
                </c:pt>
                <c:pt idx="63">
                  <c:v>31594</c:v>
                </c:pt>
                <c:pt idx="64">
                  <c:v>31625</c:v>
                </c:pt>
                <c:pt idx="65">
                  <c:v>31656</c:v>
                </c:pt>
                <c:pt idx="66">
                  <c:v>31686</c:v>
                </c:pt>
                <c:pt idx="67">
                  <c:v>31717</c:v>
                </c:pt>
                <c:pt idx="68">
                  <c:v>31747</c:v>
                </c:pt>
                <c:pt idx="69">
                  <c:v>31778</c:v>
                </c:pt>
                <c:pt idx="70">
                  <c:v>31809</c:v>
                </c:pt>
                <c:pt idx="71">
                  <c:v>31837</c:v>
                </c:pt>
                <c:pt idx="72">
                  <c:v>31868</c:v>
                </c:pt>
                <c:pt idx="73">
                  <c:v>31898</c:v>
                </c:pt>
                <c:pt idx="74">
                  <c:v>31929</c:v>
                </c:pt>
                <c:pt idx="75">
                  <c:v>31959</c:v>
                </c:pt>
                <c:pt idx="76">
                  <c:v>31990</c:v>
                </c:pt>
                <c:pt idx="77">
                  <c:v>32021</c:v>
                </c:pt>
                <c:pt idx="78">
                  <c:v>32051</c:v>
                </c:pt>
                <c:pt idx="79">
                  <c:v>32082</c:v>
                </c:pt>
                <c:pt idx="80">
                  <c:v>32112</c:v>
                </c:pt>
                <c:pt idx="81">
                  <c:v>32143</c:v>
                </c:pt>
                <c:pt idx="82">
                  <c:v>32174</c:v>
                </c:pt>
                <c:pt idx="83">
                  <c:v>32203</c:v>
                </c:pt>
                <c:pt idx="84">
                  <c:v>32234</c:v>
                </c:pt>
                <c:pt idx="85">
                  <c:v>32264</c:v>
                </c:pt>
                <c:pt idx="86">
                  <c:v>32295</c:v>
                </c:pt>
                <c:pt idx="87">
                  <c:v>32325</c:v>
                </c:pt>
                <c:pt idx="88">
                  <c:v>32356</c:v>
                </c:pt>
                <c:pt idx="89">
                  <c:v>32387</c:v>
                </c:pt>
                <c:pt idx="90">
                  <c:v>32417</c:v>
                </c:pt>
                <c:pt idx="91">
                  <c:v>32448</c:v>
                </c:pt>
                <c:pt idx="92">
                  <c:v>32478</c:v>
                </c:pt>
                <c:pt idx="93">
                  <c:v>32509</c:v>
                </c:pt>
                <c:pt idx="94">
                  <c:v>32540</c:v>
                </c:pt>
                <c:pt idx="95">
                  <c:v>32568</c:v>
                </c:pt>
                <c:pt idx="96">
                  <c:v>32599</c:v>
                </c:pt>
                <c:pt idx="97">
                  <c:v>32629</c:v>
                </c:pt>
                <c:pt idx="98">
                  <c:v>32660</c:v>
                </c:pt>
                <c:pt idx="99">
                  <c:v>32690</c:v>
                </c:pt>
                <c:pt idx="100">
                  <c:v>32721</c:v>
                </c:pt>
                <c:pt idx="101">
                  <c:v>32752</c:v>
                </c:pt>
                <c:pt idx="102">
                  <c:v>32782</c:v>
                </c:pt>
                <c:pt idx="103">
                  <c:v>32813</c:v>
                </c:pt>
                <c:pt idx="104">
                  <c:v>32843</c:v>
                </c:pt>
                <c:pt idx="105">
                  <c:v>32874</c:v>
                </c:pt>
                <c:pt idx="106">
                  <c:v>32905</c:v>
                </c:pt>
                <c:pt idx="107">
                  <c:v>32933</c:v>
                </c:pt>
                <c:pt idx="108">
                  <c:v>32964</c:v>
                </c:pt>
                <c:pt idx="109">
                  <c:v>32994</c:v>
                </c:pt>
                <c:pt idx="110">
                  <c:v>33025</c:v>
                </c:pt>
                <c:pt idx="111">
                  <c:v>33055</c:v>
                </c:pt>
                <c:pt idx="112">
                  <c:v>33086</c:v>
                </c:pt>
                <c:pt idx="113">
                  <c:v>33117</c:v>
                </c:pt>
                <c:pt idx="114">
                  <c:v>33147</c:v>
                </c:pt>
                <c:pt idx="115">
                  <c:v>33178</c:v>
                </c:pt>
                <c:pt idx="116">
                  <c:v>33208</c:v>
                </c:pt>
                <c:pt idx="117">
                  <c:v>33239</c:v>
                </c:pt>
                <c:pt idx="118">
                  <c:v>33270</c:v>
                </c:pt>
                <c:pt idx="119">
                  <c:v>33298</c:v>
                </c:pt>
                <c:pt idx="120">
                  <c:v>33329</c:v>
                </c:pt>
                <c:pt idx="121">
                  <c:v>33359</c:v>
                </c:pt>
                <c:pt idx="122">
                  <c:v>33390</c:v>
                </c:pt>
                <c:pt idx="123">
                  <c:v>33420</c:v>
                </c:pt>
                <c:pt idx="124">
                  <c:v>33451</c:v>
                </c:pt>
                <c:pt idx="125">
                  <c:v>33482</c:v>
                </c:pt>
                <c:pt idx="126">
                  <c:v>33512</c:v>
                </c:pt>
                <c:pt idx="127">
                  <c:v>33543</c:v>
                </c:pt>
                <c:pt idx="128">
                  <c:v>33573</c:v>
                </c:pt>
                <c:pt idx="129">
                  <c:v>33604</c:v>
                </c:pt>
                <c:pt idx="130">
                  <c:v>33635</c:v>
                </c:pt>
                <c:pt idx="131">
                  <c:v>33664</c:v>
                </c:pt>
                <c:pt idx="132">
                  <c:v>33695</c:v>
                </c:pt>
                <c:pt idx="133">
                  <c:v>33725</c:v>
                </c:pt>
                <c:pt idx="134">
                  <c:v>33756</c:v>
                </c:pt>
                <c:pt idx="135">
                  <c:v>33786</c:v>
                </c:pt>
                <c:pt idx="136">
                  <c:v>33817</c:v>
                </c:pt>
                <c:pt idx="137">
                  <c:v>33848</c:v>
                </c:pt>
                <c:pt idx="138">
                  <c:v>33878</c:v>
                </c:pt>
                <c:pt idx="139">
                  <c:v>33909</c:v>
                </c:pt>
                <c:pt idx="140">
                  <c:v>33939</c:v>
                </c:pt>
                <c:pt idx="141">
                  <c:v>33970</c:v>
                </c:pt>
                <c:pt idx="142">
                  <c:v>34001</c:v>
                </c:pt>
                <c:pt idx="143">
                  <c:v>34029</c:v>
                </c:pt>
                <c:pt idx="144">
                  <c:v>34121</c:v>
                </c:pt>
                <c:pt idx="145">
                  <c:v>34151</c:v>
                </c:pt>
                <c:pt idx="146">
                  <c:v>34182</c:v>
                </c:pt>
                <c:pt idx="147">
                  <c:v>34213</c:v>
                </c:pt>
                <c:pt idx="148">
                  <c:v>34243</c:v>
                </c:pt>
                <c:pt idx="149">
                  <c:v>34274</c:v>
                </c:pt>
                <c:pt idx="150">
                  <c:v>34304</c:v>
                </c:pt>
                <c:pt idx="151">
                  <c:v>34335</c:v>
                </c:pt>
                <c:pt idx="152">
                  <c:v>34366</c:v>
                </c:pt>
                <c:pt idx="153">
                  <c:v>34394</c:v>
                </c:pt>
                <c:pt idx="154">
                  <c:v>34425</c:v>
                </c:pt>
                <c:pt idx="155">
                  <c:v>34455</c:v>
                </c:pt>
                <c:pt idx="156">
                  <c:v>34486</c:v>
                </c:pt>
                <c:pt idx="157">
                  <c:v>34516</c:v>
                </c:pt>
                <c:pt idx="158">
                  <c:v>34547</c:v>
                </c:pt>
                <c:pt idx="159">
                  <c:v>34578</c:v>
                </c:pt>
                <c:pt idx="160">
                  <c:v>34608</c:v>
                </c:pt>
                <c:pt idx="161">
                  <c:v>34639</c:v>
                </c:pt>
                <c:pt idx="162">
                  <c:v>34669</c:v>
                </c:pt>
                <c:pt idx="163">
                  <c:v>34700</c:v>
                </c:pt>
                <c:pt idx="164">
                  <c:v>34731</c:v>
                </c:pt>
                <c:pt idx="165">
                  <c:v>34759</c:v>
                </c:pt>
                <c:pt idx="166">
                  <c:v>34790</c:v>
                </c:pt>
                <c:pt idx="167">
                  <c:v>34820</c:v>
                </c:pt>
                <c:pt idx="168">
                  <c:v>34851</c:v>
                </c:pt>
                <c:pt idx="169">
                  <c:v>34881</c:v>
                </c:pt>
                <c:pt idx="170">
                  <c:v>34912</c:v>
                </c:pt>
                <c:pt idx="171">
                  <c:v>34943</c:v>
                </c:pt>
                <c:pt idx="172">
                  <c:v>34973</c:v>
                </c:pt>
                <c:pt idx="173">
                  <c:v>35004</c:v>
                </c:pt>
                <c:pt idx="174">
                  <c:v>35034</c:v>
                </c:pt>
                <c:pt idx="175">
                  <c:v>35065</c:v>
                </c:pt>
                <c:pt idx="176">
                  <c:v>35096</c:v>
                </c:pt>
                <c:pt idx="177">
                  <c:v>35125</c:v>
                </c:pt>
                <c:pt idx="178">
                  <c:v>35156</c:v>
                </c:pt>
                <c:pt idx="179">
                  <c:v>35186</c:v>
                </c:pt>
                <c:pt idx="180">
                  <c:v>35217</c:v>
                </c:pt>
                <c:pt idx="181">
                  <c:v>35247</c:v>
                </c:pt>
                <c:pt idx="182">
                  <c:v>35278</c:v>
                </c:pt>
                <c:pt idx="183">
                  <c:v>35309</c:v>
                </c:pt>
                <c:pt idx="184">
                  <c:v>35339</c:v>
                </c:pt>
                <c:pt idx="185">
                  <c:v>35370</c:v>
                </c:pt>
                <c:pt idx="186">
                  <c:v>35400</c:v>
                </c:pt>
                <c:pt idx="187">
                  <c:v>35431</c:v>
                </c:pt>
                <c:pt idx="188">
                  <c:v>35462</c:v>
                </c:pt>
                <c:pt idx="189">
                  <c:v>35490</c:v>
                </c:pt>
                <c:pt idx="190">
                  <c:v>35521</c:v>
                </c:pt>
                <c:pt idx="191">
                  <c:v>35551</c:v>
                </c:pt>
                <c:pt idx="192">
                  <c:v>35582</c:v>
                </c:pt>
                <c:pt idx="193">
                  <c:v>35612</c:v>
                </c:pt>
                <c:pt idx="194">
                  <c:v>35643</c:v>
                </c:pt>
                <c:pt idx="195">
                  <c:v>35674</c:v>
                </c:pt>
                <c:pt idx="196">
                  <c:v>35704</c:v>
                </c:pt>
                <c:pt idx="197">
                  <c:v>35735</c:v>
                </c:pt>
                <c:pt idx="198">
                  <c:v>35765</c:v>
                </c:pt>
                <c:pt idx="199">
                  <c:v>35796</c:v>
                </c:pt>
                <c:pt idx="200">
                  <c:v>35827</c:v>
                </c:pt>
                <c:pt idx="201">
                  <c:v>35855</c:v>
                </c:pt>
                <c:pt idx="202">
                  <c:v>35886</c:v>
                </c:pt>
                <c:pt idx="203">
                  <c:v>35916</c:v>
                </c:pt>
                <c:pt idx="204">
                  <c:v>35947</c:v>
                </c:pt>
                <c:pt idx="205">
                  <c:v>35977</c:v>
                </c:pt>
                <c:pt idx="206">
                  <c:v>36008</c:v>
                </c:pt>
                <c:pt idx="207">
                  <c:v>36039</c:v>
                </c:pt>
                <c:pt idx="208">
                  <c:v>36069</c:v>
                </c:pt>
                <c:pt idx="209">
                  <c:v>36100</c:v>
                </c:pt>
                <c:pt idx="210">
                  <c:v>36130</c:v>
                </c:pt>
                <c:pt idx="211">
                  <c:v>36161</c:v>
                </c:pt>
                <c:pt idx="212">
                  <c:v>36192</c:v>
                </c:pt>
                <c:pt idx="213">
                  <c:v>36220</c:v>
                </c:pt>
                <c:pt idx="214">
                  <c:v>36251</c:v>
                </c:pt>
                <c:pt idx="215">
                  <c:v>36281</c:v>
                </c:pt>
                <c:pt idx="216">
                  <c:v>36312</c:v>
                </c:pt>
                <c:pt idx="217">
                  <c:v>36342</c:v>
                </c:pt>
                <c:pt idx="218">
                  <c:v>36373</c:v>
                </c:pt>
                <c:pt idx="219">
                  <c:v>36404</c:v>
                </c:pt>
                <c:pt idx="220">
                  <c:v>36434</c:v>
                </c:pt>
                <c:pt idx="221">
                  <c:v>36465</c:v>
                </c:pt>
                <c:pt idx="222">
                  <c:v>36495</c:v>
                </c:pt>
                <c:pt idx="223">
                  <c:v>36526</c:v>
                </c:pt>
                <c:pt idx="224">
                  <c:v>36557</c:v>
                </c:pt>
                <c:pt idx="225">
                  <c:v>36586</c:v>
                </c:pt>
                <c:pt idx="226">
                  <c:v>36617</c:v>
                </c:pt>
                <c:pt idx="227">
                  <c:v>36647</c:v>
                </c:pt>
                <c:pt idx="228">
                  <c:v>36678</c:v>
                </c:pt>
                <c:pt idx="229">
                  <c:v>36708</c:v>
                </c:pt>
                <c:pt idx="230">
                  <c:v>36739</c:v>
                </c:pt>
                <c:pt idx="231">
                  <c:v>36770</c:v>
                </c:pt>
                <c:pt idx="232">
                  <c:v>36800</c:v>
                </c:pt>
                <c:pt idx="233">
                  <c:v>36831</c:v>
                </c:pt>
                <c:pt idx="234">
                  <c:v>36861</c:v>
                </c:pt>
                <c:pt idx="235">
                  <c:v>36892</c:v>
                </c:pt>
                <c:pt idx="236">
                  <c:v>36923</c:v>
                </c:pt>
                <c:pt idx="237">
                  <c:v>36951</c:v>
                </c:pt>
                <c:pt idx="238">
                  <c:v>36982</c:v>
                </c:pt>
                <c:pt idx="239">
                  <c:v>37012</c:v>
                </c:pt>
                <c:pt idx="240">
                  <c:v>37043</c:v>
                </c:pt>
                <c:pt idx="241">
                  <c:v>37073</c:v>
                </c:pt>
                <c:pt idx="242">
                  <c:v>37104</c:v>
                </c:pt>
                <c:pt idx="243">
                  <c:v>37135</c:v>
                </c:pt>
                <c:pt idx="244">
                  <c:v>37165</c:v>
                </c:pt>
                <c:pt idx="245">
                  <c:v>37196</c:v>
                </c:pt>
                <c:pt idx="246">
                  <c:v>37226</c:v>
                </c:pt>
                <c:pt idx="247">
                  <c:v>37257</c:v>
                </c:pt>
                <c:pt idx="248">
                  <c:v>37288</c:v>
                </c:pt>
                <c:pt idx="249">
                  <c:v>37316</c:v>
                </c:pt>
                <c:pt idx="250">
                  <c:v>37347</c:v>
                </c:pt>
                <c:pt idx="251">
                  <c:v>37377</c:v>
                </c:pt>
                <c:pt idx="252">
                  <c:v>37408</c:v>
                </c:pt>
                <c:pt idx="253">
                  <c:v>37438</c:v>
                </c:pt>
                <c:pt idx="254">
                  <c:v>37469</c:v>
                </c:pt>
                <c:pt idx="255">
                  <c:v>37500</c:v>
                </c:pt>
                <c:pt idx="256">
                  <c:v>37530</c:v>
                </c:pt>
                <c:pt idx="257">
                  <c:v>37561</c:v>
                </c:pt>
                <c:pt idx="258">
                  <c:v>37591</c:v>
                </c:pt>
                <c:pt idx="259">
                  <c:v>37622</c:v>
                </c:pt>
                <c:pt idx="260">
                  <c:v>37653</c:v>
                </c:pt>
                <c:pt idx="261">
                  <c:v>37681</c:v>
                </c:pt>
                <c:pt idx="262">
                  <c:v>37712</c:v>
                </c:pt>
                <c:pt idx="263">
                  <c:v>37742</c:v>
                </c:pt>
                <c:pt idx="264">
                  <c:v>37773</c:v>
                </c:pt>
                <c:pt idx="265">
                  <c:v>37803</c:v>
                </c:pt>
                <c:pt idx="266">
                  <c:v>37834</c:v>
                </c:pt>
                <c:pt idx="267">
                  <c:v>37865</c:v>
                </c:pt>
                <c:pt idx="268">
                  <c:v>37895</c:v>
                </c:pt>
                <c:pt idx="269">
                  <c:v>37926</c:v>
                </c:pt>
                <c:pt idx="270">
                  <c:v>37956</c:v>
                </c:pt>
                <c:pt idx="271">
                  <c:v>37987</c:v>
                </c:pt>
                <c:pt idx="272">
                  <c:v>38018</c:v>
                </c:pt>
                <c:pt idx="273">
                  <c:v>38047</c:v>
                </c:pt>
                <c:pt idx="274">
                  <c:v>38078</c:v>
                </c:pt>
                <c:pt idx="275">
                  <c:v>38108</c:v>
                </c:pt>
                <c:pt idx="276">
                  <c:v>38139</c:v>
                </c:pt>
                <c:pt idx="277">
                  <c:v>38169</c:v>
                </c:pt>
                <c:pt idx="278">
                  <c:v>38200</c:v>
                </c:pt>
                <c:pt idx="279">
                  <c:v>38231</c:v>
                </c:pt>
                <c:pt idx="280">
                  <c:v>38261</c:v>
                </c:pt>
                <c:pt idx="281">
                  <c:v>38292</c:v>
                </c:pt>
                <c:pt idx="282">
                  <c:v>38322</c:v>
                </c:pt>
                <c:pt idx="283">
                  <c:v>38353</c:v>
                </c:pt>
                <c:pt idx="284">
                  <c:v>38384</c:v>
                </c:pt>
                <c:pt idx="285">
                  <c:v>38412</c:v>
                </c:pt>
                <c:pt idx="286">
                  <c:v>38443</c:v>
                </c:pt>
                <c:pt idx="287">
                  <c:v>38473</c:v>
                </c:pt>
                <c:pt idx="288">
                  <c:v>38504</c:v>
                </c:pt>
                <c:pt idx="289">
                  <c:v>38534</c:v>
                </c:pt>
                <c:pt idx="290">
                  <c:v>38565</c:v>
                </c:pt>
                <c:pt idx="291">
                  <c:v>38596</c:v>
                </c:pt>
                <c:pt idx="292">
                  <c:v>38626</c:v>
                </c:pt>
                <c:pt idx="293">
                  <c:v>38657</c:v>
                </c:pt>
                <c:pt idx="294">
                  <c:v>38687</c:v>
                </c:pt>
                <c:pt idx="295">
                  <c:v>38718</c:v>
                </c:pt>
                <c:pt idx="296">
                  <c:v>38749</c:v>
                </c:pt>
                <c:pt idx="297">
                  <c:v>38777</c:v>
                </c:pt>
                <c:pt idx="298">
                  <c:v>38808</c:v>
                </c:pt>
                <c:pt idx="299">
                  <c:v>38838</c:v>
                </c:pt>
                <c:pt idx="300">
                  <c:v>38869</c:v>
                </c:pt>
                <c:pt idx="301">
                  <c:v>38899</c:v>
                </c:pt>
                <c:pt idx="302">
                  <c:v>38930</c:v>
                </c:pt>
                <c:pt idx="303">
                  <c:v>38961</c:v>
                </c:pt>
                <c:pt idx="304">
                  <c:v>38991</c:v>
                </c:pt>
                <c:pt idx="305">
                  <c:v>39022</c:v>
                </c:pt>
                <c:pt idx="306">
                  <c:v>39052</c:v>
                </c:pt>
                <c:pt idx="307">
                  <c:v>39083</c:v>
                </c:pt>
                <c:pt idx="308">
                  <c:v>39114</c:v>
                </c:pt>
                <c:pt idx="309">
                  <c:v>39142</c:v>
                </c:pt>
                <c:pt idx="310">
                  <c:v>39173</c:v>
                </c:pt>
                <c:pt idx="311">
                  <c:v>39203</c:v>
                </c:pt>
                <c:pt idx="312">
                  <c:v>39234</c:v>
                </c:pt>
                <c:pt idx="313">
                  <c:v>39264</c:v>
                </c:pt>
                <c:pt idx="314">
                  <c:v>39295</c:v>
                </c:pt>
                <c:pt idx="315">
                  <c:v>39326</c:v>
                </c:pt>
                <c:pt idx="316">
                  <c:v>39356</c:v>
                </c:pt>
                <c:pt idx="317">
                  <c:v>39387</c:v>
                </c:pt>
                <c:pt idx="318">
                  <c:v>39417</c:v>
                </c:pt>
                <c:pt idx="319">
                  <c:v>39448</c:v>
                </c:pt>
                <c:pt idx="320">
                  <c:v>39479</c:v>
                </c:pt>
                <c:pt idx="321">
                  <c:v>39508</c:v>
                </c:pt>
                <c:pt idx="322">
                  <c:v>39539</c:v>
                </c:pt>
                <c:pt idx="323">
                  <c:v>39569</c:v>
                </c:pt>
                <c:pt idx="324">
                  <c:v>39600</c:v>
                </c:pt>
                <c:pt idx="325">
                  <c:v>39630</c:v>
                </c:pt>
                <c:pt idx="326">
                  <c:v>39661</c:v>
                </c:pt>
                <c:pt idx="327">
                  <c:v>39692</c:v>
                </c:pt>
                <c:pt idx="328">
                  <c:v>39722</c:v>
                </c:pt>
                <c:pt idx="329">
                  <c:v>39753</c:v>
                </c:pt>
                <c:pt idx="330">
                  <c:v>39783</c:v>
                </c:pt>
                <c:pt idx="331">
                  <c:v>39814</c:v>
                </c:pt>
                <c:pt idx="332">
                  <c:v>39845</c:v>
                </c:pt>
                <c:pt idx="333">
                  <c:v>39873</c:v>
                </c:pt>
                <c:pt idx="334">
                  <c:v>39904</c:v>
                </c:pt>
                <c:pt idx="335">
                  <c:v>39934</c:v>
                </c:pt>
                <c:pt idx="336">
                  <c:v>39965</c:v>
                </c:pt>
                <c:pt idx="337">
                  <c:v>39995</c:v>
                </c:pt>
                <c:pt idx="338">
                  <c:v>40026</c:v>
                </c:pt>
                <c:pt idx="339">
                  <c:v>40057</c:v>
                </c:pt>
                <c:pt idx="340">
                  <c:v>40087</c:v>
                </c:pt>
                <c:pt idx="341">
                  <c:v>40118</c:v>
                </c:pt>
                <c:pt idx="342">
                  <c:v>40148</c:v>
                </c:pt>
                <c:pt idx="343">
                  <c:v>40179</c:v>
                </c:pt>
                <c:pt idx="344">
                  <c:v>40210</c:v>
                </c:pt>
                <c:pt idx="345">
                  <c:v>40238</c:v>
                </c:pt>
                <c:pt idx="346">
                  <c:v>40269</c:v>
                </c:pt>
                <c:pt idx="347">
                  <c:v>40299</c:v>
                </c:pt>
                <c:pt idx="348">
                  <c:v>40330</c:v>
                </c:pt>
                <c:pt idx="349">
                  <c:v>40360</c:v>
                </c:pt>
                <c:pt idx="350">
                  <c:v>40391</c:v>
                </c:pt>
                <c:pt idx="351">
                  <c:v>40422</c:v>
                </c:pt>
                <c:pt idx="352">
                  <c:v>40452</c:v>
                </c:pt>
                <c:pt idx="353">
                  <c:v>40483</c:v>
                </c:pt>
                <c:pt idx="354">
                  <c:v>40513</c:v>
                </c:pt>
                <c:pt idx="355">
                  <c:v>40544</c:v>
                </c:pt>
                <c:pt idx="356">
                  <c:v>40575</c:v>
                </c:pt>
                <c:pt idx="357">
                  <c:v>40603</c:v>
                </c:pt>
                <c:pt idx="358">
                  <c:v>40634</c:v>
                </c:pt>
                <c:pt idx="359">
                  <c:v>40664</c:v>
                </c:pt>
                <c:pt idx="360">
                  <c:v>40695</c:v>
                </c:pt>
                <c:pt idx="361">
                  <c:v>40725</c:v>
                </c:pt>
                <c:pt idx="362">
                  <c:v>40756</c:v>
                </c:pt>
                <c:pt idx="363">
                  <c:v>40787</c:v>
                </c:pt>
                <c:pt idx="364">
                  <c:v>40817</c:v>
                </c:pt>
                <c:pt idx="365">
                  <c:v>40848</c:v>
                </c:pt>
                <c:pt idx="366">
                  <c:v>40878</c:v>
                </c:pt>
                <c:pt idx="367">
                  <c:v>40909</c:v>
                </c:pt>
                <c:pt idx="368">
                  <c:v>40940</c:v>
                </c:pt>
                <c:pt idx="369">
                  <c:v>40969</c:v>
                </c:pt>
                <c:pt idx="370">
                  <c:v>41000</c:v>
                </c:pt>
                <c:pt idx="371">
                  <c:v>41030</c:v>
                </c:pt>
                <c:pt idx="372">
                  <c:v>41061</c:v>
                </c:pt>
                <c:pt idx="373">
                  <c:v>41091</c:v>
                </c:pt>
                <c:pt idx="374">
                  <c:v>41122</c:v>
                </c:pt>
                <c:pt idx="375">
                  <c:v>41153</c:v>
                </c:pt>
                <c:pt idx="376">
                  <c:v>41183</c:v>
                </c:pt>
                <c:pt idx="377">
                  <c:v>41214</c:v>
                </c:pt>
                <c:pt idx="378">
                  <c:v>41244</c:v>
                </c:pt>
                <c:pt idx="379">
                  <c:v>41275</c:v>
                </c:pt>
                <c:pt idx="380">
                  <c:v>41306</c:v>
                </c:pt>
                <c:pt idx="381">
                  <c:v>41334</c:v>
                </c:pt>
                <c:pt idx="382">
                  <c:v>41365</c:v>
                </c:pt>
                <c:pt idx="383">
                  <c:v>41395</c:v>
                </c:pt>
                <c:pt idx="384">
                  <c:v>41426</c:v>
                </c:pt>
                <c:pt idx="385">
                  <c:v>41456</c:v>
                </c:pt>
                <c:pt idx="386">
                  <c:v>41487</c:v>
                </c:pt>
                <c:pt idx="387">
                  <c:v>41518</c:v>
                </c:pt>
                <c:pt idx="388">
                  <c:v>41548</c:v>
                </c:pt>
                <c:pt idx="389">
                  <c:v>41579</c:v>
                </c:pt>
                <c:pt idx="390">
                  <c:v>41609</c:v>
                </c:pt>
                <c:pt idx="391">
                  <c:v>41640</c:v>
                </c:pt>
                <c:pt idx="392">
                  <c:v>41671</c:v>
                </c:pt>
                <c:pt idx="393">
                  <c:v>41699</c:v>
                </c:pt>
                <c:pt idx="394">
                  <c:v>41730</c:v>
                </c:pt>
                <c:pt idx="395">
                  <c:v>41760</c:v>
                </c:pt>
                <c:pt idx="396">
                  <c:v>41791</c:v>
                </c:pt>
                <c:pt idx="397">
                  <c:v>41821</c:v>
                </c:pt>
                <c:pt idx="398">
                  <c:v>41852</c:v>
                </c:pt>
                <c:pt idx="399">
                  <c:v>41883</c:v>
                </c:pt>
                <c:pt idx="400">
                  <c:v>41913</c:v>
                </c:pt>
                <c:pt idx="401">
                  <c:v>41944</c:v>
                </c:pt>
                <c:pt idx="402">
                  <c:v>41974</c:v>
                </c:pt>
                <c:pt idx="403">
                  <c:v>42005</c:v>
                </c:pt>
                <c:pt idx="404">
                  <c:v>42036</c:v>
                </c:pt>
                <c:pt idx="405">
                  <c:v>42064</c:v>
                </c:pt>
                <c:pt idx="406">
                  <c:v>42095</c:v>
                </c:pt>
                <c:pt idx="407">
                  <c:v>42125</c:v>
                </c:pt>
                <c:pt idx="408">
                  <c:v>42156</c:v>
                </c:pt>
                <c:pt idx="409">
                  <c:v>42186</c:v>
                </c:pt>
                <c:pt idx="410">
                  <c:v>42217</c:v>
                </c:pt>
                <c:pt idx="411">
                  <c:v>42248</c:v>
                </c:pt>
                <c:pt idx="412">
                  <c:v>42278</c:v>
                </c:pt>
                <c:pt idx="413">
                  <c:v>42309</c:v>
                </c:pt>
                <c:pt idx="414">
                  <c:v>42339</c:v>
                </c:pt>
                <c:pt idx="415">
                  <c:v>42370</c:v>
                </c:pt>
                <c:pt idx="416">
                  <c:v>42401</c:v>
                </c:pt>
                <c:pt idx="417">
                  <c:v>42430</c:v>
                </c:pt>
                <c:pt idx="418">
                  <c:v>42461</c:v>
                </c:pt>
                <c:pt idx="419">
                  <c:v>42491</c:v>
                </c:pt>
                <c:pt idx="420">
                  <c:v>42522</c:v>
                </c:pt>
                <c:pt idx="421">
                  <c:v>42552</c:v>
                </c:pt>
                <c:pt idx="422">
                  <c:v>42583</c:v>
                </c:pt>
                <c:pt idx="423">
                  <c:v>42614</c:v>
                </c:pt>
                <c:pt idx="424">
                  <c:v>42644</c:v>
                </c:pt>
                <c:pt idx="425">
                  <c:v>42675</c:v>
                </c:pt>
                <c:pt idx="426">
                  <c:v>42705</c:v>
                </c:pt>
                <c:pt idx="427">
                  <c:v>42736</c:v>
                </c:pt>
                <c:pt idx="428">
                  <c:v>42767</c:v>
                </c:pt>
                <c:pt idx="429">
                  <c:v>42795</c:v>
                </c:pt>
                <c:pt idx="430">
                  <c:v>42826</c:v>
                </c:pt>
                <c:pt idx="431">
                  <c:v>42856</c:v>
                </c:pt>
                <c:pt idx="432">
                  <c:v>42887</c:v>
                </c:pt>
                <c:pt idx="433">
                  <c:v>42917</c:v>
                </c:pt>
                <c:pt idx="434">
                  <c:v>42948</c:v>
                </c:pt>
                <c:pt idx="435">
                  <c:v>42979</c:v>
                </c:pt>
                <c:pt idx="436">
                  <c:v>43009</c:v>
                </c:pt>
                <c:pt idx="437">
                  <c:v>43040</c:v>
                </c:pt>
                <c:pt idx="438">
                  <c:v>43070</c:v>
                </c:pt>
                <c:pt idx="439">
                  <c:v>43101</c:v>
                </c:pt>
                <c:pt idx="440">
                  <c:v>43132</c:v>
                </c:pt>
                <c:pt idx="441">
                  <c:v>43160</c:v>
                </c:pt>
              </c:numCache>
            </c:numRef>
          </c:cat>
          <c:val>
            <c:numRef>
              <c:f>縦型表!$BL$5:$BL$472</c:f>
              <c:numCache>
                <c:formatCode>0.0;"△ "0.0</c:formatCode>
                <c:ptCount val="46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26.975999999999999</c:v>
                </c:pt>
                <c:pt idx="32">
                  <c:v>88.643000000000001</c:v>
                </c:pt>
                <c:pt idx="33">
                  <c:v>133.98699999999999</c:v>
                </c:pt>
                <c:pt idx="34">
                  <c:v>146.904</c:v>
                </c:pt>
                <c:pt idx="35">
                  <c:v>200.779</c:v>
                </c:pt>
                <c:pt idx="36">
                  <c:v>248.38</c:v>
                </c:pt>
                <c:pt idx="37">
                  <c:v>382.54700000000003</c:v>
                </c:pt>
                <c:pt idx="38">
                  <c:v>377.26400000000001</c:v>
                </c:pt>
                <c:pt idx="39">
                  <c:v>380.709</c:v>
                </c:pt>
                <c:pt idx="40">
                  <c:v>389.85599999999999</c:v>
                </c:pt>
                <c:pt idx="41">
                  <c:v>367.30099999999999</c:v>
                </c:pt>
                <c:pt idx="42">
                  <c:v>389.85599999999999</c:v>
                </c:pt>
                <c:pt idx="43">
                  <c:v>371.71300000000002</c:v>
                </c:pt>
                <c:pt idx="44">
                  <c:v>389.85500000000002</c:v>
                </c:pt>
                <c:pt idx="45">
                  <c:v>379.02699999999999</c:v>
                </c:pt>
                <c:pt idx="46">
                  <c:v>346.29599999999999</c:v>
                </c:pt>
                <c:pt idx="47">
                  <c:v>387.62</c:v>
                </c:pt>
                <c:pt idx="48">
                  <c:v>23.268999999999998</c:v>
                </c:pt>
                <c:pt idx="49">
                  <c:v>0</c:v>
                </c:pt>
                <c:pt idx="50">
                  <c:v>13.661</c:v>
                </c:pt>
                <c:pt idx="51">
                  <c:v>376.863</c:v>
                </c:pt>
                <c:pt idx="52">
                  <c:v>389.85700000000003</c:v>
                </c:pt>
                <c:pt idx="53">
                  <c:v>371.5</c:v>
                </c:pt>
                <c:pt idx="54">
                  <c:v>389.85500000000002</c:v>
                </c:pt>
                <c:pt idx="55">
                  <c:v>377.28</c:v>
                </c:pt>
                <c:pt idx="56">
                  <c:v>389.47500000000002</c:v>
                </c:pt>
                <c:pt idx="57">
                  <c:v>389.85599999999999</c:v>
                </c:pt>
                <c:pt idx="58">
                  <c:v>344.10199999999998</c:v>
                </c:pt>
                <c:pt idx="59">
                  <c:v>387.25599999999997</c:v>
                </c:pt>
                <c:pt idx="60">
                  <c:v>225.048</c:v>
                </c:pt>
                <c:pt idx="61">
                  <c:v>0</c:v>
                </c:pt>
                <c:pt idx="62">
                  <c:v>0</c:v>
                </c:pt>
                <c:pt idx="63">
                  <c:v>297.36799999999999</c:v>
                </c:pt>
                <c:pt idx="64">
                  <c:v>389.85599999999999</c:v>
                </c:pt>
                <c:pt idx="65">
                  <c:v>377.28</c:v>
                </c:pt>
                <c:pt idx="66">
                  <c:v>389.85500000000002</c:v>
                </c:pt>
                <c:pt idx="67">
                  <c:v>377.279</c:v>
                </c:pt>
                <c:pt idx="68">
                  <c:v>379.61500000000001</c:v>
                </c:pt>
                <c:pt idx="69">
                  <c:v>389.85599999999999</c:v>
                </c:pt>
                <c:pt idx="70">
                  <c:v>329.32600000000002</c:v>
                </c:pt>
                <c:pt idx="71">
                  <c:v>389.20800000000003</c:v>
                </c:pt>
                <c:pt idx="72">
                  <c:v>205.01900000000001</c:v>
                </c:pt>
                <c:pt idx="73">
                  <c:v>0</c:v>
                </c:pt>
                <c:pt idx="74">
                  <c:v>0</c:v>
                </c:pt>
                <c:pt idx="75">
                  <c:v>184.708</c:v>
                </c:pt>
                <c:pt idx="76">
                  <c:v>389.85500000000002</c:v>
                </c:pt>
                <c:pt idx="77">
                  <c:v>377.28</c:v>
                </c:pt>
                <c:pt idx="78">
                  <c:v>310.82100000000003</c:v>
                </c:pt>
                <c:pt idx="79">
                  <c:v>377.279</c:v>
                </c:pt>
                <c:pt idx="80">
                  <c:v>389.85700000000003</c:v>
                </c:pt>
                <c:pt idx="81">
                  <c:v>383.49400000000003</c:v>
                </c:pt>
                <c:pt idx="82">
                  <c:v>364.70400000000001</c:v>
                </c:pt>
                <c:pt idx="83">
                  <c:v>386.935</c:v>
                </c:pt>
                <c:pt idx="84">
                  <c:v>350.36</c:v>
                </c:pt>
                <c:pt idx="85">
                  <c:v>0</c:v>
                </c:pt>
                <c:pt idx="86">
                  <c:v>0</c:v>
                </c:pt>
                <c:pt idx="87">
                  <c:v>199.06200000000001</c:v>
                </c:pt>
                <c:pt idx="88">
                  <c:v>389.85599999999999</c:v>
                </c:pt>
                <c:pt idx="89">
                  <c:v>377.28100000000001</c:v>
                </c:pt>
                <c:pt idx="90">
                  <c:v>389.85599999999999</c:v>
                </c:pt>
                <c:pt idx="91">
                  <c:v>377.279</c:v>
                </c:pt>
                <c:pt idx="92">
                  <c:v>387.17</c:v>
                </c:pt>
                <c:pt idx="93">
                  <c:v>389.85500000000002</c:v>
                </c:pt>
                <c:pt idx="94">
                  <c:v>352.12799999999999</c:v>
                </c:pt>
                <c:pt idx="95">
                  <c:v>389.85599999999999</c:v>
                </c:pt>
                <c:pt idx="96">
                  <c:v>124.419</c:v>
                </c:pt>
                <c:pt idx="97">
                  <c:v>0</c:v>
                </c:pt>
                <c:pt idx="98">
                  <c:v>0</c:v>
                </c:pt>
                <c:pt idx="99">
                  <c:v>33.087000000000003</c:v>
                </c:pt>
                <c:pt idx="100">
                  <c:v>373.87299999999999</c:v>
                </c:pt>
                <c:pt idx="101">
                  <c:v>377.28</c:v>
                </c:pt>
                <c:pt idx="102">
                  <c:v>389.85599999999999</c:v>
                </c:pt>
                <c:pt idx="103">
                  <c:v>377.28100000000001</c:v>
                </c:pt>
                <c:pt idx="104">
                  <c:v>389.85599999999999</c:v>
                </c:pt>
                <c:pt idx="105">
                  <c:v>389.85599999999999</c:v>
                </c:pt>
                <c:pt idx="106">
                  <c:v>352.12799999999999</c:v>
                </c:pt>
                <c:pt idx="107">
                  <c:v>389.85599999999999</c:v>
                </c:pt>
                <c:pt idx="108">
                  <c:v>373.88499999999999</c:v>
                </c:pt>
                <c:pt idx="109">
                  <c:v>275.36799999999999</c:v>
                </c:pt>
                <c:pt idx="110">
                  <c:v>2.5680000000000001</c:v>
                </c:pt>
                <c:pt idx="111">
                  <c:v>375.84</c:v>
                </c:pt>
                <c:pt idx="112">
                  <c:v>361.12599999999998</c:v>
                </c:pt>
                <c:pt idx="113">
                  <c:v>10.127000000000001</c:v>
                </c:pt>
                <c:pt idx="114">
                  <c:v>0</c:v>
                </c:pt>
                <c:pt idx="115">
                  <c:v>95.924000000000007</c:v>
                </c:pt>
                <c:pt idx="116">
                  <c:v>389.85599999999999</c:v>
                </c:pt>
                <c:pt idx="117">
                  <c:v>389.85599999999999</c:v>
                </c:pt>
                <c:pt idx="118">
                  <c:v>352.12799999999999</c:v>
                </c:pt>
                <c:pt idx="119">
                  <c:v>389.85599999999999</c:v>
                </c:pt>
                <c:pt idx="120">
                  <c:v>377.279</c:v>
                </c:pt>
                <c:pt idx="121">
                  <c:v>389.85599999999999</c:v>
                </c:pt>
                <c:pt idx="122">
                  <c:v>377.28</c:v>
                </c:pt>
                <c:pt idx="123">
                  <c:v>389.85599999999999</c:v>
                </c:pt>
                <c:pt idx="124">
                  <c:v>305.315</c:v>
                </c:pt>
                <c:pt idx="125">
                  <c:v>377.01900000000001</c:v>
                </c:pt>
                <c:pt idx="126">
                  <c:v>36.503</c:v>
                </c:pt>
                <c:pt idx="127">
                  <c:v>0</c:v>
                </c:pt>
                <c:pt idx="128">
                  <c:v>154.75200000000001</c:v>
                </c:pt>
                <c:pt idx="129">
                  <c:v>389.85599999999999</c:v>
                </c:pt>
                <c:pt idx="130">
                  <c:v>364.70400000000001</c:v>
                </c:pt>
                <c:pt idx="131">
                  <c:v>389.85599999999999</c:v>
                </c:pt>
                <c:pt idx="132">
                  <c:v>377.28</c:v>
                </c:pt>
                <c:pt idx="133">
                  <c:v>386.94799999999998</c:v>
                </c:pt>
                <c:pt idx="134">
                  <c:v>377.27600000000001</c:v>
                </c:pt>
                <c:pt idx="135">
                  <c:v>389.85500000000002</c:v>
                </c:pt>
                <c:pt idx="136">
                  <c:v>384.04</c:v>
                </c:pt>
                <c:pt idx="137">
                  <c:v>144.297</c:v>
                </c:pt>
                <c:pt idx="138">
                  <c:v>389.85599999999999</c:v>
                </c:pt>
                <c:pt idx="139">
                  <c:v>375.51600000000002</c:v>
                </c:pt>
                <c:pt idx="140">
                  <c:v>389.39800000000002</c:v>
                </c:pt>
                <c:pt idx="141">
                  <c:v>96.808999999999997</c:v>
                </c:pt>
                <c:pt idx="142">
                  <c:v>0</c:v>
                </c:pt>
                <c:pt idx="143">
                  <c:v>0</c:v>
                </c:pt>
                <c:pt idx="144">
                  <c:v>328.86399999999998</c:v>
                </c:pt>
                <c:pt idx="145">
                  <c:v>389.85599999999999</c:v>
                </c:pt>
                <c:pt idx="146">
                  <c:v>389.58600000000001</c:v>
                </c:pt>
                <c:pt idx="147">
                  <c:v>376.63099999999997</c:v>
                </c:pt>
                <c:pt idx="148">
                  <c:v>389.85599999999999</c:v>
                </c:pt>
                <c:pt idx="149">
                  <c:v>334.93400000000003</c:v>
                </c:pt>
                <c:pt idx="150">
                  <c:v>132.82</c:v>
                </c:pt>
                <c:pt idx="151">
                  <c:v>389.85599999999999</c:v>
                </c:pt>
                <c:pt idx="152">
                  <c:v>352.12799999999999</c:v>
                </c:pt>
                <c:pt idx="153">
                  <c:v>388.04599999999999</c:v>
                </c:pt>
                <c:pt idx="154">
                  <c:v>377.28</c:v>
                </c:pt>
                <c:pt idx="155">
                  <c:v>99.39</c:v>
                </c:pt>
                <c:pt idx="156">
                  <c:v>0</c:v>
                </c:pt>
                <c:pt idx="157">
                  <c:v>112.363</c:v>
                </c:pt>
                <c:pt idx="158">
                  <c:v>389.55599999999998</c:v>
                </c:pt>
                <c:pt idx="159">
                  <c:v>376.83499999999998</c:v>
                </c:pt>
                <c:pt idx="160">
                  <c:v>389.85599999999999</c:v>
                </c:pt>
                <c:pt idx="161">
                  <c:v>377.28</c:v>
                </c:pt>
                <c:pt idx="162">
                  <c:v>388.64100000000002</c:v>
                </c:pt>
                <c:pt idx="163">
                  <c:v>389.85599999999999</c:v>
                </c:pt>
                <c:pt idx="164">
                  <c:v>352.12799999999999</c:v>
                </c:pt>
                <c:pt idx="165">
                  <c:v>389.85599999999999</c:v>
                </c:pt>
                <c:pt idx="166">
                  <c:v>377.28</c:v>
                </c:pt>
                <c:pt idx="167">
                  <c:v>386.82</c:v>
                </c:pt>
                <c:pt idx="168">
                  <c:v>373.06099999999998</c:v>
                </c:pt>
                <c:pt idx="169">
                  <c:v>385.61099999999999</c:v>
                </c:pt>
                <c:pt idx="170">
                  <c:v>378.54300000000001</c:v>
                </c:pt>
                <c:pt idx="171">
                  <c:v>79.3</c:v>
                </c:pt>
                <c:pt idx="172">
                  <c:v>0</c:v>
                </c:pt>
                <c:pt idx="173">
                  <c:v>0</c:v>
                </c:pt>
                <c:pt idx="174">
                  <c:v>0</c:v>
                </c:pt>
                <c:pt idx="175">
                  <c:v>0</c:v>
                </c:pt>
                <c:pt idx="176">
                  <c:v>202.98</c:v>
                </c:pt>
                <c:pt idx="177">
                  <c:v>389.85599999999999</c:v>
                </c:pt>
                <c:pt idx="178">
                  <c:v>293.96199999999999</c:v>
                </c:pt>
                <c:pt idx="179">
                  <c:v>364.44200000000001</c:v>
                </c:pt>
                <c:pt idx="180">
                  <c:v>377.279</c:v>
                </c:pt>
                <c:pt idx="181">
                  <c:v>389.85599999999999</c:v>
                </c:pt>
                <c:pt idx="182">
                  <c:v>387.97300000000001</c:v>
                </c:pt>
                <c:pt idx="183">
                  <c:v>377.28</c:v>
                </c:pt>
                <c:pt idx="184">
                  <c:v>389.85599999999999</c:v>
                </c:pt>
                <c:pt idx="185">
                  <c:v>377.28</c:v>
                </c:pt>
                <c:pt idx="186">
                  <c:v>389.85599999999999</c:v>
                </c:pt>
                <c:pt idx="187">
                  <c:v>388.84399999999999</c:v>
                </c:pt>
                <c:pt idx="188">
                  <c:v>350.78899999999999</c:v>
                </c:pt>
                <c:pt idx="189">
                  <c:v>389.85300000000001</c:v>
                </c:pt>
                <c:pt idx="190">
                  <c:v>61.731999999999999</c:v>
                </c:pt>
                <c:pt idx="191">
                  <c:v>0</c:v>
                </c:pt>
                <c:pt idx="192">
                  <c:v>1.5820000000000001</c:v>
                </c:pt>
                <c:pt idx="193">
                  <c:v>381.63799999999998</c:v>
                </c:pt>
                <c:pt idx="194">
                  <c:v>389.85599999999999</c:v>
                </c:pt>
                <c:pt idx="195">
                  <c:v>377.28</c:v>
                </c:pt>
                <c:pt idx="196">
                  <c:v>389.572</c:v>
                </c:pt>
                <c:pt idx="197">
                  <c:v>377.28</c:v>
                </c:pt>
                <c:pt idx="198">
                  <c:v>389.572</c:v>
                </c:pt>
                <c:pt idx="199">
                  <c:v>389.85599999999999</c:v>
                </c:pt>
                <c:pt idx="200">
                  <c:v>352.12799999999999</c:v>
                </c:pt>
                <c:pt idx="201">
                  <c:v>389.85599999999999</c:v>
                </c:pt>
                <c:pt idx="202">
                  <c:v>377.28</c:v>
                </c:pt>
                <c:pt idx="203">
                  <c:v>389.12900000000002</c:v>
                </c:pt>
                <c:pt idx="204">
                  <c:v>284.32600000000002</c:v>
                </c:pt>
                <c:pt idx="205">
                  <c:v>389.74400000000003</c:v>
                </c:pt>
                <c:pt idx="206">
                  <c:v>389.03100000000001</c:v>
                </c:pt>
                <c:pt idx="207">
                  <c:v>122.95099999999999</c:v>
                </c:pt>
                <c:pt idx="208">
                  <c:v>0</c:v>
                </c:pt>
                <c:pt idx="209">
                  <c:v>87.085999999999999</c:v>
                </c:pt>
                <c:pt idx="210">
                  <c:v>389.85599999999999</c:v>
                </c:pt>
                <c:pt idx="211">
                  <c:v>389.85500000000002</c:v>
                </c:pt>
                <c:pt idx="212">
                  <c:v>352.09</c:v>
                </c:pt>
                <c:pt idx="213">
                  <c:v>389.85599999999999</c:v>
                </c:pt>
                <c:pt idx="214">
                  <c:v>377.28</c:v>
                </c:pt>
                <c:pt idx="215">
                  <c:v>389.85599999999999</c:v>
                </c:pt>
                <c:pt idx="216">
                  <c:v>250.37799999999999</c:v>
                </c:pt>
                <c:pt idx="217">
                  <c:v>389.85599999999999</c:v>
                </c:pt>
                <c:pt idx="218">
                  <c:v>389.25400000000002</c:v>
                </c:pt>
                <c:pt idx="219">
                  <c:v>377.01900000000001</c:v>
                </c:pt>
                <c:pt idx="220">
                  <c:v>389.78100000000001</c:v>
                </c:pt>
                <c:pt idx="221">
                  <c:v>377.12700000000001</c:v>
                </c:pt>
                <c:pt idx="222">
                  <c:v>389.77800000000002</c:v>
                </c:pt>
                <c:pt idx="223">
                  <c:v>200.40899999999999</c:v>
                </c:pt>
                <c:pt idx="224">
                  <c:v>0</c:v>
                </c:pt>
                <c:pt idx="225">
                  <c:v>238.38300000000001</c:v>
                </c:pt>
                <c:pt idx="226">
                  <c:v>377.28</c:v>
                </c:pt>
                <c:pt idx="227">
                  <c:v>389.85599999999999</c:v>
                </c:pt>
                <c:pt idx="228">
                  <c:v>377.279</c:v>
                </c:pt>
                <c:pt idx="229">
                  <c:v>380.85599999999999</c:v>
                </c:pt>
                <c:pt idx="230">
                  <c:v>388.07</c:v>
                </c:pt>
                <c:pt idx="231">
                  <c:v>376.40499999999997</c:v>
                </c:pt>
                <c:pt idx="232">
                  <c:v>389.85500000000002</c:v>
                </c:pt>
                <c:pt idx="233">
                  <c:v>377.27100000000002</c:v>
                </c:pt>
                <c:pt idx="234">
                  <c:v>389.71899999999999</c:v>
                </c:pt>
                <c:pt idx="235">
                  <c:v>389.79899999999998</c:v>
                </c:pt>
                <c:pt idx="236">
                  <c:v>351.84800000000001</c:v>
                </c:pt>
                <c:pt idx="237">
                  <c:v>389.2</c:v>
                </c:pt>
                <c:pt idx="238">
                  <c:v>334.82600000000002</c:v>
                </c:pt>
                <c:pt idx="239">
                  <c:v>0</c:v>
                </c:pt>
                <c:pt idx="240">
                  <c:v>0</c:v>
                </c:pt>
                <c:pt idx="241">
                  <c:v>207.36099999999999</c:v>
                </c:pt>
                <c:pt idx="242">
                  <c:v>389.85500000000002</c:v>
                </c:pt>
                <c:pt idx="243">
                  <c:v>377.279</c:v>
                </c:pt>
                <c:pt idx="244">
                  <c:v>389.85599999999999</c:v>
                </c:pt>
                <c:pt idx="245">
                  <c:v>377.279</c:v>
                </c:pt>
                <c:pt idx="246">
                  <c:v>389.85599999999999</c:v>
                </c:pt>
                <c:pt idx="247">
                  <c:v>389.85599999999999</c:v>
                </c:pt>
                <c:pt idx="248">
                  <c:v>352.12799999999999</c:v>
                </c:pt>
                <c:pt idx="249">
                  <c:v>389.85599999999999</c:v>
                </c:pt>
                <c:pt idx="250">
                  <c:v>377.28</c:v>
                </c:pt>
                <c:pt idx="251">
                  <c:v>389.85599999999999</c:v>
                </c:pt>
                <c:pt idx="252">
                  <c:v>377.28</c:v>
                </c:pt>
                <c:pt idx="253">
                  <c:v>389.75200000000001</c:v>
                </c:pt>
                <c:pt idx="254">
                  <c:v>389.79300000000001</c:v>
                </c:pt>
                <c:pt idx="255">
                  <c:v>87.638999999999996</c:v>
                </c:pt>
                <c:pt idx="256">
                  <c:v>0</c:v>
                </c:pt>
                <c:pt idx="257">
                  <c:v>0</c:v>
                </c:pt>
                <c:pt idx="258">
                  <c:v>0</c:v>
                </c:pt>
                <c:pt idx="259">
                  <c:v>0</c:v>
                </c:pt>
                <c:pt idx="260">
                  <c:v>0</c:v>
                </c:pt>
                <c:pt idx="261">
                  <c:v>0</c:v>
                </c:pt>
                <c:pt idx="262">
                  <c:v>0</c:v>
                </c:pt>
                <c:pt idx="263">
                  <c:v>0</c:v>
                </c:pt>
                <c:pt idx="264">
                  <c:v>0</c:v>
                </c:pt>
                <c:pt idx="265">
                  <c:v>29.300999999999998</c:v>
                </c:pt>
                <c:pt idx="266">
                  <c:v>392.02199999999999</c:v>
                </c:pt>
                <c:pt idx="267">
                  <c:v>379.27199999999999</c:v>
                </c:pt>
                <c:pt idx="268">
                  <c:v>392.315</c:v>
                </c:pt>
                <c:pt idx="269">
                  <c:v>379.59</c:v>
                </c:pt>
                <c:pt idx="270">
                  <c:v>392.28800000000001</c:v>
                </c:pt>
                <c:pt idx="271">
                  <c:v>391.83800000000002</c:v>
                </c:pt>
                <c:pt idx="272">
                  <c:v>366.64299999999997</c:v>
                </c:pt>
                <c:pt idx="273">
                  <c:v>392.964</c:v>
                </c:pt>
                <c:pt idx="274">
                  <c:v>380.58199999999999</c:v>
                </c:pt>
                <c:pt idx="275">
                  <c:v>393.23</c:v>
                </c:pt>
                <c:pt idx="276">
                  <c:v>380.37</c:v>
                </c:pt>
                <c:pt idx="277">
                  <c:v>392.834</c:v>
                </c:pt>
                <c:pt idx="278">
                  <c:v>391.73099999999999</c:v>
                </c:pt>
                <c:pt idx="279">
                  <c:v>85.581999999999994</c:v>
                </c:pt>
                <c:pt idx="280">
                  <c:v>0</c:v>
                </c:pt>
                <c:pt idx="281">
                  <c:v>0</c:v>
                </c:pt>
                <c:pt idx="282">
                  <c:v>0</c:v>
                </c:pt>
                <c:pt idx="283">
                  <c:v>156.79400000000001</c:v>
                </c:pt>
                <c:pt idx="284">
                  <c:v>308.93200000000002</c:v>
                </c:pt>
                <c:pt idx="285">
                  <c:v>0</c:v>
                </c:pt>
                <c:pt idx="286">
                  <c:v>171.876</c:v>
                </c:pt>
                <c:pt idx="287">
                  <c:v>396.29399999999998</c:v>
                </c:pt>
                <c:pt idx="288">
                  <c:v>383.38499999999999</c:v>
                </c:pt>
                <c:pt idx="289">
                  <c:v>395.54599999999999</c:v>
                </c:pt>
                <c:pt idx="290">
                  <c:v>197.197</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17.422000000000001</c:v>
                </c:pt>
                <c:pt idx="312">
                  <c:v>0</c:v>
                </c:pt>
                <c:pt idx="313">
                  <c:v>323.67599999999999</c:v>
                </c:pt>
                <c:pt idx="314">
                  <c:v>394.399</c:v>
                </c:pt>
                <c:pt idx="315">
                  <c:v>381.15100000000001</c:v>
                </c:pt>
                <c:pt idx="316">
                  <c:v>394.649</c:v>
                </c:pt>
                <c:pt idx="317">
                  <c:v>382.72300000000001</c:v>
                </c:pt>
                <c:pt idx="318">
                  <c:v>396.19200000000001</c:v>
                </c:pt>
                <c:pt idx="319">
                  <c:v>396.15100000000001</c:v>
                </c:pt>
                <c:pt idx="320">
                  <c:v>165.571</c:v>
                </c:pt>
                <c:pt idx="321">
                  <c:v>0</c:v>
                </c:pt>
                <c:pt idx="322">
                  <c:v>0</c:v>
                </c:pt>
                <c:pt idx="323">
                  <c:v>0</c:v>
                </c:pt>
                <c:pt idx="324">
                  <c:v>0</c:v>
                </c:pt>
                <c:pt idx="325">
                  <c:v>0</c:v>
                </c:pt>
                <c:pt idx="326">
                  <c:v>0</c:v>
                </c:pt>
                <c:pt idx="327">
                  <c:v>0</c:v>
                </c:pt>
                <c:pt idx="328">
                  <c:v>0</c:v>
                </c:pt>
                <c:pt idx="329">
                  <c:v>0</c:v>
                </c:pt>
                <c:pt idx="330">
                  <c:v>0</c:v>
                </c:pt>
                <c:pt idx="331">
                  <c:v>0</c:v>
                </c:pt>
                <c:pt idx="332">
                  <c:v>0</c:v>
                </c:pt>
                <c:pt idx="333">
                  <c:v>20.835000000000001</c:v>
                </c:pt>
                <c:pt idx="334">
                  <c:v>332.26299999999998</c:v>
                </c:pt>
                <c:pt idx="335">
                  <c:v>395.351</c:v>
                </c:pt>
                <c:pt idx="336">
                  <c:v>222.79</c:v>
                </c:pt>
                <c:pt idx="337">
                  <c:v>394.31299999999999</c:v>
                </c:pt>
                <c:pt idx="338">
                  <c:v>392.65899999999999</c:v>
                </c:pt>
                <c:pt idx="339">
                  <c:v>379.28800000000001</c:v>
                </c:pt>
                <c:pt idx="340">
                  <c:v>392.85500000000002</c:v>
                </c:pt>
                <c:pt idx="341">
                  <c:v>381.12599999999998</c:v>
                </c:pt>
                <c:pt idx="342">
                  <c:v>394.24099999999999</c:v>
                </c:pt>
                <c:pt idx="343">
                  <c:v>394.59500000000003</c:v>
                </c:pt>
                <c:pt idx="344">
                  <c:v>279.44600000000003</c:v>
                </c:pt>
                <c:pt idx="345">
                  <c:v>0</c:v>
                </c:pt>
                <c:pt idx="346">
                  <c:v>0</c:v>
                </c:pt>
                <c:pt idx="347">
                  <c:v>0</c:v>
                </c:pt>
                <c:pt idx="348">
                  <c:v>0</c:v>
                </c:pt>
                <c:pt idx="349">
                  <c:v>174.779</c:v>
                </c:pt>
                <c:pt idx="350">
                  <c:v>398.11099999999999</c:v>
                </c:pt>
                <c:pt idx="351">
                  <c:v>384.39800000000002</c:v>
                </c:pt>
                <c:pt idx="352">
                  <c:v>398.596</c:v>
                </c:pt>
                <c:pt idx="353">
                  <c:v>387.25099999999998</c:v>
                </c:pt>
                <c:pt idx="354">
                  <c:v>400.65600000000001</c:v>
                </c:pt>
                <c:pt idx="355">
                  <c:v>400.89299999999997</c:v>
                </c:pt>
                <c:pt idx="356">
                  <c:v>361.96300000000002</c:v>
                </c:pt>
                <c:pt idx="357">
                  <c:v>137.21600000000001</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61" formatCode="General">
                  <c:v>0</c:v>
                </c:pt>
              </c:numCache>
            </c:numRef>
          </c:val>
        </c:ser>
        <c:ser>
          <c:idx val="1"/>
          <c:order val="1"/>
          <c:tx>
            <c:strRef>
              <c:f>縦型表!$BM$3</c:f>
              <c:strCache>
                <c:ptCount val="1"/>
                <c:pt idx="0">
                  <c:v>2号機</c:v>
                </c:pt>
              </c:strCache>
            </c:strRef>
          </c:tx>
          <c:spPr>
            <a:pattFill prst="pct60">
              <a:fgClr>
                <a:srgbClr xmlns:mc="http://schemas.openxmlformats.org/markup-compatibility/2006" xmlns:a14="http://schemas.microsoft.com/office/drawing/2010/main" val="FFFFFF" mc:Ignorable="a14" a14:legacySpreadsheetColorIndex="9"/>
              </a:fgClr>
              <a:bgClr>
                <a:srgbClr xmlns:mc="http://schemas.openxmlformats.org/markup-compatibility/2006" xmlns:a14="http://schemas.microsoft.com/office/drawing/2010/main" val="CC99FF" mc:Ignorable="a14" a14:legacySpreadsheetColorIndex="46"/>
              </a:bgClr>
            </a:pattFill>
            <a:ln w="12700">
              <a:solidFill>
                <a:srgbClr val="969696"/>
              </a:solidFill>
              <a:prstDash val="solid"/>
            </a:ln>
          </c:spPr>
          <c:cat>
            <c:numRef>
              <c:f>縦型表!$BK$5:$BK$472</c:f>
              <c:numCache>
                <c:formatCode>[$-411]ge\.m</c:formatCode>
                <c:ptCount val="468"/>
                <c:pt idx="0">
                  <c:v>29677</c:v>
                </c:pt>
                <c:pt idx="1">
                  <c:v>29707</c:v>
                </c:pt>
                <c:pt idx="2">
                  <c:v>29738</c:v>
                </c:pt>
                <c:pt idx="3">
                  <c:v>29768</c:v>
                </c:pt>
                <c:pt idx="4">
                  <c:v>29799</c:v>
                </c:pt>
                <c:pt idx="5">
                  <c:v>29830</c:v>
                </c:pt>
                <c:pt idx="6">
                  <c:v>29860</c:v>
                </c:pt>
                <c:pt idx="7">
                  <c:v>29891</c:v>
                </c:pt>
                <c:pt idx="8">
                  <c:v>29921</c:v>
                </c:pt>
                <c:pt idx="9">
                  <c:v>29952</c:v>
                </c:pt>
                <c:pt idx="10">
                  <c:v>29983</c:v>
                </c:pt>
                <c:pt idx="11">
                  <c:v>30011</c:v>
                </c:pt>
                <c:pt idx="12">
                  <c:v>30042</c:v>
                </c:pt>
                <c:pt idx="13">
                  <c:v>30072</c:v>
                </c:pt>
                <c:pt idx="14">
                  <c:v>30103</c:v>
                </c:pt>
                <c:pt idx="15">
                  <c:v>30133</c:v>
                </c:pt>
                <c:pt idx="16">
                  <c:v>30164</c:v>
                </c:pt>
                <c:pt idx="17">
                  <c:v>30195</c:v>
                </c:pt>
                <c:pt idx="18">
                  <c:v>30225</c:v>
                </c:pt>
                <c:pt idx="19">
                  <c:v>30256</c:v>
                </c:pt>
                <c:pt idx="20">
                  <c:v>30286</c:v>
                </c:pt>
                <c:pt idx="21">
                  <c:v>30317</c:v>
                </c:pt>
                <c:pt idx="22">
                  <c:v>30348</c:v>
                </c:pt>
                <c:pt idx="23">
                  <c:v>30376</c:v>
                </c:pt>
                <c:pt idx="24">
                  <c:v>30407</c:v>
                </c:pt>
                <c:pt idx="25">
                  <c:v>30437</c:v>
                </c:pt>
                <c:pt idx="26">
                  <c:v>30468</c:v>
                </c:pt>
                <c:pt idx="27">
                  <c:v>30498</c:v>
                </c:pt>
                <c:pt idx="28">
                  <c:v>30529</c:v>
                </c:pt>
                <c:pt idx="29">
                  <c:v>30560</c:v>
                </c:pt>
                <c:pt idx="30">
                  <c:v>30590</c:v>
                </c:pt>
                <c:pt idx="31">
                  <c:v>30621</c:v>
                </c:pt>
                <c:pt idx="32">
                  <c:v>30651</c:v>
                </c:pt>
                <c:pt idx="33">
                  <c:v>30682</c:v>
                </c:pt>
                <c:pt idx="34">
                  <c:v>30713</c:v>
                </c:pt>
                <c:pt idx="35">
                  <c:v>30742</c:v>
                </c:pt>
                <c:pt idx="36">
                  <c:v>30773</c:v>
                </c:pt>
                <c:pt idx="37">
                  <c:v>30803</c:v>
                </c:pt>
                <c:pt idx="38">
                  <c:v>30834</c:v>
                </c:pt>
                <c:pt idx="39">
                  <c:v>30864</c:v>
                </c:pt>
                <c:pt idx="40">
                  <c:v>30895</c:v>
                </c:pt>
                <c:pt idx="41">
                  <c:v>30926</c:v>
                </c:pt>
                <c:pt idx="42">
                  <c:v>30956</c:v>
                </c:pt>
                <c:pt idx="43">
                  <c:v>30987</c:v>
                </c:pt>
                <c:pt idx="44">
                  <c:v>31017</c:v>
                </c:pt>
                <c:pt idx="45">
                  <c:v>31048</c:v>
                </c:pt>
                <c:pt idx="46">
                  <c:v>31079</c:v>
                </c:pt>
                <c:pt idx="47">
                  <c:v>31107</c:v>
                </c:pt>
                <c:pt idx="48">
                  <c:v>31138</c:v>
                </c:pt>
                <c:pt idx="49">
                  <c:v>31168</c:v>
                </c:pt>
                <c:pt idx="50">
                  <c:v>31199</c:v>
                </c:pt>
                <c:pt idx="51">
                  <c:v>31229</c:v>
                </c:pt>
                <c:pt idx="52">
                  <c:v>31260</c:v>
                </c:pt>
                <c:pt idx="53">
                  <c:v>31291</c:v>
                </c:pt>
                <c:pt idx="54">
                  <c:v>31321</c:v>
                </c:pt>
                <c:pt idx="55">
                  <c:v>31352</c:v>
                </c:pt>
                <c:pt idx="56">
                  <c:v>31382</c:v>
                </c:pt>
                <c:pt idx="57">
                  <c:v>31413</c:v>
                </c:pt>
                <c:pt idx="58">
                  <c:v>31444</c:v>
                </c:pt>
                <c:pt idx="59">
                  <c:v>31472</c:v>
                </c:pt>
                <c:pt idx="60">
                  <c:v>31503</c:v>
                </c:pt>
                <c:pt idx="61">
                  <c:v>31533</c:v>
                </c:pt>
                <c:pt idx="62">
                  <c:v>31564</c:v>
                </c:pt>
                <c:pt idx="63">
                  <c:v>31594</c:v>
                </c:pt>
                <c:pt idx="64">
                  <c:v>31625</c:v>
                </c:pt>
                <c:pt idx="65">
                  <c:v>31656</c:v>
                </c:pt>
                <c:pt idx="66">
                  <c:v>31686</c:v>
                </c:pt>
                <c:pt idx="67">
                  <c:v>31717</c:v>
                </c:pt>
                <c:pt idx="68">
                  <c:v>31747</c:v>
                </c:pt>
                <c:pt idx="69">
                  <c:v>31778</c:v>
                </c:pt>
                <c:pt idx="70">
                  <c:v>31809</c:v>
                </c:pt>
                <c:pt idx="71">
                  <c:v>31837</c:v>
                </c:pt>
                <c:pt idx="72">
                  <c:v>31868</c:v>
                </c:pt>
                <c:pt idx="73">
                  <c:v>31898</c:v>
                </c:pt>
                <c:pt idx="74">
                  <c:v>31929</c:v>
                </c:pt>
                <c:pt idx="75">
                  <c:v>31959</c:v>
                </c:pt>
                <c:pt idx="76">
                  <c:v>31990</c:v>
                </c:pt>
                <c:pt idx="77">
                  <c:v>32021</c:v>
                </c:pt>
                <c:pt idx="78">
                  <c:v>32051</c:v>
                </c:pt>
                <c:pt idx="79">
                  <c:v>32082</c:v>
                </c:pt>
                <c:pt idx="80">
                  <c:v>32112</c:v>
                </c:pt>
                <c:pt idx="81">
                  <c:v>32143</c:v>
                </c:pt>
                <c:pt idx="82">
                  <c:v>32174</c:v>
                </c:pt>
                <c:pt idx="83">
                  <c:v>32203</c:v>
                </c:pt>
                <c:pt idx="84">
                  <c:v>32234</c:v>
                </c:pt>
                <c:pt idx="85">
                  <c:v>32264</c:v>
                </c:pt>
                <c:pt idx="86">
                  <c:v>32295</c:v>
                </c:pt>
                <c:pt idx="87">
                  <c:v>32325</c:v>
                </c:pt>
                <c:pt idx="88">
                  <c:v>32356</c:v>
                </c:pt>
                <c:pt idx="89">
                  <c:v>32387</c:v>
                </c:pt>
                <c:pt idx="90">
                  <c:v>32417</c:v>
                </c:pt>
                <c:pt idx="91">
                  <c:v>32448</c:v>
                </c:pt>
                <c:pt idx="92">
                  <c:v>32478</c:v>
                </c:pt>
                <c:pt idx="93">
                  <c:v>32509</c:v>
                </c:pt>
                <c:pt idx="94">
                  <c:v>32540</c:v>
                </c:pt>
                <c:pt idx="95">
                  <c:v>32568</c:v>
                </c:pt>
                <c:pt idx="96">
                  <c:v>32599</c:v>
                </c:pt>
                <c:pt idx="97">
                  <c:v>32629</c:v>
                </c:pt>
                <c:pt idx="98">
                  <c:v>32660</c:v>
                </c:pt>
                <c:pt idx="99">
                  <c:v>32690</c:v>
                </c:pt>
                <c:pt idx="100">
                  <c:v>32721</c:v>
                </c:pt>
                <c:pt idx="101">
                  <c:v>32752</c:v>
                </c:pt>
                <c:pt idx="102">
                  <c:v>32782</c:v>
                </c:pt>
                <c:pt idx="103">
                  <c:v>32813</c:v>
                </c:pt>
                <c:pt idx="104">
                  <c:v>32843</c:v>
                </c:pt>
                <c:pt idx="105">
                  <c:v>32874</c:v>
                </c:pt>
                <c:pt idx="106">
                  <c:v>32905</c:v>
                </c:pt>
                <c:pt idx="107">
                  <c:v>32933</c:v>
                </c:pt>
                <c:pt idx="108">
                  <c:v>32964</c:v>
                </c:pt>
                <c:pt idx="109">
                  <c:v>32994</c:v>
                </c:pt>
                <c:pt idx="110">
                  <c:v>33025</c:v>
                </c:pt>
                <c:pt idx="111">
                  <c:v>33055</c:v>
                </c:pt>
                <c:pt idx="112">
                  <c:v>33086</c:v>
                </c:pt>
                <c:pt idx="113">
                  <c:v>33117</c:v>
                </c:pt>
                <c:pt idx="114">
                  <c:v>33147</c:v>
                </c:pt>
                <c:pt idx="115">
                  <c:v>33178</c:v>
                </c:pt>
                <c:pt idx="116">
                  <c:v>33208</c:v>
                </c:pt>
                <c:pt idx="117">
                  <c:v>33239</c:v>
                </c:pt>
                <c:pt idx="118">
                  <c:v>33270</c:v>
                </c:pt>
                <c:pt idx="119">
                  <c:v>33298</c:v>
                </c:pt>
                <c:pt idx="120">
                  <c:v>33329</c:v>
                </c:pt>
                <c:pt idx="121">
                  <c:v>33359</c:v>
                </c:pt>
                <c:pt idx="122">
                  <c:v>33390</c:v>
                </c:pt>
                <c:pt idx="123">
                  <c:v>33420</c:v>
                </c:pt>
                <c:pt idx="124">
                  <c:v>33451</c:v>
                </c:pt>
                <c:pt idx="125">
                  <c:v>33482</c:v>
                </c:pt>
                <c:pt idx="126">
                  <c:v>33512</c:v>
                </c:pt>
                <c:pt idx="127">
                  <c:v>33543</c:v>
                </c:pt>
                <c:pt idx="128">
                  <c:v>33573</c:v>
                </c:pt>
                <c:pt idx="129">
                  <c:v>33604</c:v>
                </c:pt>
                <c:pt idx="130">
                  <c:v>33635</c:v>
                </c:pt>
                <c:pt idx="131">
                  <c:v>33664</c:v>
                </c:pt>
                <c:pt idx="132">
                  <c:v>33695</c:v>
                </c:pt>
                <c:pt idx="133">
                  <c:v>33725</c:v>
                </c:pt>
                <c:pt idx="134">
                  <c:v>33756</c:v>
                </c:pt>
                <c:pt idx="135">
                  <c:v>33786</c:v>
                </c:pt>
                <c:pt idx="136">
                  <c:v>33817</c:v>
                </c:pt>
                <c:pt idx="137">
                  <c:v>33848</c:v>
                </c:pt>
                <c:pt idx="138">
                  <c:v>33878</c:v>
                </c:pt>
                <c:pt idx="139">
                  <c:v>33909</c:v>
                </c:pt>
                <c:pt idx="140">
                  <c:v>33939</c:v>
                </c:pt>
                <c:pt idx="141">
                  <c:v>33970</c:v>
                </c:pt>
                <c:pt idx="142">
                  <c:v>34001</c:v>
                </c:pt>
                <c:pt idx="143">
                  <c:v>34029</c:v>
                </c:pt>
                <c:pt idx="144">
                  <c:v>34121</c:v>
                </c:pt>
                <c:pt idx="145">
                  <c:v>34151</c:v>
                </c:pt>
                <c:pt idx="146">
                  <c:v>34182</c:v>
                </c:pt>
                <c:pt idx="147">
                  <c:v>34213</c:v>
                </c:pt>
                <c:pt idx="148">
                  <c:v>34243</c:v>
                </c:pt>
                <c:pt idx="149">
                  <c:v>34274</c:v>
                </c:pt>
                <c:pt idx="150">
                  <c:v>34304</c:v>
                </c:pt>
                <c:pt idx="151">
                  <c:v>34335</c:v>
                </c:pt>
                <c:pt idx="152">
                  <c:v>34366</c:v>
                </c:pt>
                <c:pt idx="153">
                  <c:v>34394</c:v>
                </c:pt>
                <c:pt idx="154">
                  <c:v>34425</c:v>
                </c:pt>
                <c:pt idx="155">
                  <c:v>34455</c:v>
                </c:pt>
                <c:pt idx="156">
                  <c:v>34486</c:v>
                </c:pt>
                <c:pt idx="157">
                  <c:v>34516</c:v>
                </c:pt>
                <c:pt idx="158">
                  <c:v>34547</c:v>
                </c:pt>
                <c:pt idx="159">
                  <c:v>34578</c:v>
                </c:pt>
                <c:pt idx="160">
                  <c:v>34608</c:v>
                </c:pt>
                <c:pt idx="161">
                  <c:v>34639</c:v>
                </c:pt>
                <c:pt idx="162">
                  <c:v>34669</c:v>
                </c:pt>
                <c:pt idx="163">
                  <c:v>34700</c:v>
                </c:pt>
                <c:pt idx="164">
                  <c:v>34731</c:v>
                </c:pt>
                <c:pt idx="165">
                  <c:v>34759</c:v>
                </c:pt>
                <c:pt idx="166">
                  <c:v>34790</c:v>
                </c:pt>
                <c:pt idx="167">
                  <c:v>34820</c:v>
                </c:pt>
                <c:pt idx="168">
                  <c:v>34851</c:v>
                </c:pt>
                <c:pt idx="169">
                  <c:v>34881</c:v>
                </c:pt>
                <c:pt idx="170">
                  <c:v>34912</c:v>
                </c:pt>
                <c:pt idx="171">
                  <c:v>34943</c:v>
                </c:pt>
                <c:pt idx="172">
                  <c:v>34973</c:v>
                </c:pt>
                <c:pt idx="173">
                  <c:v>35004</c:v>
                </c:pt>
                <c:pt idx="174">
                  <c:v>35034</c:v>
                </c:pt>
                <c:pt idx="175">
                  <c:v>35065</c:v>
                </c:pt>
                <c:pt idx="176">
                  <c:v>35096</c:v>
                </c:pt>
                <c:pt idx="177">
                  <c:v>35125</c:v>
                </c:pt>
                <c:pt idx="178">
                  <c:v>35156</c:v>
                </c:pt>
                <c:pt idx="179">
                  <c:v>35186</c:v>
                </c:pt>
                <c:pt idx="180">
                  <c:v>35217</c:v>
                </c:pt>
                <c:pt idx="181">
                  <c:v>35247</c:v>
                </c:pt>
                <c:pt idx="182">
                  <c:v>35278</c:v>
                </c:pt>
                <c:pt idx="183">
                  <c:v>35309</c:v>
                </c:pt>
                <c:pt idx="184">
                  <c:v>35339</c:v>
                </c:pt>
                <c:pt idx="185">
                  <c:v>35370</c:v>
                </c:pt>
                <c:pt idx="186">
                  <c:v>35400</c:v>
                </c:pt>
                <c:pt idx="187">
                  <c:v>35431</c:v>
                </c:pt>
                <c:pt idx="188">
                  <c:v>35462</c:v>
                </c:pt>
                <c:pt idx="189">
                  <c:v>35490</c:v>
                </c:pt>
                <c:pt idx="190">
                  <c:v>35521</c:v>
                </c:pt>
                <c:pt idx="191">
                  <c:v>35551</c:v>
                </c:pt>
                <c:pt idx="192">
                  <c:v>35582</c:v>
                </c:pt>
                <c:pt idx="193">
                  <c:v>35612</c:v>
                </c:pt>
                <c:pt idx="194">
                  <c:v>35643</c:v>
                </c:pt>
                <c:pt idx="195">
                  <c:v>35674</c:v>
                </c:pt>
                <c:pt idx="196">
                  <c:v>35704</c:v>
                </c:pt>
                <c:pt idx="197">
                  <c:v>35735</c:v>
                </c:pt>
                <c:pt idx="198">
                  <c:v>35765</c:v>
                </c:pt>
                <c:pt idx="199">
                  <c:v>35796</c:v>
                </c:pt>
                <c:pt idx="200">
                  <c:v>35827</c:v>
                </c:pt>
                <c:pt idx="201">
                  <c:v>35855</c:v>
                </c:pt>
                <c:pt idx="202">
                  <c:v>35886</c:v>
                </c:pt>
                <c:pt idx="203">
                  <c:v>35916</c:v>
                </c:pt>
                <c:pt idx="204">
                  <c:v>35947</c:v>
                </c:pt>
                <c:pt idx="205">
                  <c:v>35977</c:v>
                </c:pt>
                <c:pt idx="206">
                  <c:v>36008</c:v>
                </c:pt>
                <c:pt idx="207">
                  <c:v>36039</c:v>
                </c:pt>
                <c:pt idx="208">
                  <c:v>36069</c:v>
                </c:pt>
                <c:pt idx="209">
                  <c:v>36100</c:v>
                </c:pt>
                <c:pt idx="210">
                  <c:v>36130</c:v>
                </c:pt>
                <c:pt idx="211">
                  <c:v>36161</c:v>
                </c:pt>
                <c:pt idx="212">
                  <c:v>36192</c:v>
                </c:pt>
                <c:pt idx="213">
                  <c:v>36220</c:v>
                </c:pt>
                <c:pt idx="214">
                  <c:v>36251</c:v>
                </c:pt>
                <c:pt idx="215">
                  <c:v>36281</c:v>
                </c:pt>
                <c:pt idx="216">
                  <c:v>36312</c:v>
                </c:pt>
                <c:pt idx="217">
                  <c:v>36342</c:v>
                </c:pt>
                <c:pt idx="218">
                  <c:v>36373</c:v>
                </c:pt>
                <c:pt idx="219">
                  <c:v>36404</c:v>
                </c:pt>
                <c:pt idx="220">
                  <c:v>36434</c:v>
                </c:pt>
                <c:pt idx="221">
                  <c:v>36465</c:v>
                </c:pt>
                <c:pt idx="222">
                  <c:v>36495</c:v>
                </c:pt>
                <c:pt idx="223">
                  <c:v>36526</c:v>
                </c:pt>
                <c:pt idx="224">
                  <c:v>36557</c:v>
                </c:pt>
                <c:pt idx="225">
                  <c:v>36586</c:v>
                </c:pt>
                <c:pt idx="226">
                  <c:v>36617</c:v>
                </c:pt>
                <c:pt idx="227">
                  <c:v>36647</c:v>
                </c:pt>
                <c:pt idx="228">
                  <c:v>36678</c:v>
                </c:pt>
                <c:pt idx="229">
                  <c:v>36708</c:v>
                </c:pt>
                <c:pt idx="230">
                  <c:v>36739</c:v>
                </c:pt>
                <c:pt idx="231">
                  <c:v>36770</c:v>
                </c:pt>
                <c:pt idx="232">
                  <c:v>36800</c:v>
                </c:pt>
                <c:pt idx="233">
                  <c:v>36831</c:v>
                </c:pt>
                <c:pt idx="234">
                  <c:v>36861</c:v>
                </c:pt>
                <c:pt idx="235">
                  <c:v>36892</c:v>
                </c:pt>
                <c:pt idx="236">
                  <c:v>36923</c:v>
                </c:pt>
                <c:pt idx="237">
                  <c:v>36951</c:v>
                </c:pt>
                <c:pt idx="238">
                  <c:v>36982</c:v>
                </c:pt>
                <c:pt idx="239">
                  <c:v>37012</c:v>
                </c:pt>
                <c:pt idx="240">
                  <c:v>37043</c:v>
                </c:pt>
                <c:pt idx="241">
                  <c:v>37073</c:v>
                </c:pt>
                <c:pt idx="242">
                  <c:v>37104</c:v>
                </c:pt>
                <c:pt idx="243">
                  <c:v>37135</c:v>
                </c:pt>
                <c:pt idx="244">
                  <c:v>37165</c:v>
                </c:pt>
                <c:pt idx="245">
                  <c:v>37196</c:v>
                </c:pt>
                <c:pt idx="246">
                  <c:v>37226</c:v>
                </c:pt>
                <c:pt idx="247">
                  <c:v>37257</c:v>
                </c:pt>
                <c:pt idx="248">
                  <c:v>37288</c:v>
                </c:pt>
                <c:pt idx="249">
                  <c:v>37316</c:v>
                </c:pt>
                <c:pt idx="250">
                  <c:v>37347</c:v>
                </c:pt>
                <c:pt idx="251">
                  <c:v>37377</c:v>
                </c:pt>
                <c:pt idx="252">
                  <c:v>37408</c:v>
                </c:pt>
                <c:pt idx="253">
                  <c:v>37438</c:v>
                </c:pt>
                <c:pt idx="254">
                  <c:v>37469</c:v>
                </c:pt>
                <c:pt idx="255">
                  <c:v>37500</c:v>
                </c:pt>
                <c:pt idx="256">
                  <c:v>37530</c:v>
                </c:pt>
                <c:pt idx="257">
                  <c:v>37561</c:v>
                </c:pt>
                <c:pt idx="258">
                  <c:v>37591</c:v>
                </c:pt>
                <c:pt idx="259">
                  <c:v>37622</c:v>
                </c:pt>
                <c:pt idx="260">
                  <c:v>37653</c:v>
                </c:pt>
                <c:pt idx="261">
                  <c:v>37681</c:v>
                </c:pt>
                <c:pt idx="262">
                  <c:v>37712</c:v>
                </c:pt>
                <c:pt idx="263">
                  <c:v>37742</c:v>
                </c:pt>
                <c:pt idx="264">
                  <c:v>37773</c:v>
                </c:pt>
                <c:pt idx="265">
                  <c:v>37803</c:v>
                </c:pt>
                <c:pt idx="266">
                  <c:v>37834</c:v>
                </c:pt>
                <c:pt idx="267">
                  <c:v>37865</c:v>
                </c:pt>
                <c:pt idx="268">
                  <c:v>37895</c:v>
                </c:pt>
                <c:pt idx="269">
                  <c:v>37926</c:v>
                </c:pt>
                <c:pt idx="270">
                  <c:v>37956</c:v>
                </c:pt>
                <c:pt idx="271">
                  <c:v>37987</c:v>
                </c:pt>
                <c:pt idx="272">
                  <c:v>38018</c:v>
                </c:pt>
                <c:pt idx="273">
                  <c:v>38047</c:v>
                </c:pt>
                <c:pt idx="274">
                  <c:v>38078</c:v>
                </c:pt>
                <c:pt idx="275">
                  <c:v>38108</c:v>
                </c:pt>
                <c:pt idx="276">
                  <c:v>38139</c:v>
                </c:pt>
                <c:pt idx="277">
                  <c:v>38169</c:v>
                </c:pt>
                <c:pt idx="278">
                  <c:v>38200</c:v>
                </c:pt>
                <c:pt idx="279">
                  <c:v>38231</c:v>
                </c:pt>
                <c:pt idx="280">
                  <c:v>38261</c:v>
                </c:pt>
                <c:pt idx="281">
                  <c:v>38292</c:v>
                </c:pt>
                <c:pt idx="282">
                  <c:v>38322</c:v>
                </c:pt>
                <c:pt idx="283">
                  <c:v>38353</c:v>
                </c:pt>
                <c:pt idx="284">
                  <c:v>38384</c:v>
                </c:pt>
                <c:pt idx="285">
                  <c:v>38412</c:v>
                </c:pt>
                <c:pt idx="286">
                  <c:v>38443</c:v>
                </c:pt>
                <c:pt idx="287">
                  <c:v>38473</c:v>
                </c:pt>
                <c:pt idx="288">
                  <c:v>38504</c:v>
                </c:pt>
                <c:pt idx="289">
                  <c:v>38534</c:v>
                </c:pt>
                <c:pt idx="290">
                  <c:v>38565</c:v>
                </c:pt>
                <c:pt idx="291">
                  <c:v>38596</c:v>
                </c:pt>
                <c:pt idx="292">
                  <c:v>38626</c:v>
                </c:pt>
                <c:pt idx="293">
                  <c:v>38657</c:v>
                </c:pt>
                <c:pt idx="294">
                  <c:v>38687</c:v>
                </c:pt>
                <c:pt idx="295">
                  <c:v>38718</c:v>
                </c:pt>
                <c:pt idx="296">
                  <c:v>38749</c:v>
                </c:pt>
                <c:pt idx="297">
                  <c:v>38777</c:v>
                </c:pt>
                <c:pt idx="298">
                  <c:v>38808</c:v>
                </c:pt>
                <c:pt idx="299">
                  <c:v>38838</c:v>
                </c:pt>
                <c:pt idx="300">
                  <c:v>38869</c:v>
                </c:pt>
                <c:pt idx="301">
                  <c:v>38899</c:v>
                </c:pt>
                <c:pt idx="302">
                  <c:v>38930</c:v>
                </c:pt>
                <c:pt idx="303">
                  <c:v>38961</c:v>
                </c:pt>
                <c:pt idx="304">
                  <c:v>38991</c:v>
                </c:pt>
                <c:pt idx="305">
                  <c:v>39022</c:v>
                </c:pt>
                <c:pt idx="306">
                  <c:v>39052</c:v>
                </c:pt>
                <c:pt idx="307">
                  <c:v>39083</c:v>
                </c:pt>
                <c:pt idx="308">
                  <c:v>39114</c:v>
                </c:pt>
                <c:pt idx="309">
                  <c:v>39142</c:v>
                </c:pt>
                <c:pt idx="310">
                  <c:v>39173</c:v>
                </c:pt>
                <c:pt idx="311">
                  <c:v>39203</c:v>
                </c:pt>
                <c:pt idx="312">
                  <c:v>39234</c:v>
                </c:pt>
                <c:pt idx="313">
                  <c:v>39264</c:v>
                </c:pt>
                <c:pt idx="314">
                  <c:v>39295</c:v>
                </c:pt>
                <c:pt idx="315">
                  <c:v>39326</c:v>
                </c:pt>
                <c:pt idx="316">
                  <c:v>39356</c:v>
                </c:pt>
                <c:pt idx="317">
                  <c:v>39387</c:v>
                </c:pt>
                <c:pt idx="318">
                  <c:v>39417</c:v>
                </c:pt>
                <c:pt idx="319">
                  <c:v>39448</c:v>
                </c:pt>
                <c:pt idx="320">
                  <c:v>39479</c:v>
                </c:pt>
                <c:pt idx="321">
                  <c:v>39508</c:v>
                </c:pt>
                <c:pt idx="322">
                  <c:v>39539</c:v>
                </c:pt>
                <c:pt idx="323">
                  <c:v>39569</c:v>
                </c:pt>
                <c:pt idx="324">
                  <c:v>39600</c:v>
                </c:pt>
                <c:pt idx="325">
                  <c:v>39630</c:v>
                </c:pt>
                <c:pt idx="326">
                  <c:v>39661</c:v>
                </c:pt>
                <c:pt idx="327">
                  <c:v>39692</c:v>
                </c:pt>
                <c:pt idx="328">
                  <c:v>39722</c:v>
                </c:pt>
                <c:pt idx="329">
                  <c:v>39753</c:v>
                </c:pt>
                <c:pt idx="330">
                  <c:v>39783</c:v>
                </c:pt>
                <c:pt idx="331">
                  <c:v>39814</c:v>
                </c:pt>
                <c:pt idx="332">
                  <c:v>39845</c:v>
                </c:pt>
                <c:pt idx="333">
                  <c:v>39873</c:v>
                </c:pt>
                <c:pt idx="334">
                  <c:v>39904</c:v>
                </c:pt>
                <c:pt idx="335">
                  <c:v>39934</c:v>
                </c:pt>
                <c:pt idx="336">
                  <c:v>39965</c:v>
                </c:pt>
                <c:pt idx="337">
                  <c:v>39995</c:v>
                </c:pt>
                <c:pt idx="338">
                  <c:v>40026</c:v>
                </c:pt>
                <c:pt idx="339">
                  <c:v>40057</c:v>
                </c:pt>
                <c:pt idx="340">
                  <c:v>40087</c:v>
                </c:pt>
                <c:pt idx="341">
                  <c:v>40118</c:v>
                </c:pt>
                <c:pt idx="342">
                  <c:v>40148</c:v>
                </c:pt>
                <c:pt idx="343">
                  <c:v>40179</c:v>
                </c:pt>
                <c:pt idx="344">
                  <c:v>40210</c:v>
                </c:pt>
                <c:pt idx="345">
                  <c:v>40238</c:v>
                </c:pt>
                <c:pt idx="346">
                  <c:v>40269</c:v>
                </c:pt>
                <c:pt idx="347">
                  <c:v>40299</c:v>
                </c:pt>
                <c:pt idx="348">
                  <c:v>40330</c:v>
                </c:pt>
                <c:pt idx="349">
                  <c:v>40360</c:v>
                </c:pt>
                <c:pt idx="350">
                  <c:v>40391</c:v>
                </c:pt>
                <c:pt idx="351">
                  <c:v>40422</c:v>
                </c:pt>
                <c:pt idx="352">
                  <c:v>40452</c:v>
                </c:pt>
                <c:pt idx="353">
                  <c:v>40483</c:v>
                </c:pt>
                <c:pt idx="354">
                  <c:v>40513</c:v>
                </c:pt>
                <c:pt idx="355">
                  <c:v>40544</c:v>
                </c:pt>
                <c:pt idx="356">
                  <c:v>40575</c:v>
                </c:pt>
                <c:pt idx="357">
                  <c:v>40603</c:v>
                </c:pt>
                <c:pt idx="358">
                  <c:v>40634</c:v>
                </c:pt>
                <c:pt idx="359">
                  <c:v>40664</c:v>
                </c:pt>
                <c:pt idx="360">
                  <c:v>40695</c:v>
                </c:pt>
                <c:pt idx="361">
                  <c:v>40725</c:v>
                </c:pt>
                <c:pt idx="362">
                  <c:v>40756</c:v>
                </c:pt>
                <c:pt idx="363">
                  <c:v>40787</c:v>
                </c:pt>
                <c:pt idx="364">
                  <c:v>40817</c:v>
                </c:pt>
                <c:pt idx="365">
                  <c:v>40848</c:v>
                </c:pt>
                <c:pt idx="366">
                  <c:v>40878</c:v>
                </c:pt>
                <c:pt idx="367">
                  <c:v>40909</c:v>
                </c:pt>
                <c:pt idx="368">
                  <c:v>40940</c:v>
                </c:pt>
                <c:pt idx="369">
                  <c:v>40969</c:v>
                </c:pt>
                <c:pt idx="370">
                  <c:v>41000</c:v>
                </c:pt>
                <c:pt idx="371">
                  <c:v>41030</c:v>
                </c:pt>
                <c:pt idx="372">
                  <c:v>41061</c:v>
                </c:pt>
                <c:pt idx="373">
                  <c:v>41091</c:v>
                </c:pt>
                <c:pt idx="374">
                  <c:v>41122</c:v>
                </c:pt>
                <c:pt idx="375">
                  <c:v>41153</c:v>
                </c:pt>
                <c:pt idx="376">
                  <c:v>41183</c:v>
                </c:pt>
                <c:pt idx="377">
                  <c:v>41214</c:v>
                </c:pt>
                <c:pt idx="378">
                  <c:v>41244</c:v>
                </c:pt>
                <c:pt idx="379">
                  <c:v>41275</c:v>
                </c:pt>
                <c:pt idx="380">
                  <c:v>41306</c:v>
                </c:pt>
                <c:pt idx="381">
                  <c:v>41334</c:v>
                </c:pt>
                <c:pt idx="382">
                  <c:v>41365</c:v>
                </c:pt>
                <c:pt idx="383">
                  <c:v>41395</c:v>
                </c:pt>
                <c:pt idx="384">
                  <c:v>41426</c:v>
                </c:pt>
                <c:pt idx="385">
                  <c:v>41456</c:v>
                </c:pt>
                <c:pt idx="386">
                  <c:v>41487</c:v>
                </c:pt>
                <c:pt idx="387">
                  <c:v>41518</c:v>
                </c:pt>
                <c:pt idx="388">
                  <c:v>41548</c:v>
                </c:pt>
                <c:pt idx="389">
                  <c:v>41579</c:v>
                </c:pt>
                <c:pt idx="390">
                  <c:v>41609</c:v>
                </c:pt>
                <c:pt idx="391">
                  <c:v>41640</c:v>
                </c:pt>
                <c:pt idx="392">
                  <c:v>41671</c:v>
                </c:pt>
                <c:pt idx="393">
                  <c:v>41699</c:v>
                </c:pt>
                <c:pt idx="394">
                  <c:v>41730</c:v>
                </c:pt>
                <c:pt idx="395">
                  <c:v>41760</c:v>
                </c:pt>
                <c:pt idx="396">
                  <c:v>41791</c:v>
                </c:pt>
                <c:pt idx="397">
                  <c:v>41821</c:v>
                </c:pt>
                <c:pt idx="398">
                  <c:v>41852</c:v>
                </c:pt>
                <c:pt idx="399">
                  <c:v>41883</c:v>
                </c:pt>
                <c:pt idx="400">
                  <c:v>41913</c:v>
                </c:pt>
                <c:pt idx="401">
                  <c:v>41944</c:v>
                </c:pt>
                <c:pt idx="402">
                  <c:v>41974</c:v>
                </c:pt>
                <c:pt idx="403">
                  <c:v>42005</c:v>
                </c:pt>
                <c:pt idx="404">
                  <c:v>42036</c:v>
                </c:pt>
                <c:pt idx="405">
                  <c:v>42064</c:v>
                </c:pt>
                <c:pt idx="406">
                  <c:v>42095</c:v>
                </c:pt>
                <c:pt idx="407">
                  <c:v>42125</c:v>
                </c:pt>
                <c:pt idx="408">
                  <c:v>42156</c:v>
                </c:pt>
                <c:pt idx="409">
                  <c:v>42186</c:v>
                </c:pt>
                <c:pt idx="410">
                  <c:v>42217</c:v>
                </c:pt>
                <c:pt idx="411">
                  <c:v>42248</c:v>
                </c:pt>
                <c:pt idx="412">
                  <c:v>42278</c:v>
                </c:pt>
                <c:pt idx="413">
                  <c:v>42309</c:v>
                </c:pt>
                <c:pt idx="414">
                  <c:v>42339</c:v>
                </c:pt>
                <c:pt idx="415">
                  <c:v>42370</c:v>
                </c:pt>
                <c:pt idx="416">
                  <c:v>42401</c:v>
                </c:pt>
                <c:pt idx="417">
                  <c:v>42430</c:v>
                </c:pt>
                <c:pt idx="418">
                  <c:v>42461</c:v>
                </c:pt>
                <c:pt idx="419">
                  <c:v>42491</c:v>
                </c:pt>
                <c:pt idx="420">
                  <c:v>42522</c:v>
                </c:pt>
                <c:pt idx="421">
                  <c:v>42552</c:v>
                </c:pt>
                <c:pt idx="422">
                  <c:v>42583</c:v>
                </c:pt>
                <c:pt idx="423">
                  <c:v>42614</c:v>
                </c:pt>
                <c:pt idx="424">
                  <c:v>42644</c:v>
                </c:pt>
                <c:pt idx="425">
                  <c:v>42675</c:v>
                </c:pt>
                <c:pt idx="426">
                  <c:v>42705</c:v>
                </c:pt>
                <c:pt idx="427">
                  <c:v>42736</c:v>
                </c:pt>
                <c:pt idx="428">
                  <c:v>42767</c:v>
                </c:pt>
                <c:pt idx="429">
                  <c:v>42795</c:v>
                </c:pt>
                <c:pt idx="430">
                  <c:v>42826</c:v>
                </c:pt>
                <c:pt idx="431">
                  <c:v>42856</c:v>
                </c:pt>
                <c:pt idx="432">
                  <c:v>42887</c:v>
                </c:pt>
                <c:pt idx="433">
                  <c:v>42917</c:v>
                </c:pt>
                <c:pt idx="434">
                  <c:v>42948</c:v>
                </c:pt>
                <c:pt idx="435">
                  <c:v>42979</c:v>
                </c:pt>
                <c:pt idx="436">
                  <c:v>43009</c:v>
                </c:pt>
                <c:pt idx="437">
                  <c:v>43040</c:v>
                </c:pt>
                <c:pt idx="438">
                  <c:v>43070</c:v>
                </c:pt>
                <c:pt idx="439">
                  <c:v>43101</c:v>
                </c:pt>
                <c:pt idx="440">
                  <c:v>43132</c:v>
                </c:pt>
                <c:pt idx="441">
                  <c:v>43160</c:v>
                </c:pt>
              </c:numCache>
            </c:numRef>
          </c:cat>
          <c:val>
            <c:numRef>
              <c:f>縦型表!$BM$5:$BM$472</c:f>
              <c:numCache>
                <c:formatCode>0.0;"△ "0.0</c:formatCode>
                <c:ptCount val="468"/>
                <c:pt idx="162">
                  <c:v>18.673999999999999</c:v>
                </c:pt>
                <c:pt idx="163">
                  <c:v>96.146000000000001</c:v>
                </c:pt>
                <c:pt idx="164">
                  <c:v>154.179</c:v>
                </c:pt>
                <c:pt idx="165">
                  <c:v>225.83799999999999</c:v>
                </c:pt>
                <c:pt idx="166">
                  <c:v>442.34699999999998</c:v>
                </c:pt>
                <c:pt idx="167">
                  <c:v>70.885999999999996</c:v>
                </c:pt>
                <c:pt idx="168">
                  <c:v>315.92700000000002</c:v>
                </c:pt>
                <c:pt idx="169">
                  <c:v>514.44500000000005</c:v>
                </c:pt>
                <c:pt idx="170">
                  <c:v>613.79899999999998</c:v>
                </c:pt>
                <c:pt idx="171">
                  <c:v>594</c:v>
                </c:pt>
                <c:pt idx="172">
                  <c:v>613.79899999999998</c:v>
                </c:pt>
                <c:pt idx="173">
                  <c:v>593.99900000000002</c:v>
                </c:pt>
                <c:pt idx="174">
                  <c:v>473.25099999999998</c:v>
                </c:pt>
                <c:pt idx="175">
                  <c:v>464.98500000000001</c:v>
                </c:pt>
                <c:pt idx="176">
                  <c:v>574.19899999999996</c:v>
                </c:pt>
                <c:pt idx="177">
                  <c:v>613.79999999999995</c:v>
                </c:pt>
                <c:pt idx="178">
                  <c:v>594</c:v>
                </c:pt>
                <c:pt idx="179">
                  <c:v>322.471</c:v>
                </c:pt>
                <c:pt idx="180">
                  <c:v>591.13699999999994</c:v>
                </c:pt>
                <c:pt idx="181">
                  <c:v>613.51499999999999</c:v>
                </c:pt>
                <c:pt idx="182">
                  <c:v>527.88800000000003</c:v>
                </c:pt>
                <c:pt idx="183">
                  <c:v>0</c:v>
                </c:pt>
                <c:pt idx="184">
                  <c:v>0</c:v>
                </c:pt>
                <c:pt idx="185">
                  <c:v>480.52600000000001</c:v>
                </c:pt>
                <c:pt idx="186">
                  <c:v>613.79899999999998</c:v>
                </c:pt>
                <c:pt idx="187">
                  <c:v>613.79899999999998</c:v>
                </c:pt>
                <c:pt idx="188">
                  <c:v>554.4</c:v>
                </c:pt>
                <c:pt idx="189">
                  <c:v>613.79999999999995</c:v>
                </c:pt>
                <c:pt idx="190">
                  <c:v>594</c:v>
                </c:pt>
                <c:pt idx="191">
                  <c:v>613.79899999999998</c:v>
                </c:pt>
                <c:pt idx="192">
                  <c:v>593.99900000000002</c:v>
                </c:pt>
                <c:pt idx="193">
                  <c:v>613.79899999999998</c:v>
                </c:pt>
                <c:pt idx="194">
                  <c:v>613.79999999999995</c:v>
                </c:pt>
                <c:pt idx="195">
                  <c:v>592.08900000000006</c:v>
                </c:pt>
                <c:pt idx="196">
                  <c:v>612.49</c:v>
                </c:pt>
                <c:pt idx="197">
                  <c:v>591.84699999999998</c:v>
                </c:pt>
                <c:pt idx="198">
                  <c:v>612.673</c:v>
                </c:pt>
                <c:pt idx="199">
                  <c:v>194.27500000000001</c:v>
                </c:pt>
                <c:pt idx="200">
                  <c:v>0</c:v>
                </c:pt>
                <c:pt idx="201">
                  <c:v>335.61099999999999</c:v>
                </c:pt>
                <c:pt idx="202">
                  <c:v>594</c:v>
                </c:pt>
                <c:pt idx="203">
                  <c:v>531.91600000000005</c:v>
                </c:pt>
                <c:pt idx="204">
                  <c:v>594</c:v>
                </c:pt>
                <c:pt idx="205">
                  <c:v>613.79899999999998</c:v>
                </c:pt>
                <c:pt idx="206">
                  <c:v>613.79899999999998</c:v>
                </c:pt>
                <c:pt idx="207">
                  <c:v>594</c:v>
                </c:pt>
                <c:pt idx="208">
                  <c:v>611.24300000000005</c:v>
                </c:pt>
                <c:pt idx="209">
                  <c:v>594</c:v>
                </c:pt>
                <c:pt idx="210">
                  <c:v>613.79999999999995</c:v>
                </c:pt>
                <c:pt idx="211">
                  <c:v>613.79999999999995</c:v>
                </c:pt>
                <c:pt idx="212">
                  <c:v>554.39800000000002</c:v>
                </c:pt>
                <c:pt idx="213">
                  <c:v>611.697</c:v>
                </c:pt>
                <c:pt idx="214">
                  <c:v>592.95899999999995</c:v>
                </c:pt>
                <c:pt idx="215">
                  <c:v>115.57299999999999</c:v>
                </c:pt>
                <c:pt idx="216">
                  <c:v>0</c:v>
                </c:pt>
                <c:pt idx="217">
                  <c:v>570.98900000000003</c:v>
                </c:pt>
                <c:pt idx="218">
                  <c:v>613.79999999999995</c:v>
                </c:pt>
                <c:pt idx="219">
                  <c:v>594</c:v>
                </c:pt>
                <c:pt idx="220">
                  <c:v>613.79999999999995</c:v>
                </c:pt>
                <c:pt idx="221">
                  <c:v>594</c:v>
                </c:pt>
                <c:pt idx="222">
                  <c:v>613.46299999999997</c:v>
                </c:pt>
                <c:pt idx="223">
                  <c:v>613.79999999999995</c:v>
                </c:pt>
                <c:pt idx="224">
                  <c:v>574.20000000000005</c:v>
                </c:pt>
                <c:pt idx="225">
                  <c:v>613.79999999999995</c:v>
                </c:pt>
                <c:pt idx="226">
                  <c:v>593.99900000000002</c:v>
                </c:pt>
                <c:pt idx="227">
                  <c:v>464.43799999999999</c:v>
                </c:pt>
                <c:pt idx="228">
                  <c:v>593.62</c:v>
                </c:pt>
                <c:pt idx="229">
                  <c:v>613.45299999999997</c:v>
                </c:pt>
                <c:pt idx="230">
                  <c:v>613.15300000000002</c:v>
                </c:pt>
                <c:pt idx="231">
                  <c:v>174.976</c:v>
                </c:pt>
                <c:pt idx="232">
                  <c:v>44.707999999999998</c:v>
                </c:pt>
                <c:pt idx="233">
                  <c:v>592.82799999999997</c:v>
                </c:pt>
                <c:pt idx="234">
                  <c:v>613.79999999999995</c:v>
                </c:pt>
                <c:pt idx="235">
                  <c:v>613.79999999999995</c:v>
                </c:pt>
                <c:pt idx="236">
                  <c:v>554.4</c:v>
                </c:pt>
                <c:pt idx="237">
                  <c:v>613.79999999999995</c:v>
                </c:pt>
                <c:pt idx="238">
                  <c:v>594</c:v>
                </c:pt>
                <c:pt idx="239">
                  <c:v>613.79999999999995</c:v>
                </c:pt>
                <c:pt idx="240">
                  <c:v>594</c:v>
                </c:pt>
                <c:pt idx="241">
                  <c:v>613.79999999999995</c:v>
                </c:pt>
                <c:pt idx="242">
                  <c:v>613.79999999999995</c:v>
                </c:pt>
                <c:pt idx="243">
                  <c:v>494.74700000000001</c:v>
                </c:pt>
                <c:pt idx="244">
                  <c:v>506.536</c:v>
                </c:pt>
                <c:pt idx="245">
                  <c:v>593.81100000000004</c:v>
                </c:pt>
                <c:pt idx="246">
                  <c:v>393.041</c:v>
                </c:pt>
                <c:pt idx="247">
                  <c:v>0</c:v>
                </c:pt>
                <c:pt idx="248">
                  <c:v>0</c:v>
                </c:pt>
                <c:pt idx="249">
                  <c:v>0</c:v>
                </c:pt>
                <c:pt idx="250">
                  <c:v>559.69000000000005</c:v>
                </c:pt>
                <c:pt idx="251">
                  <c:v>613.79999999999995</c:v>
                </c:pt>
                <c:pt idx="252">
                  <c:v>426.21899999999999</c:v>
                </c:pt>
                <c:pt idx="253">
                  <c:v>613.79999999999995</c:v>
                </c:pt>
                <c:pt idx="254">
                  <c:v>613.79999999999995</c:v>
                </c:pt>
                <c:pt idx="255">
                  <c:v>594</c:v>
                </c:pt>
                <c:pt idx="256">
                  <c:v>613.79999999999995</c:v>
                </c:pt>
                <c:pt idx="257">
                  <c:v>594</c:v>
                </c:pt>
                <c:pt idx="258">
                  <c:v>613.79999999999995</c:v>
                </c:pt>
                <c:pt idx="259">
                  <c:v>613.79999999999995</c:v>
                </c:pt>
                <c:pt idx="260">
                  <c:v>554.4</c:v>
                </c:pt>
                <c:pt idx="261">
                  <c:v>613.79899999999998</c:v>
                </c:pt>
                <c:pt idx="262">
                  <c:v>593.67399999999998</c:v>
                </c:pt>
                <c:pt idx="263">
                  <c:v>405.99700000000001</c:v>
                </c:pt>
                <c:pt idx="264">
                  <c:v>0</c:v>
                </c:pt>
                <c:pt idx="265">
                  <c:v>0</c:v>
                </c:pt>
                <c:pt idx="266">
                  <c:v>0</c:v>
                </c:pt>
                <c:pt idx="267">
                  <c:v>0</c:v>
                </c:pt>
                <c:pt idx="268">
                  <c:v>0</c:v>
                </c:pt>
                <c:pt idx="269">
                  <c:v>13.278</c:v>
                </c:pt>
                <c:pt idx="270">
                  <c:v>615.74800000000005</c:v>
                </c:pt>
                <c:pt idx="271">
                  <c:v>622.57399999999996</c:v>
                </c:pt>
                <c:pt idx="272">
                  <c:v>582.35199999999998</c:v>
                </c:pt>
                <c:pt idx="273">
                  <c:v>622.29200000000003</c:v>
                </c:pt>
                <c:pt idx="274">
                  <c:v>602.303</c:v>
                </c:pt>
                <c:pt idx="275">
                  <c:v>622.01400000000001</c:v>
                </c:pt>
                <c:pt idx="276">
                  <c:v>601.63400000000001</c:v>
                </c:pt>
                <c:pt idx="277">
                  <c:v>620.94200000000001</c:v>
                </c:pt>
                <c:pt idx="278">
                  <c:v>619.673</c:v>
                </c:pt>
                <c:pt idx="279">
                  <c:v>599.601</c:v>
                </c:pt>
                <c:pt idx="280">
                  <c:v>620.20299999999997</c:v>
                </c:pt>
                <c:pt idx="281">
                  <c:v>600.47699999999998</c:v>
                </c:pt>
                <c:pt idx="282">
                  <c:v>621.09699999999998</c:v>
                </c:pt>
                <c:pt idx="283">
                  <c:v>416.24</c:v>
                </c:pt>
                <c:pt idx="284">
                  <c:v>0</c:v>
                </c:pt>
                <c:pt idx="285">
                  <c:v>0</c:v>
                </c:pt>
                <c:pt idx="286">
                  <c:v>0</c:v>
                </c:pt>
                <c:pt idx="287">
                  <c:v>12.798</c:v>
                </c:pt>
                <c:pt idx="288">
                  <c:v>597.78200000000004</c:v>
                </c:pt>
                <c:pt idx="289">
                  <c:v>621.60599999999999</c:v>
                </c:pt>
                <c:pt idx="290">
                  <c:v>310.29500000000002</c:v>
                </c:pt>
                <c:pt idx="291">
                  <c:v>0</c:v>
                </c:pt>
                <c:pt idx="292">
                  <c:v>0</c:v>
                </c:pt>
                <c:pt idx="293">
                  <c:v>0</c:v>
                </c:pt>
                <c:pt idx="294">
                  <c:v>0</c:v>
                </c:pt>
                <c:pt idx="295">
                  <c:v>0</c:v>
                </c:pt>
                <c:pt idx="296">
                  <c:v>0</c:v>
                </c:pt>
                <c:pt idx="297">
                  <c:v>0</c:v>
                </c:pt>
                <c:pt idx="298">
                  <c:v>601.93899999999996</c:v>
                </c:pt>
                <c:pt idx="299">
                  <c:v>197.249</c:v>
                </c:pt>
                <c:pt idx="300">
                  <c:v>0</c:v>
                </c:pt>
                <c:pt idx="301">
                  <c:v>0</c:v>
                </c:pt>
                <c:pt idx="302">
                  <c:v>0</c:v>
                </c:pt>
                <c:pt idx="303">
                  <c:v>0</c:v>
                </c:pt>
                <c:pt idx="304">
                  <c:v>0</c:v>
                </c:pt>
                <c:pt idx="305">
                  <c:v>0</c:v>
                </c:pt>
                <c:pt idx="306">
                  <c:v>351.76400000000001</c:v>
                </c:pt>
                <c:pt idx="307">
                  <c:v>351.29399999999998</c:v>
                </c:pt>
                <c:pt idx="308">
                  <c:v>561.86699999999996</c:v>
                </c:pt>
                <c:pt idx="309">
                  <c:v>621.80600000000004</c:v>
                </c:pt>
                <c:pt idx="310">
                  <c:v>602.10299999999995</c:v>
                </c:pt>
                <c:pt idx="311">
                  <c:v>621.93799999999999</c:v>
                </c:pt>
                <c:pt idx="312">
                  <c:v>601.02200000000005</c:v>
                </c:pt>
                <c:pt idx="313">
                  <c:v>620.02200000000005</c:v>
                </c:pt>
                <c:pt idx="314">
                  <c:v>619.803</c:v>
                </c:pt>
                <c:pt idx="315">
                  <c:v>599.36199999999997</c:v>
                </c:pt>
                <c:pt idx="316">
                  <c:v>199.52199999999999</c:v>
                </c:pt>
                <c:pt idx="317">
                  <c:v>0</c:v>
                </c:pt>
                <c:pt idx="318">
                  <c:v>0</c:v>
                </c:pt>
                <c:pt idx="319">
                  <c:v>20.898</c:v>
                </c:pt>
                <c:pt idx="320">
                  <c:v>576.48</c:v>
                </c:pt>
                <c:pt idx="321">
                  <c:v>621.78700000000003</c:v>
                </c:pt>
                <c:pt idx="322">
                  <c:v>601.69500000000005</c:v>
                </c:pt>
                <c:pt idx="323">
                  <c:v>621.68499999999995</c:v>
                </c:pt>
                <c:pt idx="324">
                  <c:v>601.37300000000005</c:v>
                </c:pt>
                <c:pt idx="325">
                  <c:v>620.68499999999995</c:v>
                </c:pt>
                <c:pt idx="326">
                  <c:v>619.51900000000001</c:v>
                </c:pt>
                <c:pt idx="327">
                  <c:v>599.50300000000004</c:v>
                </c:pt>
                <c:pt idx="328">
                  <c:v>620.04100000000005</c:v>
                </c:pt>
                <c:pt idx="329">
                  <c:v>600.54200000000003</c:v>
                </c:pt>
                <c:pt idx="330">
                  <c:v>620.86500000000001</c:v>
                </c:pt>
                <c:pt idx="331">
                  <c:v>620.84100000000001</c:v>
                </c:pt>
                <c:pt idx="332">
                  <c:v>560.98699999999997</c:v>
                </c:pt>
                <c:pt idx="333">
                  <c:v>492.97800000000001</c:v>
                </c:pt>
                <c:pt idx="334">
                  <c:v>0</c:v>
                </c:pt>
                <c:pt idx="335">
                  <c:v>0</c:v>
                </c:pt>
                <c:pt idx="336">
                  <c:v>0</c:v>
                </c:pt>
                <c:pt idx="337">
                  <c:v>0</c:v>
                </c:pt>
                <c:pt idx="338">
                  <c:v>0</c:v>
                </c:pt>
                <c:pt idx="339">
                  <c:v>60.698</c:v>
                </c:pt>
                <c:pt idx="340">
                  <c:v>621.43200000000002</c:v>
                </c:pt>
                <c:pt idx="341">
                  <c:v>601.64599999999996</c:v>
                </c:pt>
                <c:pt idx="342">
                  <c:v>622.08500000000004</c:v>
                </c:pt>
                <c:pt idx="343">
                  <c:v>622.32899999999995</c:v>
                </c:pt>
                <c:pt idx="344">
                  <c:v>562.15200000000004</c:v>
                </c:pt>
                <c:pt idx="345">
                  <c:v>622.26499999999999</c:v>
                </c:pt>
                <c:pt idx="346">
                  <c:v>602.05999999999995</c:v>
                </c:pt>
                <c:pt idx="347">
                  <c:v>621.91</c:v>
                </c:pt>
                <c:pt idx="348">
                  <c:v>601.16300000000001</c:v>
                </c:pt>
                <c:pt idx="349">
                  <c:v>620.79399999999998</c:v>
                </c:pt>
                <c:pt idx="350">
                  <c:v>619.16700000000003</c:v>
                </c:pt>
                <c:pt idx="351">
                  <c:v>598.48800000000006</c:v>
                </c:pt>
                <c:pt idx="352">
                  <c:v>606.80600000000004</c:v>
                </c:pt>
                <c:pt idx="353">
                  <c:v>89.171000000000006</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61" formatCode="General">
                  <c:v>0</c:v>
                </c:pt>
              </c:numCache>
            </c:numRef>
          </c:val>
        </c:ser>
        <c:ser>
          <c:idx val="0"/>
          <c:order val="2"/>
          <c:tx>
            <c:strRef>
              <c:f>縦型表!$BO$3</c:f>
              <c:strCache>
                <c:ptCount val="1"/>
                <c:pt idx="0">
                  <c:v>3号機</c:v>
                </c:pt>
              </c:strCache>
            </c:strRef>
          </c:tx>
          <c:spPr>
            <a:pattFill prst="ltDnDiag">
              <a:fgClr>
                <a:srgbClr xmlns:mc="http://schemas.openxmlformats.org/markup-compatibility/2006" xmlns:a14="http://schemas.microsoft.com/office/drawing/2010/main" val="008080" mc:Ignorable="a14" a14:legacySpreadsheetColorIndex="21"/>
              </a:fgClr>
              <a:bgClr>
                <a:srgbClr xmlns:mc="http://schemas.openxmlformats.org/markup-compatibility/2006" xmlns:a14="http://schemas.microsoft.com/office/drawing/2010/main" val="FFFFCC" mc:Ignorable="a14" a14:legacySpreadsheetColorIndex="26"/>
              </a:bgClr>
            </a:pattFill>
            <a:ln w="12700">
              <a:solidFill>
                <a:srgbClr val="969696"/>
              </a:solidFill>
              <a:prstDash val="solid"/>
            </a:ln>
          </c:spPr>
          <c:cat>
            <c:numRef>
              <c:f>縦型表!$BK$5:$BK$472</c:f>
              <c:numCache>
                <c:formatCode>[$-411]ge\.m</c:formatCode>
                <c:ptCount val="468"/>
                <c:pt idx="0">
                  <c:v>29677</c:v>
                </c:pt>
                <c:pt idx="1">
                  <c:v>29707</c:v>
                </c:pt>
                <c:pt idx="2">
                  <c:v>29738</c:v>
                </c:pt>
                <c:pt idx="3">
                  <c:v>29768</c:v>
                </c:pt>
                <c:pt idx="4">
                  <c:v>29799</c:v>
                </c:pt>
                <c:pt idx="5">
                  <c:v>29830</c:v>
                </c:pt>
                <c:pt idx="6">
                  <c:v>29860</c:v>
                </c:pt>
                <c:pt idx="7">
                  <c:v>29891</c:v>
                </c:pt>
                <c:pt idx="8">
                  <c:v>29921</c:v>
                </c:pt>
                <c:pt idx="9">
                  <c:v>29952</c:v>
                </c:pt>
                <c:pt idx="10">
                  <c:v>29983</c:v>
                </c:pt>
                <c:pt idx="11">
                  <c:v>30011</c:v>
                </c:pt>
                <c:pt idx="12">
                  <c:v>30042</c:v>
                </c:pt>
                <c:pt idx="13">
                  <c:v>30072</c:v>
                </c:pt>
                <c:pt idx="14">
                  <c:v>30103</c:v>
                </c:pt>
                <c:pt idx="15">
                  <c:v>30133</c:v>
                </c:pt>
                <c:pt idx="16">
                  <c:v>30164</c:v>
                </c:pt>
                <c:pt idx="17">
                  <c:v>30195</c:v>
                </c:pt>
                <c:pt idx="18">
                  <c:v>30225</c:v>
                </c:pt>
                <c:pt idx="19">
                  <c:v>30256</c:v>
                </c:pt>
                <c:pt idx="20">
                  <c:v>30286</c:v>
                </c:pt>
                <c:pt idx="21">
                  <c:v>30317</c:v>
                </c:pt>
                <c:pt idx="22">
                  <c:v>30348</c:v>
                </c:pt>
                <c:pt idx="23">
                  <c:v>30376</c:v>
                </c:pt>
                <c:pt idx="24">
                  <c:v>30407</c:v>
                </c:pt>
                <c:pt idx="25">
                  <c:v>30437</c:v>
                </c:pt>
                <c:pt idx="26">
                  <c:v>30468</c:v>
                </c:pt>
                <c:pt idx="27">
                  <c:v>30498</c:v>
                </c:pt>
                <c:pt idx="28">
                  <c:v>30529</c:v>
                </c:pt>
                <c:pt idx="29">
                  <c:v>30560</c:v>
                </c:pt>
                <c:pt idx="30">
                  <c:v>30590</c:v>
                </c:pt>
                <c:pt idx="31">
                  <c:v>30621</c:v>
                </c:pt>
                <c:pt idx="32">
                  <c:v>30651</c:v>
                </c:pt>
                <c:pt idx="33">
                  <c:v>30682</c:v>
                </c:pt>
                <c:pt idx="34">
                  <c:v>30713</c:v>
                </c:pt>
                <c:pt idx="35">
                  <c:v>30742</c:v>
                </c:pt>
                <c:pt idx="36">
                  <c:v>30773</c:v>
                </c:pt>
                <c:pt idx="37">
                  <c:v>30803</c:v>
                </c:pt>
                <c:pt idx="38">
                  <c:v>30834</c:v>
                </c:pt>
                <c:pt idx="39">
                  <c:v>30864</c:v>
                </c:pt>
                <c:pt idx="40">
                  <c:v>30895</c:v>
                </c:pt>
                <c:pt idx="41">
                  <c:v>30926</c:v>
                </c:pt>
                <c:pt idx="42">
                  <c:v>30956</c:v>
                </c:pt>
                <c:pt idx="43">
                  <c:v>30987</c:v>
                </c:pt>
                <c:pt idx="44">
                  <c:v>31017</c:v>
                </c:pt>
                <c:pt idx="45">
                  <c:v>31048</c:v>
                </c:pt>
                <c:pt idx="46">
                  <c:v>31079</c:v>
                </c:pt>
                <c:pt idx="47">
                  <c:v>31107</c:v>
                </c:pt>
                <c:pt idx="48">
                  <c:v>31138</c:v>
                </c:pt>
                <c:pt idx="49">
                  <c:v>31168</c:v>
                </c:pt>
                <c:pt idx="50">
                  <c:v>31199</c:v>
                </c:pt>
                <c:pt idx="51">
                  <c:v>31229</c:v>
                </c:pt>
                <c:pt idx="52">
                  <c:v>31260</c:v>
                </c:pt>
                <c:pt idx="53">
                  <c:v>31291</c:v>
                </c:pt>
                <c:pt idx="54">
                  <c:v>31321</c:v>
                </c:pt>
                <c:pt idx="55">
                  <c:v>31352</c:v>
                </c:pt>
                <c:pt idx="56">
                  <c:v>31382</c:v>
                </c:pt>
                <c:pt idx="57">
                  <c:v>31413</c:v>
                </c:pt>
                <c:pt idx="58">
                  <c:v>31444</c:v>
                </c:pt>
                <c:pt idx="59">
                  <c:v>31472</c:v>
                </c:pt>
                <c:pt idx="60">
                  <c:v>31503</c:v>
                </c:pt>
                <c:pt idx="61">
                  <c:v>31533</c:v>
                </c:pt>
                <c:pt idx="62">
                  <c:v>31564</c:v>
                </c:pt>
                <c:pt idx="63">
                  <c:v>31594</c:v>
                </c:pt>
                <c:pt idx="64">
                  <c:v>31625</c:v>
                </c:pt>
                <c:pt idx="65">
                  <c:v>31656</c:v>
                </c:pt>
                <c:pt idx="66">
                  <c:v>31686</c:v>
                </c:pt>
                <c:pt idx="67">
                  <c:v>31717</c:v>
                </c:pt>
                <c:pt idx="68">
                  <c:v>31747</c:v>
                </c:pt>
                <c:pt idx="69">
                  <c:v>31778</c:v>
                </c:pt>
                <c:pt idx="70">
                  <c:v>31809</c:v>
                </c:pt>
                <c:pt idx="71">
                  <c:v>31837</c:v>
                </c:pt>
                <c:pt idx="72">
                  <c:v>31868</c:v>
                </c:pt>
                <c:pt idx="73">
                  <c:v>31898</c:v>
                </c:pt>
                <c:pt idx="74">
                  <c:v>31929</c:v>
                </c:pt>
                <c:pt idx="75">
                  <c:v>31959</c:v>
                </c:pt>
                <c:pt idx="76">
                  <c:v>31990</c:v>
                </c:pt>
                <c:pt idx="77">
                  <c:v>32021</c:v>
                </c:pt>
                <c:pt idx="78">
                  <c:v>32051</c:v>
                </c:pt>
                <c:pt idx="79">
                  <c:v>32082</c:v>
                </c:pt>
                <c:pt idx="80">
                  <c:v>32112</c:v>
                </c:pt>
                <c:pt idx="81">
                  <c:v>32143</c:v>
                </c:pt>
                <c:pt idx="82">
                  <c:v>32174</c:v>
                </c:pt>
                <c:pt idx="83">
                  <c:v>32203</c:v>
                </c:pt>
                <c:pt idx="84">
                  <c:v>32234</c:v>
                </c:pt>
                <c:pt idx="85">
                  <c:v>32264</c:v>
                </c:pt>
                <c:pt idx="86">
                  <c:v>32295</c:v>
                </c:pt>
                <c:pt idx="87">
                  <c:v>32325</c:v>
                </c:pt>
                <c:pt idx="88">
                  <c:v>32356</c:v>
                </c:pt>
                <c:pt idx="89">
                  <c:v>32387</c:v>
                </c:pt>
                <c:pt idx="90">
                  <c:v>32417</c:v>
                </c:pt>
                <c:pt idx="91">
                  <c:v>32448</c:v>
                </c:pt>
                <c:pt idx="92">
                  <c:v>32478</c:v>
                </c:pt>
                <c:pt idx="93">
                  <c:v>32509</c:v>
                </c:pt>
                <c:pt idx="94">
                  <c:v>32540</c:v>
                </c:pt>
                <c:pt idx="95">
                  <c:v>32568</c:v>
                </c:pt>
                <c:pt idx="96">
                  <c:v>32599</c:v>
                </c:pt>
                <c:pt idx="97">
                  <c:v>32629</c:v>
                </c:pt>
                <c:pt idx="98">
                  <c:v>32660</c:v>
                </c:pt>
                <c:pt idx="99">
                  <c:v>32690</c:v>
                </c:pt>
                <c:pt idx="100">
                  <c:v>32721</c:v>
                </c:pt>
                <c:pt idx="101">
                  <c:v>32752</c:v>
                </c:pt>
                <c:pt idx="102">
                  <c:v>32782</c:v>
                </c:pt>
                <c:pt idx="103">
                  <c:v>32813</c:v>
                </c:pt>
                <c:pt idx="104">
                  <c:v>32843</c:v>
                </c:pt>
                <c:pt idx="105">
                  <c:v>32874</c:v>
                </c:pt>
                <c:pt idx="106">
                  <c:v>32905</c:v>
                </c:pt>
                <c:pt idx="107">
                  <c:v>32933</c:v>
                </c:pt>
                <c:pt idx="108">
                  <c:v>32964</c:v>
                </c:pt>
                <c:pt idx="109">
                  <c:v>32994</c:v>
                </c:pt>
                <c:pt idx="110">
                  <c:v>33025</c:v>
                </c:pt>
                <c:pt idx="111">
                  <c:v>33055</c:v>
                </c:pt>
                <c:pt idx="112">
                  <c:v>33086</c:v>
                </c:pt>
                <c:pt idx="113">
                  <c:v>33117</c:v>
                </c:pt>
                <c:pt idx="114">
                  <c:v>33147</c:v>
                </c:pt>
                <c:pt idx="115">
                  <c:v>33178</c:v>
                </c:pt>
                <c:pt idx="116">
                  <c:v>33208</c:v>
                </c:pt>
                <c:pt idx="117">
                  <c:v>33239</c:v>
                </c:pt>
                <c:pt idx="118">
                  <c:v>33270</c:v>
                </c:pt>
                <c:pt idx="119">
                  <c:v>33298</c:v>
                </c:pt>
                <c:pt idx="120">
                  <c:v>33329</c:v>
                </c:pt>
                <c:pt idx="121">
                  <c:v>33359</c:v>
                </c:pt>
                <c:pt idx="122">
                  <c:v>33390</c:v>
                </c:pt>
                <c:pt idx="123">
                  <c:v>33420</c:v>
                </c:pt>
                <c:pt idx="124">
                  <c:v>33451</c:v>
                </c:pt>
                <c:pt idx="125">
                  <c:v>33482</c:v>
                </c:pt>
                <c:pt idx="126">
                  <c:v>33512</c:v>
                </c:pt>
                <c:pt idx="127">
                  <c:v>33543</c:v>
                </c:pt>
                <c:pt idx="128">
                  <c:v>33573</c:v>
                </c:pt>
                <c:pt idx="129">
                  <c:v>33604</c:v>
                </c:pt>
                <c:pt idx="130">
                  <c:v>33635</c:v>
                </c:pt>
                <c:pt idx="131">
                  <c:v>33664</c:v>
                </c:pt>
                <c:pt idx="132">
                  <c:v>33695</c:v>
                </c:pt>
                <c:pt idx="133">
                  <c:v>33725</c:v>
                </c:pt>
                <c:pt idx="134">
                  <c:v>33756</c:v>
                </c:pt>
                <c:pt idx="135">
                  <c:v>33786</c:v>
                </c:pt>
                <c:pt idx="136">
                  <c:v>33817</c:v>
                </c:pt>
                <c:pt idx="137">
                  <c:v>33848</c:v>
                </c:pt>
                <c:pt idx="138">
                  <c:v>33878</c:v>
                </c:pt>
                <c:pt idx="139">
                  <c:v>33909</c:v>
                </c:pt>
                <c:pt idx="140">
                  <c:v>33939</c:v>
                </c:pt>
                <c:pt idx="141">
                  <c:v>33970</c:v>
                </c:pt>
                <c:pt idx="142">
                  <c:v>34001</c:v>
                </c:pt>
                <c:pt idx="143">
                  <c:v>34029</c:v>
                </c:pt>
                <c:pt idx="144">
                  <c:v>34121</c:v>
                </c:pt>
                <c:pt idx="145">
                  <c:v>34151</c:v>
                </c:pt>
                <c:pt idx="146">
                  <c:v>34182</c:v>
                </c:pt>
                <c:pt idx="147">
                  <c:v>34213</c:v>
                </c:pt>
                <c:pt idx="148">
                  <c:v>34243</c:v>
                </c:pt>
                <c:pt idx="149">
                  <c:v>34274</c:v>
                </c:pt>
                <c:pt idx="150">
                  <c:v>34304</c:v>
                </c:pt>
                <c:pt idx="151">
                  <c:v>34335</c:v>
                </c:pt>
                <c:pt idx="152">
                  <c:v>34366</c:v>
                </c:pt>
                <c:pt idx="153">
                  <c:v>34394</c:v>
                </c:pt>
                <c:pt idx="154">
                  <c:v>34425</c:v>
                </c:pt>
                <c:pt idx="155">
                  <c:v>34455</c:v>
                </c:pt>
                <c:pt idx="156">
                  <c:v>34486</c:v>
                </c:pt>
                <c:pt idx="157">
                  <c:v>34516</c:v>
                </c:pt>
                <c:pt idx="158">
                  <c:v>34547</c:v>
                </c:pt>
                <c:pt idx="159">
                  <c:v>34578</c:v>
                </c:pt>
                <c:pt idx="160">
                  <c:v>34608</c:v>
                </c:pt>
                <c:pt idx="161">
                  <c:v>34639</c:v>
                </c:pt>
                <c:pt idx="162">
                  <c:v>34669</c:v>
                </c:pt>
                <c:pt idx="163">
                  <c:v>34700</c:v>
                </c:pt>
                <c:pt idx="164">
                  <c:v>34731</c:v>
                </c:pt>
                <c:pt idx="165">
                  <c:v>34759</c:v>
                </c:pt>
                <c:pt idx="166">
                  <c:v>34790</c:v>
                </c:pt>
                <c:pt idx="167">
                  <c:v>34820</c:v>
                </c:pt>
                <c:pt idx="168">
                  <c:v>34851</c:v>
                </c:pt>
                <c:pt idx="169">
                  <c:v>34881</c:v>
                </c:pt>
                <c:pt idx="170">
                  <c:v>34912</c:v>
                </c:pt>
                <c:pt idx="171">
                  <c:v>34943</c:v>
                </c:pt>
                <c:pt idx="172">
                  <c:v>34973</c:v>
                </c:pt>
                <c:pt idx="173">
                  <c:v>35004</c:v>
                </c:pt>
                <c:pt idx="174">
                  <c:v>35034</c:v>
                </c:pt>
                <c:pt idx="175">
                  <c:v>35065</c:v>
                </c:pt>
                <c:pt idx="176">
                  <c:v>35096</c:v>
                </c:pt>
                <c:pt idx="177">
                  <c:v>35125</c:v>
                </c:pt>
                <c:pt idx="178">
                  <c:v>35156</c:v>
                </c:pt>
                <c:pt idx="179">
                  <c:v>35186</c:v>
                </c:pt>
                <c:pt idx="180">
                  <c:v>35217</c:v>
                </c:pt>
                <c:pt idx="181">
                  <c:v>35247</c:v>
                </c:pt>
                <c:pt idx="182">
                  <c:v>35278</c:v>
                </c:pt>
                <c:pt idx="183">
                  <c:v>35309</c:v>
                </c:pt>
                <c:pt idx="184">
                  <c:v>35339</c:v>
                </c:pt>
                <c:pt idx="185">
                  <c:v>35370</c:v>
                </c:pt>
                <c:pt idx="186">
                  <c:v>35400</c:v>
                </c:pt>
                <c:pt idx="187">
                  <c:v>35431</c:v>
                </c:pt>
                <c:pt idx="188">
                  <c:v>35462</c:v>
                </c:pt>
                <c:pt idx="189">
                  <c:v>35490</c:v>
                </c:pt>
                <c:pt idx="190">
                  <c:v>35521</c:v>
                </c:pt>
                <c:pt idx="191">
                  <c:v>35551</c:v>
                </c:pt>
                <c:pt idx="192">
                  <c:v>35582</c:v>
                </c:pt>
                <c:pt idx="193">
                  <c:v>35612</c:v>
                </c:pt>
                <c:pt idx="194">
                  <c:v>35643</c:v>
                </c:pt>
                <c:pt idx="195">
                  <c:v>35674</c:v>
                </c:pt>
                <c:pt idx="196">
                  <c:v>35704</c:v>
                </c:pt>
                <c:pt idx="197">
                  <c:v>35735</c:v>
                </c:pt>
                <c:pt idx="198">
                  <c:v>35765</c:v>
                </c:pt>
                <c:pt idx="199">
                  <c:v>35796</c:v>
                </c:pt>
                <c:pt idx="200">
                  <c:v>35827</c:v>
                </c:pt>
                <c:pt idx="201">
                  <c:v>35855</c:v>
                </c:pt>
                <c:pt idx="202">
                  <c:v>35886</c:v>
                </c:pt>
                <c:pt idx="203">
                  <c:v>35916</c:v>
                </c:pt>
                <c:pt idx="204">
                  <c:v>35947</c:v>
                </c:pt>
                <c:pt idx="205">
                  <c:v>35977</c:v>
                </c:pt>
                <c:pt idx="206">
                  <c:v>36008</c:v>
                </c:pt>
                <c:pt idx="207">
                  <c:v>36039</c:v>
                </c:pt>
                <c:pt idx="208">
                  <c:v>36069</c:v>
                </c:pt>
                <c:pt idx="209">
                  <c:v>36100</c:v>
                </c:pt>
                <c:pt idx="210">
                  <c:v>36130</c:v>
                </c:pt>
                <c:pt idx="211">
                  <c:v>36161</c:v>
                </c:pt>
                <c:pt idx="212">
                  <c:v>36192</c:v>
                </c:pt>
                <c:pt idx="213">
                  <c:v>36220</c:v>
                </c:pt>
                <c:pt idx="214">
                  <c:v>36251</c:v>
                </c:pt>
                <c:pt idx="215">
                  <c:v>36281</c:v>
                </c:pt>
                <c:pt idx="216">
                  <c:v>36312</c:v>
                </c:pt>
                <c:pt idx="217">
                  <c:v>36342</c:v>
                </c:pt>
                <c:pt idx="218">
                  <c:v>36373</c:v>
                </c:pt>
                <c:pt idx="219">
                  <c:v>36404</c:v>
                </c:pt>
                <c:pt idx="220">
                  <c:v>36434</c:v>
                </c:pt>
                <c:pt idx="221">
                  <c:v>36465</c:v>
                </c:pt>
                <c:pt idx="222">
                  <c:v>36495</c:v>
                </c:pt>
                <c:pt idx="223">
                  <c:v>36526</c:v>
                </c:pt>
                <c:pt idx="224">
                  <c:v>36557</c:v>
                </c:pt>
                <c:pt idx="225">
                  <c:v>36586</c:v>
                </c:pt>
                <c:pt idx="226">
                  <c:v>36617</c:v>
                </c:pt>
                <c:pt idx="227">
                  <c:v>36647</c:v>
                </c:pt>
                <c:pt idx="228">
                  <c:v>36678</c:v>
                </c:pt>
                <c:pt idx="229">
                  <c:v>36708</c:v>
                </c:pt>
                <c:pt idx="230">
                  <c:v>36739</c:v>
                </c:pt>
                <c:pt idx="231">
                  <c:v>36770</c:v>
                </c:pt>
                <c:pt idx="232">
                  <c:v>36800</c:v>
                </c:pt>
                <c:pt idx="233">
                  <c:v>36831</c:v>
                </c:pt>
                <c:pt idx="234">
                  <c:v>36861</c:v>
                </c:pt>
                <c:pt idx="235">
                  <c:v>36892</c:v>
                </c:pt>
                <c:pt idx="236">
                  <c:v>36923</c:v>
                </c:pt>
                <c:pt idx="237">
                  <c:v>36951</c:v>
                </c:pt>
                <c:pt idx="238">
                  <c:v>36982</c:v>
                </c:pt>
                <c:pt idx="239">
                  <c:v>37012</c:v>
                </c:pt>
                <c:pt idx="240">
                  <c:v>37043</c:v>
                </c:pt>
                <c:pt idx="241">
                  <c:v>37073</c:v>
                </c:pt>
                <c:pt idx="242">
                  <c:v>37104</c:v>
                </c:pt>
                <c:pt idx="243">
                  <c:v>37135</c:v>
                </c:pt>
                <c:pt idx="244">
                  <c:v>37165</c:v>
                </c:pt>
                <c:pt idx="245">
                  <c:v>37196</c:v>
                </c:pt>
                <c:pt idx="246">
                  <c:v>37226</c:v>
                </c:pt>
                <c:pt idx="247">
                  <c:v>37257</c:v>
                </c:pt>
                <c:pt idx="248">
                  <c:v>37288</c:v>
                </c:pt>
                <c:pt idx="249">
                  <c:v>37316</c:v>
                </c:pt>
                <c:pt idx="250">
                  <c:v>37347</c:v>
                </c:pt>
                <c:pt idx="251">
                  <c:v>37377</c:v>
                </c:pt>
                <c:pt idx="252">
                  <c:v>37408</c:v>
                </c:pt>
                <c:pt idx="253">
                  <c:v>37438</c:v>
                </c:pt>
                <c:pt idx="254">
                  <c:v>37469</c:v>
                </c:pt>
                <c:pt idx="255">
                  <c:v>37500</c:v>
                </c:pt>
                <c:pt idx="256">
                  <c:v>37530</c:v>
                </c:pt>
                <c:pt idx="257">
                  <c:v>37561</c:v>
                </c:pt>
                <c:pt idx="258">
                  <c:v>37591</c:v>
                </c:pt>
                <c:pt idx="259">
                  <c:v>37622</c:v>
                </c:pt>
                <c:pt idx="260">
                  <c:v>37653</c:v>
                </c:pt>
                <c:pt idx="261">
                  <c:v>37681</c:v>
                </c:pt>
                <c:pt idx="262">
                  <c:v>37712</c:v>
                </c:pt>
                <c:pt idx="263">
                  <c:v>37742</c:v>
                </c:pt>
                <c:pt idx="264">
                  <c:v>37773</c:v>
                </c:pt>
                <c:pt idx="265">
                  <c:v>37803</c:v>
                </c:pt>
                <c:pt idx="266">
                  <c:v>37834</c:v>
                </c:pt>
                <c:pt idx="267">
                  <c:v>37865</c:v>
                </c:pt>
                <c:pt idx="268">
                  <c:v>37895</c:v>
                </c:pt>
                <c:pt idx="269">
                  <c:v>37926</c:v>
                </c:pt>
                <c:pt idx="270">
                  <c:v>37956</c:v>
                </c:pt>
                <c:pt idx="271">
                  <c:v>37987</c:v>
                </c:pt>
                <c:pt idx="272">
                  <c:v>38018</c:v>
                </c:pt>
                <c:pt idx="273">
                  <c:v>38047</c:v>
                </c:pt>
                <c:pt idx="274">
                  <c:v>38078</c:v>
                </c:pt>
                <c:pt idx="275">
                  <c:v>38108</c:v>
                </c:pt>
                <c:pt idx="276">
                  <c:v>38139</c:v>
                </c:pt>
                <c:pt idx="277">
                  <c:v>38169</c:v>
                </c:pt>
                <c:pt idx="278">
                  <c:v>38200</c:v>
                </c:pt>
                <c:pt idx="279">
                  <c:v>38231</c:v>
                </c:pt>
                <c:pt idx="280">
                  <c:v>38261</c:v>
                </c:pt>
                <c:pt idx="281">
                  <c:v>38292</c:v>
                </c:pt>
                <c:pt idx="282">
                  <c:v>38322</c:v>
                </c:pt>
                <c:pt idx="283">
                  <c:v>38353</c:v>
                </c:pt>
                <c:pt idx="284">
                  <c:v>38384</c:v>
                </c:pt>
                <c:pt idx="285">
                  <c:v>38412</c:v>
                </c:pt>
                <c:pt idx="286">
                  <c:v>38443</c:v>
                </c:pt>
                <c:pt idx="287">
                  <c:v>38473</c:v>
                </c:pt>
                <c:pt idx="288">
                  <c:v>38504</c:v>
                </c:pt>
                <c:pt idx="289">
                  <c:v>38534</c:v>
                </c:pt>
                <c:pt idx="290">
                  <c:v>38565</c:v>
                </c:pt>
                <c:pt idx="291">
                  <c:v>38596</c:v>
                </c:pt>
                <c:pt idx="292">
                  <c:v>38626</c:v>
                </c:pt>
                <c:pt idx="293">
                  <c:v>38657</c:v>
                </c:pt>
                <c:pt idx="294">
                  <c:v>38687</c:v>
                </c:pt>
                <c:pt idx="295">
                  <c:v>38718</c:v>
                </c:pt>
                <c:pt idx="296">
                  <c:v>38749</c:v>
                </c:pt>
                <c:pt idx="297">
                  <c:v>38777</c:v>
                </c:pt>
                <c:pt idx="298">
                  <c:v>38808</c:v>
                </c:pt>
                <c:pt idx="299">
                  <c:v>38838</c:v>
                </c:pt>
                <c:pt idx="300">
                  <c:v>38869</c:v>
                </c:pt>
                <c:pt idx="301">
                  <c:v>38899</c:v>
                </c:pt>
                <c:pt idx="302">
                  <c:v>38930</c:v>
                </c:pt>
                <c:pt idx="303">
                  <c:v>38961</c:v>
                </c:pt>
                <c:pt idx="304">
                  <c:v>38991</c:v>
                </c:pt>
                <c:pt idx="305">
                  <c:v>39022</c:v>
                </c:pt>
                <c:pt idx="306">
                  <c:v>39052</c:v>
                </c:pt>
                <c:pt idx="307">
                  <c:v>39083</c:v>
                </c:pt>
                <c:pt idx="308">
                  <c:v>39114</c:v>
                </c:pt>
                <c:pt idx="309">
                  <c:v>39142</c:v>
                </c:pt>
                <c:pt idx="310">
                  <c:v>39173</c:v>
                </c:pt>
                <c:pt idx="311">
                  <c:v>39203</c:v>
                </c:pt>
                <c:pt idx="312">
                  <c:v>39234</c:v>
                </c:pt>
                <c:pt idx="313">
                  <c:v>39264</c:v>
                </c:pt>
                <c:pt idx="314">
                  <c:v>39295</c:v>
                </c:pt>
                <c:pt idx="315">
                  <c:v>39326</c:v>
                </c:pt>
                <c:pt idx="316">
                  <c:v>39356</c:v>
                </c:pt>
                <c:pt idx="317">
                  <c:v>39387</c:v>
                </c:pt>
                <c:pt idx="318">
                  <c:v>39417</c:v>
                </c:pt>
                <c:pt idx="319">
                  <c:v>39448</c:v>
                </c:pt>
                <c:pt idx="320">
                  <c:v>39479</c:v>
                </c:pt>
                <c:pt idx="321">
                  <c:v>39508</c:v>
                </c:pt>
                <c:pt idx="322">
                  <c:v>39539</c:v>
                </c:pt>
                <c:pt idx="323">
                  <c:v>39569</c:v>
                </c:pt>
                <c:pt idx="324">
                  <c:v>39600</c:v>
                </c:pt>
                <c:pt idx="325">
                  <c:v>39630</c:v>
                </c:pt>
                <c:pt idx="326">
                  <c:v>39661</c:v>
                </c:pt>
                <c:pt idx="327">
                  <c:v>39692</c:v>
                </c:pt>
                <c:pt idx="328">
                  <c:v>39722</c:v>
                </c:pt>
                <c:pt idx="329">
                  <c:v>39753</c:v>
                </c:pt>
                <c:pt idx="330">
                  <c:v>39783</c:v>
                </c:pt>
                <c:pt idx="331">
                  <c:v>39814</c:v>
                </c:pt>
                <c:pt idx="332">
                  <c:v>39845</c:v>
                </c:pt>
                <c:pt idx="333">
                  <c:v>39873</c:v>
                </c:pt>
                <c:pt idx="334">
                  <c:v>39904</c:v>
                </c:pt>
                <c:pt idx="335">
                  <c:v>39934</c:v>
                </c:pt>
                <c:pt idx="336">
                  <c:v>39965</c:v>
                </c:pt>
                <c:pt idx="337">
                  <c:v>39995</c:v>
                </c:pt>
                <c:pt idx="338">
                  <c:v>40026</c:v>
                </c:pt>
                <c:pt idx="339">
                  <c:v>40057</c:v>
                </c:pt>
                <c:pt idx="340">
                  <c:v>40087</c:v>
                </c:pt>
                <c:pt idx="341">
                  <c:v>40118</c:v>
                </c:pt>
                <c:pt idx="342">
                  <c:v>40148</c:v>
                </c:pt>
                <c:pt idx="343">
                  <c:v>40179</c:v>
                </c:pt>
                <c:pt idx="344">
                  <c:v>40210</c:v>
                </c:pt>
                <c:pt idx="345">
                  <c:v>40238</c:v>
                </c:pt>
                <c:pt idx="346">
                  <c:v>40269</c:v>
                </c:pt>
                <c:pt idx="347">
                  <c:v>40299</c:v>
                </c:pt>
                <c:pt idx="348">
                  <c:v>40330</c:v>
                </c:pt>
                <c:pt idx="349">
                  <c:v>40360</c:v>
                </c:pt>
                <c:pt idx="350">
                  <c:v>40391</c:v>
                </c:pt>
                <c:pt idx="351">
                  <c:v>40422</c:v>
                </c:pt>
                <c:pt idx="352">
                  <c:v>40452</c:v>
                </c:pt>
                <c:pt idx="353">
                  <c:v>40483</c:v>
                </c:pt>
                <c:pt idx="354">
                  <c:v>40513</c:v>
                </c:pt>
                <c:pt idx="355">
                  <c:v>40544</c:v>
                </c:pt>
                <c:pt idx="356">
                  <c:v>40575</c:v>
                </c:pt>
                <c:pt idx="357">
                  <c:v>40603</c:v>
                </c:pt>
                <c:pt idx="358">
                  <c:v>40634</c:v>
                </c:pt>
                <c:pt idx="359">
                  <c:v>40664</c:v>
                </c:pt>
                <c:pt idx="360">
                  <c:v>40695</c:v>
                </c:pt>
                <c:pt idx="361">
                  <c:v>40725</c:v>
                </c:pt>
                <c:pt idx="362">
                  <c:v>40756</c:v>
                </c:pt>
                <c:pt idx="363">
                  <c:v>40787</c:v>
                </c:pt>
                <c:pt idx="364">
                  <c:v>40817</c:v>
                </c:pt>
                <c:pt idx="365">
                  <c:v>40848</c:v>
                </c:pt>
                <c:pt idx="366">
                  <c:v>40878</c:v>
                </c:pt>
                <c:pt idx="367">
                  <c:v>40909</c:v>
                </c:pt>
                <c:pt idx="368">
                  <c:v>40940</c:v>
                </c:pt>
                <c:pt idx="369">
                  <c:v>40969</c:v>
                </c:pt>
                <c:pt idx="370">
                  <c:v>41000</c:v>
                </c:pt>
                <c:pt idx="371">
                  <c:v>41030</c:v>
                </c:pt>
                <c:pt idx="372">
                  <c:v>41061</c:v>
                </c:pt>
                <c:pt idx="373">
                  <c:v>41091</c:v>
                </c:pt>
                <c:pt idx="374">
                  <c:v>41122</c:v>
                </c:pt>
                <c:pt idx="375">
                  <c:v>41153</c:v>
                </c:pt>
                <c:pt idx="376">
                  <c:v>41183</c:v>
                </c:pt>
                <c:pt idx="377">
                  <c:v>41214</c:v>
                </c:pt>
                <c:pt idx="378">
                  <c:v>41244</c:v>
                </c:pt>
                <c:pt idx="379">
                  <c:v>41275</c:v>
                </c:pt>
                <c:pt idx="380">
                  <c:v>41306</c:v>
                </c:pt>
                <c:pt idx="381">
                  <c:v>41334</c:v>
                </c:pt>
                <c:pt idx="382">
                  <c:v>41365</c:v>
                </c:pt>
                <c:pt idx="383">
                  <c:v>41395</c:v>
                </c:pt>
                <c:pt idx="384">
                  <c:v>41426</c:v>
                </c:pt>
                <c:pt idx="385">
                  <c:v>41456</c:v>
                </c:pt>
                <c:pt idx="386">
                  <c:v>41487</c:v>
                </c:pt>
                <c:pt idx="387">
                  <c:v>41518</c:v>
                </c:pt>
                <c:pt idx="388">
                  <c:v>41548</c:v>
                </c:pt>
                <c:pt idx="389">
                  <c:v>41579</c:v>
                </c:pt>
                <c:pt idx="390">
                  <c:v>41609</c:v>
                </c:pt>
                <c:pt idx="391">
                  <c:v>41640</c:v>
                </c:pt>
                <c:pt idx="392">
                  <c:v>41671</c:v>
                </c:pt>
                <c:pt idx="393">
                  <c:v>41699</c:v>
                </c:pt>
                <c:pt idx="394">
                  <c:v>41730</c:v>
                </c:pt>
                <c:pt idx="395">
                  <c:v>41760</c:v>
                </c:pt>
                <c:pt idx="396">
                  <c:v>41791</c:v>
                </c:pt>
                <c:pt idx="397">
                  <c:v>41821</c:v>
                </c:pt>
                <c:pt idx="398">
                  <c:v>41852</c:v>
                </c:pt>
                <c:pt idx="399">
                  <c:v>41883</c:v>
                </c:pt>
                <c:pt idx="400">
                  <c:v>41913</c:v>
                </c:pt>
                <c:pt idx="401">
                  <c:v>41944</c:v>
                </c:pt>
                <c:pt idx="402">
                  <c:v>41974</c:v>
                </c:pt>
                <c:pt idx="403">
                  <c:v>42005</c:v>
                </c:pt>
                <c:pt idx="404">
                  <c:v>42036</c:v>
                </c:pt>
                <c:pt idx="405">
                  <c:v>42064</c:v>
                </c:pt>
                <c:pt idx="406">
                  <c:v>42095</c:v>
                </c:pt>
                <c:pt idx="407">
                  <c:v>42125</c:v>
                </c:pt>
                <c:pt idx="408">
                  <c:v>42156</c:v>
                </c:pt>
                <c:pt idx="409">
                  <c:v>42186</c:v>
                </c:pt>
                <c:pt idx="410">
                  <c:v>42217</c:v>
                </c:pt>
                <c:pt idx="411">
                  <c:v>42248</c:v>
                </c:pt>
                <c:pt idx="412">
                  <c:v>42278</c:v>
                </c:pt>
                <c:pt idx="413">
                  <c:v>42309</c:v>
                </c:pt>
                <c:pt idx="414">
                  <c:v>42339</c:v>
                </c:pt>
                <c:pt idx="415">
                  <c:v>42370</c:v>
                </c:pt>
                <c:pt idx="416">
                  <c:v>42401</c:v>
                </c:pt>
                <c:pt idx="417">
                  <c:v>42430</c:v>
                </c:pt>
                <c:pt idx="418">
                  <c:v>42461</c:v>
                </c:pt>
                <c:pt idx="419">
                  <c:v>42491</c:v>
                </c:pt>
                <c:pt idx="420">
                  <c:v>42522</c:v>
                </c:pt>
                <c:pt idx="421">
                  <c:v>42552</c:v>
                </c:pt>
                <c:pt idx="422">
                  <c:v>42583</c:v>
                </c:pt>
                <c:pt idx="423">
                  <c:v>42614</c:v>
                </c:pt>
                <c:pt idx="424">
                  <c:v>42644</c:v>
                </c:pt>
                <c:pt idx="425">
                  <c:v>42675</c:v>
                </c:pt>
                <c:pt idx="426">
                  <c:v>42705</c:v>
                </c:pt>
                <c:pt idx="427">
                  <c:v>42736</c:v>
                </c:pt>
                <c:pt idx="428">
                  <c:v>42767</c:v>
                </c:pt>
                <c:pt idx="429">
                  <c:v>42795</c:v>
                </c:pt>
                <c:pt idx="430">
                  <c:v>42826</c:v>
                </c:pt>
                <c:pt idx="431">
                  <c:v>42856</c:v>
                </c:pt>
                <c:pt idx="432">
                  <c:v>42887</c:v>
                </c:pt>
                <c:pt idx="433">
                  <c:v>42917</c:v>
                </c:pt>
                <c:pt idx="434">
                  <c:v>42948</c:v>
                </c:pt>
                <c:pt idx="435">
                  <c:v>42979</c:v>
                </c:pt>
                <c:pt idx="436">
                  <c:v>43009</c:v>
                </c:pt>
                <c:pt idx="437">
                  <c:v>43040</c:v>
                </c:pt>
                <c:pt idx="438">
                  <c:v>43070</c:v>
                </c:pt>
                <c:pt idx="439">
                  <c:v>43101</c:v>
                </c:pt>
                <c:pt idx="440">
                  <c:v>43132</c:v>
                </c:pt>
                <c:pt idx="441">
                  <c:v>43160</c:v>
                </c:pt>
              </c:numCache>
            </c:numRef>
          </c:cat>
          <c:val>
            <c:numRef>
              <c:f>縦型表!$BO$5:$BO$472</c:f>
              <c:numCache>
                <c:formatCode>0.0_);[Red]\(0.0\)</c:formatCode>
                <c:ptCount val="468"/>
                <c:pt idx="239">
                  <c:v>4.6790000000000003</c:v>
                </c:pt>
                <c:pt idx="240">
                  <c:v>73.613</c:v>
                </c:pt>
                <c:pt idx="241">
                  <c:v>190.47200000000001</c:v>
                </c:pt>
                <c:pt idx="242">
                  <c:v>454.90699999999998</c:v>
                </c:pt>
                <c:pt idx="243">
                  <c:v>215.37899999999999</c:v>
                </c:pt>
                <c:pt idx="244">
                  <c:v>365.72199999999998</c:v>
                </c:pt>
                <c:pt idx="245">
                  <c:v>144.32400000000001</c:v>
                </c:pt>
                <c:pt idx="246">
                  <c:v>209.27500000000001</c:v>
                </c:pt>
                <c:pt idx="247">
                  <c:v>491.53800000000001</c:v>
                </c:pt>
                <c:pt idx="248">
                  <c:v>554.4</c:v>
                </c:pt>
                <c:pt idx="249">
                  <c:v>613.72199999999998</c:v>
                </c:pt>
                <c:pt idx="250">
                  <c:v>594</c:v>
                </c:pt>
                <c:pt idx="251">
                  <c:v>613.79999999999995</c:v>
                </c:pt>
                <c:pt idx="252">
                  <c:v>594</c:v>
                </c:pt>
                <c:pt idx="253">
                  <c:v>613.79999999999995</c:v>
                </c:pt>
                <c:pt idx="254">
                  <c:v>613.79999999999995</c:v>
                </c:pt>
                <c:pt idx="255">
                  <c:v>594</c:v>
                </c:pt>
                <c:pt idx="256">
                  <c:v>613.68299999999999</c:v>
                </c:pt>
                <c:pt idx="257">
                  <c:v>594</c:v>
                </c:pt>
                <c:pt idx="258">
                  <c:v>613.71299999999997</c:v>
                </c:pt>
                <c:pt idx="259">
                  <c:v>613.42700000000002</c:v>
                </c:pt>
                <c:pt idx="260">
                  <c:v>452.57100000000003</c:v>
                </c:pt>
                <c:pt idx="261">
                  <c:v>0</c:v>
                </c:pt>
                <c:pt idx="262">
                  <c:v>197.57</c:v>
                </c:pt>
                <c:pt idx="263">
                  <c:v>561.77700000000004</c:v>
                </c:pt>
                <c:pt idx="264">
                  <c:v>612.029</c:v>
                </c:pt>
                <c:pt idx="265">
                  <c:v>634.25400000000002</c:v>
                </c:pt>
                <c:pt idx="266">
                  <c:v>633.62699999999995</c:v>
                </c:pt>
                <c:pt idx="267">
                  <c:v>613.53399999999999</c:v>
                </c:pt>
                <c:pt idx="268">
                  <c:v>635.471</c:v>
                </c:pt>
                <c:pt idx="269">
                  <c:v>615.28700000000003</c:v>
                </c:pt>
                <c:pt idx="270">
                  <c:v>635.87400000000002</c:v>
                </c:pt>
                <c:pt idx="271">
                  <c:v>636.06100000000004</c:v>
                </c:pt>
                <c:pt idx="272">
                  <c:v>594.84699999999998</c:v>
                </c:pt>
                <c:pt idx="273">
                  <c:v>635.41300000000001</c:v>
                </c:pt>
                <c:pt idx="274">
                  <c:v>615.221</c:v>
                </c:pt>
                <c:pt idx="275">
                  <c:v>625.78800000000001</c:v>
                </c:pt>
                <c:pt idx="276">
                  <c:v>166.321</c:v>
                </c:pt>
                <c:pt idx="277">
                  <c:v>0</c:v>
                </c:pt>
                <c:pt idx="278">
                  <c:v>0.98099999999999998</c:v>
                </c:pt>
                <c:pt idx="279">
                  <c:v>402.91500000000002</c:v>
                </c:pt>
                <c:pt idx="280">
                  <c:v>634.04</c:v>
                </c:pt>
                <c:pt idx="281">
                  <c:v>613.95799999999997</c:v>
                </c:pt>
                <c:pt idx="282">
                  <c:v>635.51099999999997</c:v>
                </c:pt>
                <c:pt idx="283">
                  <c:v>635.44500000000005</c:v>
                </c:pt>
                <c:pt idx="284">
                  <c:v>573.673</c:v>
                </c:pt>
                <c:pt idx="285">
                  <c:v>635.18799999999999</c:v>
                </c:pt>
                <c:pt idx="286">
                  <c:v>614.60400000000004</c:v>
                </c:pt>
                <c:pt idx="287">
                  <c:v>635.28800000000001</c:v>
                </c:pt>
                <c:pt idx="288">
                  <c:v>614.20000000000005</c:v>
                </c:pt>
                <c:pt idx="289">
                  <c:v>540.78</c:v>
                </c:pt>
                <c:pt idx="290">
                  <c:v>306.28500000000003</c:v>
                </c:pt>
                <c:pt idx="291">
                  <c:v>0</c:v>
                </c:pt>
                <c:pt idx="292">
                  <c:v>0</c:v>
                </c:pt>
                <c:pt idx="293">
                  <c:v>0</c:v>
                </c:pt>
                <c:pt idx="294">
                  <c:v>0</c:v>
                </c:pt>
                <c:pt idx="295">
                  <c:v>0</c:v>
                </c:pt>
                <c:pt idx="296">
                  <c:v>0</c:v>
                </c:pt>
                <c:pt idx="297">
                  <c:v>187.57599999999999</c:v>
                </c:pt>
                <c:pt idx="298">
                  <c:v>615.28800000000001</c:v>
                </c:pt>
                <c:pt idx="299">
                  <c:v>635.84500000000003</c:v>
                </c:pt>
                <c:pt idx="300">
                  <c:v>614.95600000000002</c:v>
                </c:pt>
                <c:pt idx="301">
                  <c:v>119.679</c:v>
                </c:pt>
                <c:pt idx="302">
                  <c:v>0</c:v>
                </c:pt>
                <c:pt idx="303">
                  <c:v>0</c:v>
                </c:pt>
                <c:pt idx="304">
                  <c:v>0</c:v>
                </c:pt>
                <c:pt idx="305">
                  <c:v>99.134</c:v>
                </c:pt>
                <c:pt idx="306">
                  <c:v>635.98800000000006</c:v>
                </c:pt>
                <c:pt idx="307">
                  <c:v>636.19799999999998</c:v>
                </c:pt>
                <c:pt idx="308">
                  <c:v>574.51700000000005</c:v>
                </c:pt>
                <c:pt idx="309">
                  <c:v>239.85499999999999</c:v>
                </c:pt>
                <c:pt idx="310">
                  <c:v>556.27499999999998</c:v>
                </c:pt>
                <c:pt idx="311">
                  <c:v>175.16499999999999</c:v>
                </c:pt>
                <c:pt idx="312">
                  <c:v>0</c:v>
                </c:pt>
                <c:pt idx="313">
                  <c:v>0</c:v>
                </c:pt>
                <c:pt idx="314">
                  <c:v>0</c:v>
                </c:pt>
                <c:pt idx="315">
                  <c:v>0</c:v>
                </c:pt>
                <c:pt idx="316">
                  <c:v>0</c:v>
                </c:pt>
                <c:pt idx="317">
                  <c:v>5.2919999999999998</c:v>
                </c:pt>
                <c:pt idx="318">
                  <c:v>166.505</c:v>
                </c:pt>
                <c:pt idx="319">
                  <c:v>636.572</c:v>
                </c:pt>
                <c:pt idx="320">
                  <c:v>594.86699999999996</c:v>
                </c:pt>
                <c:pt idx="321">
                  <c:v>634.89099999999996</c:v>
                </c:pt>
                <c:pt idx="322">
                  <c:v>613.91999999999996</c:v>
                </c:pt>
                <c:pt idx="323">
                  <c:v>634.28300000000002</c:v>
                </c:pt>
                <c:pt idx="324">
                  <c:v>615.43899999999996</c:v>
                </c:pt>
                <c:pt idx="325">
                  <c:v>635.47900000000004</c:v>
                </c:pt>
                <c:pt idx="326">
                  <c:v>634.56600000000003</c:v>
                </c:pt>
                <c:pt idx="327">
                  <c:v>613.84500000000003</c:v>
                </c:pt>
                <c:pt idx="328">
                  <c:v>634.29</c:v>
                </c:pt>
                <c:pt idx="329">
                  <c:v>509.05</c:v>
                </c:pt>
                <c:pt idx="330">
                  <c:v>0</c:v>
                </c:pt>
                <c:pt idx="331">
                  <c:v>0</c:v>
                </c:pt>
                <c:pt idx="332">
                  <c:v>0</c:v>
                </c:pt>
                <c:pt idx="333">
                  <c:v>0</c:v>
                </c:pt>
                <c:pt idx="334">
                  <c:v>0</c:v>
                </c:pt>
                <c:pt idx="335">
                  <c:v>0</c:v>
                </c:pt>
                <c:pt idx="336">
                  <c:v>0.60199999999999998</c:v>
                </c:pt>
                <c:pt idx="337">
                  <c:v>444.041</c:v>
                </c:pt>
                <c:pt idx="338">
                  <c:v>600.74099999999999</c:v>
                </c:pt>
                <c:pt idx="339">
                  <c:v>613.16800000000001</c:v>
                </c:pt>
                <c:pt idx="340">
                  <c:v>634.07000000000005</c:v>
                </c:pt>
                <c:pt idx="341">
                  <c:v>614.08199999999999</c:v>
                </c:pt>
                <c:pt idx="342">
                  <c:v>634.75199999999995</c:v>
                </c:pt>
                <c:pt idx="343">
                  <c:v>634.65200000000004</c:v>
                </c:pt>
                <c:pt idx="344">
                  <c:v>572.40200000000004</c:v>
                </c:pt>
                <c:pt idx="345">
                  <c:v>634.83100000000002</c:v>
                </c:pt>
                <c:pt idx="346">
                  <c:v>615.18200000000002</c:v>
                </c:pt>
                <c:pt idx="347">
                  <c:v>635.60299999999995</c:v>
                </c:pt>
                <c:pt idx="348">
                  <c:v>614.55799999999999</c:v>
                </c:pt>
                <c:pt idx="349">
                  <c:v>673</c:v>
                </c:pt>
                <c:pt idx="350">
                  <c:v>0</c:v>
                </c:pt>
                <c:pt idx="351">
                  <c:v>0</c:v>
                </c:pt>
                <c:pt idx="352">
                  <c:v>30.632999999999999</c:v>
                </c:pt>
                <c:pt idx="353">
                  <c:v>614.58799999999997</c:v>
                </c:pt>
                <c:pt idx="354">
                  <c:v>631.60199999999998</c:v>
                </c:pt>
                <c:pt idx="355">
                  <c:v>579.49400000000003</c:v>
                </c:pt>
                <c:pt idx="356">
                  <c:v>574.21600000000001</c:v>
                </c:pt>
                <c:pt idx="357">
                  <c:v>217.68</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61" formatCode="General">
                  <c:v>0</c:v>
                </c:pt>
              </c:numCache>
            </c:numRef>
          </c:val>
        </c:ser>
        <c:dLbls>
          <c:showLegendKey val="0"/>
          <c:showVal val="0"/>
          <c:showCatName val="0"/>
          <c:showSerName val="0"/>
          <c:showPercent val="0"/>
          <c:showBubbleSize val="0"/>
        </c:dLbls>
        <c:axId val="470881024"/>
        <c:axId val="470882560"/>
      </c:areaChart>
      <c:dateAx>
        <c:axId val="470881024"/>
        <c:scaling>
          <c:orientation val="minMax"/>
        </c:scaling>
        <c:delete val="0"/>
        <c:axPos val="b"/>
        <c:majorGridlines>
          <c:spPr>
            <a:ln w="3175">
              <a:pattFill prst="pct50">
                <a:fgClr>
                  <a:srgbClr val="000000"/>
                </a:fgClr>
                <a:bgClr>
                  <a:srgbClr val="FFFFFF"/>
                </a:bgClr>
              </a:pattFill>
              <a:prstDash val="solid"/>
            </a:ln>
          </c:spPr>
        </c:majorGridlines>
        <c:numFmt formatCode="[$-411]ge\.m" sourceLinked="1"/>
        <c:majorTickMark val="in"/>
        <c:minorTickMark val="none"/>
        <c:tickLblPos val="nextTo"/>
        <c:spPr>
          <a:ln w="3175">
            <a:solidFill>
              <a:srgbClr val="000000"/>
            </a:solidFill>
            <a:prstDash val="solid"/>
          </a:ln>
        </c:spPr>
        <c:txPr>
          <a:bodyPr rot="-5400000" vert="horz"/>
          <a:lstStyle/>
          <a:p>
            <a:pPr>
              <a:defRPr sz="1100" b="1" i="0" u="none" strike="noStrike" baseline="0">
                <a:solidFill>
                  <a:srgbClr val="000000"/>
                </a:solidFill>
                <a:latin typeface="Meiryo UI"/>
                <a:ea typeface="Meiryo UI"/>
                <a:cs typeface="Meiryo UI"/>
              </a:defRPr>
            </a:pPr>
            <a:endParaRPr lang="ja-JP"/>
          </a:p>
        </c:txPr>
        <c:crossAx val="470882560"/>
        <c:crosses val="autoZero"/>
        <c:auto val="0"/>
        <c:lblOffset val="0"/>
        <c:baseTimeUnit val="months"/>
        <c:majorUnit val="12"/>
        <c:minorUnit val="12"/>
      </c:dateAx>
      <c:valAx>
        <c:axId val="470882560"/>
        <c:scaling>
          <c:orientation val="minMax"/>
        </c:scaling>
        <c:delete val="0"/>
        <c:axPos val="l"/>
        <c:majorGridlines>
          <c:spPr>
            <a:ln w="3175">
              <a:pattFill prst="pct50">
                <a:fgClr>
                  <a:srgbClr val="000000"/>
                </a:fgClr>
                <a:bgClr>
                  <a:srgbClr val="FFFFFF"/>
                </a:bgClr>
              </a:pattFill>
              <a:prstDash val="solid"/>
            </a:ln>
          </c:spPr>
        </c:majorGridlines>
        <c:title>
          <c:tx>
            <c:rich>
              <a:bodyPr rot="0" vert="horz"/>
              <a:lstStyle/>
              <a:p>
                <a:pPr algn="ctr">
                  <a:defRPr sz="900"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百万kw/h</a:t>
                </a:r>
              </a:p>
            </c:rich>
          </c:tx>
          <c:layout>
            <c:manualLayout>
              <c:xMode val="edge"/>
              <c:yMode val="edge"/>
              <c:x val="4.3956048755136888E-2"/>
              <c:y val="1.4245014245014245E-2"/>
            </c:manualLayout>
          </c:layout>
          <c:overlay val="0"/>
          <c:spPr>
            <a:solidFill>
              <a:srgbClr val="FFFFFF"/>
            </a:solid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iryo UI"/>
                <a:ea typeface="Meiryo UI"/>
                <a:cs typeface="Meiryo UI"/>
              </a:defRPr>
            </a:pPr>
            <a:endParaRPr lang="ja-JP"/>
          </a:p>
        </c:txPr>
        <c:crossAx val="470881024"/>
        <c:crosses val="autoZero"/>
        <c:crossBetween val="midCat"/>
      </c:valAx>
      <c:spPr>
        <a:noFill/>
        <a:ln w="12700">
          <a:solidFill>
            <a:srgbClr val="808080"/>
          </a:solidFill>
          <a:prstDash val="solid"/>
        </a:ln>
      </c:spPr>
    </c:plotArea>
    <c:legend>
      <c:legendPos val="b"/>
      <c:layout>
        <c:manualLayout>
          <c:xMode val="edge"/>
          <c:yMode val="edge"/>
          <c:x val="0.11187834792026462"/>
          <c:y val="0.23601075413018627"/>
          <c:w val="0.25421262026106972"/>
          <c:h val="8.2621381728993304E-2"/>
        </c:manualLayout>
      </c:layout>
      <c:overlay val="0"/>
      <c:spPr>
        <a:solidFill>
          <a:srgbClr val="FFFFFF"/>
        </a:solidFill>
        <a:ln w="25400">
          <a:noFill/>
        </a:ln>
      </c:spPr>
      <c:txPr>
        <a:bodyPr/>
        <a:lstStyle/>
        <a:p>
          <a:pPr>
            <a:defRPr sz="1400" b="0" i="0" u="none" strike="noStrike" baseline="0">
              <a:solidFill>
                <a:srgbClr val="000000"/>
              </a:solidFill>
              <a:latin typeface="Meiryo UI"/>
              <a:ea typeface="Meiryo UI"/>
              <a:cs typeface="Meiryo UI"/>
            </a:defRPr>
          </a:pPr>
          <a:endParaRPr lang="ja-JP"/>
        </a:p>
      </c:txPr>
    </c:legend>
    <c:plotVisOnly val="1"/>
    <c:dispBlanksAs val="zero"/>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明朝"/>
                <a:ea typeface="明朝"/>
                <a:cs typeface="明朝"/>
              </a:defRPr>
            </a:pPr>
            <a:r>
              <a:rPr lang="ja-JP" altLang="en-US" sz="1800" b="0" i="0" u="none" strike="noStrike" baseline="0">
                <a:solidFill>
                  <a:srgbClr val="000000"/>
                </a:solidFill>
                <a:latin typeface="Meiryo UI"/>
                <a:ea typeface="Meiryo UI"/>
              </a:rPr>
              <a:t>運転状況(月間発電量)の推移</a:t>
            </a:r>
          </a:p>
        </c:rich>
      </c:tx>
      <c:layout>
        <c:manualLayout>
          <c:xMode val="edge"/>
          <c:yMode val="edge"/>
          <c:x val="0.16812379865156257"/>
          <c:y val="1.4361744927869419E-2"/>
        </c:manualLayout>
      </c:layout>
      <c:overlay val="0"/>
      <c:spPr>
        <a:solidFill>
          <a:srgbClr val="FFFFFF"/>
        </a:solidFill>
        <a:ln w="25400">
          <a:noFill/>
        </a:ln>
      </c:spPr>
    </c:title>
    <c:autoTitleDeleted val="0"/>
    <c:plotArea>
      <c:layout>
        <c:manualLayout>
          <c:layoutTarget val="inner"/>
          <c:xMode val="edge"/>
          <c:yMode val="edge"/>
          <c:x val="4.6203197814558894E-2"/>
          <c:y val="5.1282193960876181E-2"/>
          <c:w val="0.94614374096095133"/>
          <c:h val="0.8027835571648434"/>
        </c:manualLayout>
      </c:layout>
      <c:lineChart>
        <c:grouping val="standard"/>
        <c:varyColors val="0"/>
        <c:ser>
          <c:idx val="0"/>
          <c:order val="0"/>
          <c:tx>
            <c:strRef>
              <c:f>縦型表!$BP$3</c:f>
              <c:strCache>
                <c:ptCount val="1"/>
                <c:pt idx="0">
                  <c:v>3号+1500</c:v>
                </c:pt>
              </c:strCache>
            </c:strRef>
          </c:tx>
          <c:marker>
            <c:symbol val="none"/>
          </c:marker>
          <c:cat>
            <c:numRef>
              <c:f>縦型表!$BK$5:$BK$472</c:f>
              <c:numCache>
                <c:formatCode>[$-411]ge\.m</c:formatCode>
                <c:ptCount val="468"/>
                <c:pt idx="0">
                  <c:v>29677</c:v>
                </c:pt>
                <c:pt idx="1">
                  <c:v>29707</c:v>
                </c:pt>
                <c:pt idx="2">
                  <c:v>29738</c:v>
                </c:pt>
                <c:pt idx="3">
                  <c:v>29768</c:v>
                </c:pt>
                <c:pt idx="4">
                  <c:v>29799</c:v>
                </c:pt>
                <c:pt idx="5">
                  <c:v>29830</c:v>
                </c:pt>
                <c:pt idx="6">
                  <c:v>29860</c:v>
                </c:pt>
                <c:pt idx="7">
                  <c:v>29891</c:v>
                </c:pt>
                <c:pt idx="8">
                  <c:v>29921</c:v>
                </c:pt>
                <c:pt idx="9">
                  <c:v>29952</c:v>
                </c:pt>
                <c:pt idx="10">
                  <c:v>29983</c:v>
                </c:pt>
                <c:pt idx="11">
                  <c:v>30011</c:v>
                </c:pt>
                <c:pt idx="12">
                  <c:v>30042</c:v>
                </c:pt>
                <c:pt idx="13">
                  <c:v>30072</c:v>
                </c:pt>
                <c:pt idx="14">
                  <c:v>30103</c:v>
                </c:pt>
                <c:pt idx="15">
                  <c:v>30133</c:v>
                </c:pt>
                <c:pt idx="16">
                  <c:v>30164</c:v>
                </c:pt>
                <c:pt idx="17">
                  <c:v>30195</c:v>
                </c:pt>
                <c:pt idx="18">
                  <c:v>30225</c:v>
                </c:pt>
                <c:pt idx="19">
                  <c:v>30256</c:v>
                </c:pt>
                <c:pt idx="20">
                  <c:v>30286</c:v>
                </c:pt>
                <c:pt idx="21">
                  <c:v>30317</c:v>
                </c:pt>
                <c:pt idx="22">
                  <c:v>30348</c:v>
                </c:pt>
                <c:pt idx="23">
                  <c:v>30376</c:v>
                </c:pt>
                <c:pt idx="24">
                  <c:v>30407</c:v>
                </c:pt>
                <c:pt idx="25">
                  <c:v>30437</c:v>
                </c:pt>
                <c:pt idx="26">
                  <c:v>30468</c:v>
                </c:pt>
                <c:pt idx="27">
                  <c:v>30498</c:v>
                </c:pt>
                <c:pt idx="28">
                  <c:v>30529</c:v>
                </c:pt>
                <c:pt idx="29">
                  <c:v>30560</c:v>
                </c:pt>
                <c:pt idx="30">
                  <c:v>30590</c:v>
                </c:pt>
                <c:pt idx="31">
                  <c:v>30621</c:v>
                </c:pt>
                <c:pt idx="32">
                  <c:v>30651</c:v>
                </c:pt>
                <c:pt idx="33">
                  <c:v>30682</c:v>
                </c:pt>
                <c:pt idx="34">
                  <c:v>30713</c:v>
                </c:pt>
                <c:pt idx="35">
                  <c:v>30742</c:v>
                </c:pt>
                <c:pt idx="36">
                  <c:v>30773</c:v>
                </c:pt>
                <c:pt idx="37">
                  <c:v>30803</c:v>
                </c:pt>
                <c:pt idx="38">
                  <c:v>30834</c:v>
                </c:pt>
                <c:pt idx="39">
                  <c:v>30864</c:v>
                </c:pt>
                <c:pt idx="40">
                  <c:v>30895</c:v>
                </c:pt>
                <c:pt idx="41">
                  <c:v>30926</c:v>
                </c:pt>
                <c:pt idx="42">
                  <c:v>30956</c:v>
                </c:pt>
                <c:pt idx="43">
                  <c:v>30987</c:v>
                </c:pt>
                <c:pt idx="44">
                  <c:v>31017</c:v>
                </c:pt>
                <c:pt idx="45">
                  <c:v>31048</c:v>
                </c:pt>
                <c:pt idx="46">
                  <c:v>31079</c:v>
                </c:pt>
                <c:pt idx="47">
                  <c:v>31107</c:v>
                </c:pt>
                <c:pt idx="48">
                  <c:v>31138</c:v>
                </c:pt>
                <c:pt idx="49">
                  <c:v>31168</c:v>
                </c:pt>
                <c:pt idx="50">
                  <c:v>31199</c:v>
                </c:pt>
                <c:pt idx="51">
                  <c:v>31229</c:v>
                </c:pt>
                <c:pt idx="52">
                  <c:v>31260</c:v>
                </c:pt>
                <c:pt idx="53">
                  <c:v>31291</c:v>
                </c:pt>
                <c:pt idx="54">
                  <c:v>31321</c:v>
                </c:pt>
                <c:pt idx="55">
                  <c:v>31352</c:v>
                </c:pt>
                <c:pt idx="56">
                  <c:v>31382</c:v>
                </c:pt>
                <c:pt idx="57">
                  <c:v>31413</c:v>
                </c:pt>
                <c:pt idx="58">
                  <c:v>31444</c:v>
                </c:pt>
                <c:pt idx="59">
                  <c:v>31472</c:v>
                </c:pt>
                <c:pt idx="60">
                  <c:v>31503</c:v>
                </c:pt>
                <c:pt idx="61">
                  <c:v>31533</c:v>
                </c:pt>
                <c:pt idx="62">
                  <c:v>31564</c:v>
                </c:pt>
                <c:pt idx="63">
                  <c:v>31594</c:v>
                </c:pt>
                <c:pt idx="64">
                  <c:v>31625</c:v>
                </c:pt>
                <c:pt idx="65">
                  <c:v>31656</c:v>
                </c:pt>
                <c:pt idx="66">
                  <c:v>31686</c:v>
                </c:pt>
                <c:pt idx="67">
                  <c:v>31717</c:v>
                </c:pt>
                <c:pt idx="68">
                  <c:v>31747</c:v>
                </c:pt>
                <c:pt idx="69">
                  <c:v>31778</c:v>
                </c:pt>
                <c:pt idx="70">
                  <c:v>31809</c:v>
                </c:pt>
                <c:pt idx="71">
                  <c:v>31837</c:v>
                </c:pt>
                <c:pt idx="72">
                  <c:v>31868</c:v>
                </c:pt>
                <c:pt idx="73">
                  <c:v>31898</c:v>
                </c:pt>
                <c:pt idx="74">
                  <c:v>31929</c:v>
                </c:pt>
                <c:pt idx="75">
                  <c:v>31959</c:v>
                </c:pt>
                <c:pt idx="76">
                  <c:v>31990</c:v>
                </c:pt>
                <c:pt idx="77">
                  <c:v>32021</c:v>
                </c:pt>
                <c:pt idx="78">
                  <c:v>32051</c:v>
                </c:pt>
                <c:pt idx="79">
                  <c:v>32082</c:v>
                </c:pt>
                <c:pt idx="80">
                  <c:v>32112</c:v>
                </c:pt>
                <c:pt idx="81">
                  <c:v>32143</c:v>
                </c:pt>
                <c:pt idx="82">
                  <c:v>32174</c:v>
                </c:pt>
                <c:pt idx="83">
                  <c:v>32203</c:v>
                </c:pt>
                <c:pt idx="84">
                  <c:v>32234</c:v>
                </c:pt>
                <c:pt idx="85">
                  <c:v>32264</c:v>
                </c:pt>
                <c:pt idx="86">
                  <c:v>32295</c:v>
                </c:pt>
                <c:pt idx="87">
                  <c:v>32325</c:v>
                </c:pt>
                <c:pt idx="88">
                  <c:v>32356</c:v>
                </c:pt>
                <c:pt idx="89">
                  <c:v>32387</c:v>
                </c:pt>
                <c:pt idx="90">
                  <c:v>32417</c:v>
                </c:pt>
                <c:pt idx="91">
                  <c:v>32448</c:v>
                </c:pt>
                <c:pt idx="92">
                  <c:v>32478</c:v>
                </c:pt>
                <c:pt idx="93">
                  <c:v>32509</c:v>
                </c:pt>
                <c:pt idx="94">
                  <c:v>32540</c:v>
                </c:pt>
                <c:pt idx="95">
                  <c:v>32568</c:v>
                </c:pt>
                <c:pt idx="96">
                  <c:v>32599</c:v>
                </c:pt>
                <c:pt idx="97">
                  <c:v>32629</c:v>
                </c:pt>
                <c:pt idx="98">
                  <c:v>32660</c:v>
                </c:pt>
                <c:pt idx="99">
                  <c:v>32690</c:v>
                </c:pt>
                <c:pt idx="100">
                  <c:v>32721</c:v>
                </c:pt>
                <c:pt idx="101">
                  <c:v>32752</c:v>
                </c:pt>
                <c:pt idx="102">
                  <c:v>32782</c:v>
                </c:pt>
                <c:pt idx="103">
                  <c:v>32813</c:v>
                </c:pt>
                <c:pt idx="104">
                  <c:v>32843</c:v>
                </c:pt>
                <c:pt idx="105">
                  <c:v>32874</c:v>
                </c:pt>
                <c:pt idx="106">
                  <c:v>32905</c:v>
                </c:pt>
                <c:pt idx="107">
                  <c:v>32933</c:v>
                </c:pt>
                <c:pt idx="108">
                  <c:v>32964</c:v>
                </c:pt>
                <c:pt idx="109">
                  <c:v>32994</c:v>
                </c:pt>
                <c:pt idx="110">
                  <c:v>33025</c:v>
                </c:pt>
                <c:pt idx="111">
                  <c:v>33055</c:v>
                </c:pt>
                <c:pt idx="112">
                  <c:v>33086</c:v>
                </c:pt>
                <c:pt idx="113">
                  <c:v>33117</c:v>
                </c:pt>
                <c:pt idx="114">
                  <c:v>33147</c:v>
                </c:pt>
                <c:pt idx="115">
                  <c:v>33178</c:v>
                </c:pt>
                <c:pt idx="116">
                  <c:v>33208</c:v>
                </c:pt>
                <c:pt idx="117">
                  <c:v>33239</c:v>
                </c:pt>
                <c:pt idx="118">
                  <c:v>33270</c:v>
                </c:pt>
                <c:pt idx="119">
                  <c:v>33298</c:v>
                </c:pt>
                <c:pt idx="120">
                  <c:v>33329</c:v>
                </c:pt>
                <c:pt idx="121">
                  <c:v>33359</c:v>
                </c:pt>
                <c:pt idx="122">
                  <c:v>33390</c:v>
                </c:pt>
                <c:pt idx="123">
                  <c:v>33420</c:v>
                </c:pt>
                <c:pt idx="124">
                  <c:v>33451</c:v>
                </c:pt>
                <c:pt idx="125">
                  <c:v>33482</c:v>
                </c:pt>
                <c:pt idx="126">
                  <c:v>33512</c:v>
                </c:pt>
                <c:pt idx="127">
                  <c:v>33543</c:v>
                </c:pt>
                <c:pt idx="128">
                  <c:v>33573</c:v>
                </c:pt>
                <c:pt idx="129">
                  <c:v>33604</c:v>
                </c:pt>
                <c:pt idx="130">
                  <c:v>33635</c:v>
                </c:pt>
                <c:pt idx="131">
                  <c:v>33664</c:v>
                </c:pt>
                <c:pt idx="132">
                  <c:v>33695</c:v>
                </c:pt>
                <c:pt idx="133">
                  <c:v>33725</c:v>
                </c:pt>
                <c:pt idx="134">
                  <c:v>33756</c:v>
                </c:pt>
                <c:pt idx="135">
                  <c:v>33786</c:v>
                </c:pt>
                <c:pt idx="136">
                  <c:v>33817</c:v>
                </c:pt>
                <c:pt idx="137">
                  <c:v>33848</c:v>
                </c:pt>
                <c:pt idx="138">
                  <c:v>33878</c:v>
                </c:pt>
                <c:pt idx="139">
                  <c:v>33909</c:v>
                </c:pt>
                <c:pt idx="140">
                  <c:v>33939</c:v>
                </c:pt>
                <c:pt idx="141">
                  <c:v>33970</c:v>
                </c:pt>
                <c:pt idx="142">
                  <c:v>34001</c:v>
                </c:pt>
                <c:pt idx="143">
                  <c:v>34029</c:v>
                </c:pt>
                <c:pt idx="144">
                  <c:v>34121</c:v>
                </c:pt>
                <c:pt idx="145">
                  <c:v>34151</c:v>
                </c:pt>
                <c:pt idx="146">
                  <c:v>34182</c:v>
                </c:pt>
                <c:pt idx="147">
                  <c:v>34213</c:v>
                </c:pt>
                <c:pt idx="148">
                  <c:v>34243</c:v>
                </c:pt>
                <c:pt idx="149">
                  <c:v>34274</c:v>
                </c:pt>
                <c:pt idx="150">
                  <c:v>34304</c:v>
                </c:pt>
                <c:pt idx="151">
                  <c:v>34335</c:v>
                </c:pt>
                <c:pt idx="152">
                  <c:v>34366</c:v>
                </c:pt>
                <c:pt idx="153">
                  <c:v>34394</c:v>
                </c:pt>
                <c:pt idx="154">
                  <c:v>34425</c:v>
                </c:pt>
                <c:pt idx="155">
                  <c:v>34455</c:v>
                </c:pt>
                <c:pt idx="156">
                  <c:v>34486</c:v>
                </c:pt>
                <c:pt idx="157">
                  <c:v>34516</c:v>
                </c:pt>
                <c:pt idx="158">
                  <c:v>34547</c:v>
                </c:pt>
                <c:pt idx="159">
                  <c:v>34578</c:v>
                </c:pt>
                <c:pt idx="160">
                  <c:v>34608</c:v>
                </c:pt>
                <c:pt idx="161">
                  <c:v>34639</c:v>
                </c:pt>
                <c:pt idx="162">
                  <c:v>34669</c:v>
                </c:pt>
                <c:pt idx="163">
                  <c:v>34700</c:v>
                </c:pt>
                <c:pt idx="164">
                  <c:v>34731</c:v>
                </c:pt>
                <c:pt idx="165">
                  <c:v>34759</c:v>
                </c:pt>
                <c:pt idx="166">
                  <c:v>34790</c:v>
                </c:pt>
                <c:pt idx="167">
                  <c:v>34820</c:v>
                </c:pt>
                <c:pt idx="168">
                  <c:v>34851</c:v>
                </c:pt>
                <c:pt idx="169">
                  <c:v>34881</c:v>
                </c:pt>
                <c:pt idx="170">
                  <c:v>34912</c:v>
                </c:pt>
                <c:pt idx="171">
                  <c:v>34943</c:v>
                </c:pt>
                <c:pt idx="172">
                  <c:v>34973</c:v>
                </c:pt>
                <c:pt idx="173">
                  <c:v>35004</c:v>
                </c:pt>
                <c:pt idx="174">
                  <c:v>35034</c:v>
                </c:pt>
                <c:pt idx="175">
                  <c:v>35065</c:v>
                </c:pt>
                <c:pt idx="176">
                  <c:v>35096</c:v>
                </c:pt>
                <c:pt idx="177">
                  <c:v>35125</c:v>
                </c:pt>
                <c:pt idx="178">
                  <c:v>35156</c:v>
                </c:pt>
                <c:pt idx="179">
                  <c:v>35186</c:v>
                </c:pt>
                <c:pt idx="180">
                  <c:v>35217</c:v>
                </c:pt>
                <c:pt idx="181">
                  <c:v>35247</c:v>
                </c:pt>
                <c:pt idx="182">
                  <c:v>35278</c:v>
                </c:pt>
                <c:pt idx="183">
                  <c:v>35309</c:v>
                </c:pt>
                <c:pt idx="184">
                  <c:v>35339</c:v>
                </c:pt>
                <c:pt idx="185">
                  <c:v>35370</c:v>
                </c:pt>
                <c:pt idx="186">
                  <c:v>35400</c:v>
                </c:pt>
                <c:pt idx="187">
                  <c:v>35431</c:v>
                </c:pt>
                <c:pt idx="188">
                  <c:v>35462</c:v>
                </c:pt>
                <c:pt idx="189">
                  <c:v>35490</c:v>
                </c:pt>
                <c:pt idx="190">
                  <c:v>35521</c:v>
                </c:pt>
                <c:pt idx="191">
                  <c:v>35551</c:v>
                </c:pt>
                <c:pt idx="192">
                  <c:v>35582</c:v>
                </c:pt>
                <c:pt idx="193">
                  <c:v>35612</c:v>
                </c:pt>
                <c:pt idx="194">
                  <c:v>35643</c:v>
                </c:pt>
                <c:pt idx="195">
                  <c:v>35674</c:v>
                </c:pt>
                <c:pt idx="196">
                  <c:v>35704</c:v>
                </c:pt>
                <c:pt idx="197">
                  <c:v>35735</c:v>
                </c:pt>
                <c:pt idx="198">
                  <c:v>35765</c:v>
                </c:pt>
                <c:pt idx="199">
                  <c:v>35796</c:v>
                </c:pt>
                <c:pt idx="200">
                  <c:v>35827</c:v>
                </c:pt>
                <c:pt idx="201">
                  <c:v>35855</c:v>
                </c:pt>
                <c:pt idx="202">
                  <c:v>35886</c:v>
                </c:pt>
                <c:pt idx="203">
                  <c:v>35916</c:v>
                </c:pt>
                <c:pt idx="204">
                  <c:v>35947</c:v>
                </c:pt>
                <c:pt idx="205">
                  <c:v>35977</c:v>
                </c:pt>
                <c:pt idx="206">
                  <c:v>36008</c:v>
                </c:pt>
                <c:pt idx="207">
                  <c:v>36039</c:v>
                </c:pt>
                <c:pt idx="208">
                  <c:v>36069</c:v>
                </c:pt>
                <c:pt idx="209">
                  <c:v>36100</c:v>
                </c:pt>
                <c:pt idx="210">
                  <c:v>36130</c:v>
                </c:pt>
                <c:pt idx="211">
                  <c:v>36161</c:v>
                </c:pt>
                <c:pt idx="212">
                  <c:v>36192</c:v>
                </c:pt>
                <c:pt idx="213">
                  <c:v>36220</c:v>
                </c:pt>
                <c:pt idx="214">
                  <c:v>36251</c:v>
                </c:pt>
                <c:pt idx="215">
                  <c:v>36281</c:v>
                </c:pt>
                <c:pt idx="216">
                  <c:v>36312</c:v>
                </c:pt>
                <c:pt idx="217">
                  <c:v>36342</c:v>
                </c:pt>
                <c:pt idx="218">
                  <c:v>36373</c:v>
                </c:pt>
                <c:pt idx="219">
                  <c:v>36404</c:v>
                </c:pt>
                <c:pt idx="220">
                  <c:v>36434</c:v>
                </c:pt>
                <c:pt idx="221">
                  <c:v>36465</c:v>
                </c:pt>
                <c:pt idx="222">
                  <c:v>36495</c:v>
                </c:pt>
                <c:pt idx="223">
                  <c:v>36526</c:v>
                </c:pt>
                <c:pt idx="224">
                  <c:v>36557</c:v>
                </c:pt>
                <c:pt idx="225">
                  <c:v>36586</c:v>
                </c:pt>
                <c:pt idx="226">
                  <c:v>36617</c:v>
                </c:pt>
                <c:pt idx="227">
                  <c:v>36647</c:v>
                </c:pt>
                <c:pt idx="228">
                  <c:v>36678</c:v>
                </c:pt>
                <c:pt idx="229">
                  <c:v>36708</c:v>
                </c:pt>
                <c:pt idx="230">
                  <c:v>36739</c:v>
                </c:pt>
                <c:pt idx="231">
                  <c:v>36770</c:v>
                </c:pt>
                <c:pt idx="232">
                  <c:v>36800</c:v>
                </c:pt>
                <c:pt idx="233">
                  <c:v>36831</c:v>
                </c:pt>
                <c:pt idx="234">
                  <c:v>36861</c:v>
                </c:pt>
                <c:pt idx="235">
                  <c:v>36892</c:v>
                </c:pt>
                <c:pt idx="236">
                  <c:v>36923</c:v>
                </c:pt>
                <c:pt idx="237">
                  <c:v>36951</c:v>
                </c:pt>
                <c:pt idx="238">
                  <c:v>36982</c:v>
                </c:pt>
                <c:pt idx="239">
                  <c:v>37012</c:v>
                </c:pt>
                <c:pt idx="240">
                  <c:v>37043</c:v>
                </c:pt>
                <c:pt idx="241">
                  <c:v>37073</c:v>
                </c:pt>
                <c:pt idx="242">
                  <c:v>37104</c:v>
                </c:pt>
                <c:pt idx="243">
                  <c:v>37135</c:v>
                </c:pt>
                <c:pt idx="244">
                  <c:v>37165</c:v>
                </c:pt>
                <c:pt idx="245">
                  <c:v>37196</c:v>
                </c:pt>
                <c:pt idx="246">
                  <c:v>37226</c:v>
                </c:pt>
                <c:pt idx="247">
                  <c:v>37257</c:v>
                </c:pt>
                <c:pt idx="248">
                  <c:v>37288</c:v>
                </c:pt>
                <c:pt idx="249">
                  <c:v>37316</c:v>
                </c:pt>
                <c:pt idx="250">
                  <c:v>37347</c:v>
                </c:pt>
                <c:pt idx="251">
                  <c:v>37377</c:v>
                </c:pt>
                <c:pt idx="252">
                  <c:v>37408</c:v>
                </c:pt>
                <c:pt idx="253">
                  <c:v>37438</c:v>
                </c:pt>
                <c:pt idx="254">
                  <c:v>37469</c:v>
                </c:pt>
                <c:pt idx="255">
                  <c:v>37500</c:v>
                </c:pt>
                <c:pt idx="256">
                  <c:v>37530</c:v>
                </c:pt>
                <c:pt idx="257">
                  <c:v>37561</c:v>
                </c:pt>
                <c:pt idx="258">
                  <c:v>37591</c:v>
                </c:pt>
                <c:pt idx="259">
                  <c:v>37622</c:v>
                </c:pt>
                <c:pt idx="260">
                  <c:v>37653</c:v>
                </c:pt>
                <c:pt idx="261">
                  <c:v>37681</c:v>
                </c:pt>
                <c:pt idx="262">
                  <c:v>37712</c:v>
                </c:pt>
                <c:pt idx="263">
                  <c:v>37742</c:v>
                </c:pt>
                <c:pt idx="264">
                  <c:v>37773</c:v>
                </c:pt>
                <c:pt idx="265">
                  <c:v>37803</c:v>
                </c:pt>
                <c:pt idx="266">
                  <c:v>37834</c:v>
                </c:pt>
                <c:pt idx="267">
                  <c:v>37865</c:v>
                </c:pt>
                <c:pt idx="268">
                  <c:v>37895</c:v>
                </c:pt>
                <c:pt idx="269">
                  <c:v>37926</c:v>
                </c:pt>
                <c:pt idx="270">
                  <c:v>37956</c:v>
                </c:pt>
                <c:pt idx="271">
                  <c:v>37987</c:v>
                </c:pt>
                <c:pt idx="272">
                  <c:v>38018</c:v>
                </c:pt>
                <c:pt idx="273">
                  <c:v>38047</c:v>
                </c:pt>
                <c:pt idx="274">
                  <c:v>38078</c:v>
                </c:pt>
                <c:pt idx="275">
                  <c:v>38108</c:v>
                </c:pt>
                <c:pt idx="276">
                  <c:v>38139</c:v>
                </c:pt>
                <c:pt idx="277">
                  <c:v>38169</c:v>
                </c:pt>
                <c:pt idx="278">
                  <c:v>38200</c:v>
                </c:pt>
                <c:pt idx="279">
                  <c:v>38231</c:v>
                </c:pt>
                <c:pt idx="280">
                  <c:v>38261</c:v>
                </c:pt>
                <c:pt idx="281">
                  <c:v>38292</c:v>
                </c:pt>
                <c:pt idx="282">
                  <c:v>38322</c:v>
                </c:pt>
                <c:pt idx="283">
                  <c:v>38353</c:v>
                </c:pt>
                <c:pt idx="284">
                  <c:v>38384</c:v>
                </c:pt>
                <c:pt idx="285">
                  <c:v>38412</c:v>
                </c:pt>
                <c:pt idx="286">
                  <c:v>38443</c:v>
                </c:pt>
                <c:pt idx="287">
                  <c:v>38473</c:v>
                </c:pt>
                <c:pt idx="288">
                  <c:v>38504</c:v>
                </c:pt>
                <c:pt idx="289">
                  <c:v>38534</c:v>
                </c:pt>
                <c:pt idx="290">
                  <c:v>38565</c:v>
                </c:pt>
                <c:pt idx="291">
                  <c:v>38596</c:v>
                </c:pt>
                <c:pt idx="292">
                  <c:v>38626</c:v>
                </c:pt>
                <c:pt idx="293">
                  <c:v>38657</c:v>
                </c:pt>
                <c:pt idx="294">
                  <c:v>38687</c:v>
                </c:pt>
                <c:pt idx="295">
                  <c:v>38718</c:v>
                </c:pt>
                <c:pt idx="296">
                  <c:v>38749</c:v>
                </c:pt>
                <c:pt idx="297">
                  <c:v>38777</c:v>
                </c:pt>
                <c:pt idx="298">
                  <c:v>38808</c:v>
                </c:pt>
                <c:pt idx="299">
                  <c:v>38838</c:v>
                </c:pt>
                <c:pt idx="300">
                  <c:v>38869</c:v>
                </c:pt>
                <c:pt idx="301">
                  <c:v>38899</c:v>
                </c:pt>
                <c:pt idx="302">
                  <c:v>38930</c:v>
                </c:pt>
                <c:pt idx="303">
                  <c:v>38961</c:v>
                </c:pt>
                <c:pt idx="304">
                  <c:v>38991</c:v>
                </c:pt>
                <c:pt idx="305">
                  <c:v>39022</c:v>
                </c:pt>
                <c:pt idx="306">
                  <c:v>39052</c:v>
                </c:pt>
                <c:pt idx="307">
                  <c:v>39083</c:v>
                </c:pt>
                <c:pt idx="308">
                  <c:v>39114</c:v>
                </c:pt>
                <c:pt idx="309">
                  <c:v>39142</c:v>
                </c:pt>
                <c:pt idx="310">
                  <c:v>39173</c:v>
                </c:pt>
                <c:pt idx="311">
                  <c:v>39203</c:v>
                </c:pt>
                <c:pt idx="312">
                  <c:v>39234</c:v>
                </c:pt>
                <c:pt idx="313">
                  <c:v>39264</c:v>
                </c:pt>
                <c:pt idx="314">
                  <c:v>39295</c:v>
                </c:pt>
                <c:pt idx="315">
                  <c:v>39326</c:v>
                </c:pt>
                <c:pt idx="316">
                  <c:v>39356</c:v>
                </c:pt>
                <c:pt idx="317">
                  <c:v>39387</c:v>
                </c:pt>
                <c:pt idx="318">
                  <c:v>39417</c:v>
                </c:pt>
                <c:pt idx="319">
                  <c:v>39448</c:v>
                </c:pt>
                <c:pt idx="320">
                  <c:v>39479</c:v>
                </c:pt>
                <c:pt idx="321">
                  <c:v>39508</c:v>
                </c:pt>
                <c:pt idx="322">
                  <c:v>39539</c:v>
                </c:pt>
                <c:pt idx="323">
                  <c:v>39569</c:v>
                </c:pt>
                <c:pt idx="324">
                  <c:v>39600</c:v>
                </c:pt>
                <c:pt idx="325">
                  <c:v>39630</c:v>
                </c:pt>
                <c:pt idx="326">
                  <c:v>39661</c:v>
                </c:pt>
                <c:pt idx="327">
                  <c:v>39692</c:v>
                </c:pt>
                <c:pt idx="328">
                  <c:v>39722</c:v>
                </c:pt>
                <c:pt idx="329">
                  <c:v>39753</c:v>
                </c:pt>
                <c:pt idx="330">
                  <c:v>39783</c:v>
                </c:pt>
                <c:pt idx="331">
                  <c:v>39814</c:v>
                </c:pt>
                <c:pt idx="332">
                  <c:v>39845</c:v>
                </c:pt>
                <c:pt idx="333">
                  <c:v>39873</c:v>
                </c:pt>
                <c:pt idx="334">
                  <c:v>39904</c:v>
                </c:pt>
                <c:pt idx="335">
                  <c:v>39934</c:v>
                </c:pt>
                <c:pt idx="336">
                  <c:v>39965</c:v>
                </c:pt>
                <c:pt idx="337">
                  <c:v>39995</c:v>
                </c:pt>
                <c:pt idx="338">
                  <c:v>40026</c:v>
                </c:pt>
                <c:pt idx="339">
                  <c:v>40057</c:v>
                </c:pt>
                <c:pt idx="340">
                  <c:v>40087</c:v>
                </c:pt>
                <c:pt idx="341">
                  <c:v>40118</c:v>
                </c:pt>
                <c:pt idx="342">
                  <c:v>40148</c:v>
                </c:pt>
                <c:pt idx="343">
                  <c:v>40179</c:v>
                </c:pt>
                <c:pt idx="344">
                  <c:v>40210</c:v>
                </c:pt>
                <c:pt idx="345">
                  <c:v>40238</c:v>
                </c:pt>
                <c:pt idx="346">
                  <c:v>40269</c:v>
                </c:pt>
                <c:pt idx="347">
                  <c:v>40299</c:v>
                </c:pt>
                <c:pt idx="348">
                  <c:v>40330</c:v>
                </c:pt>
                <c:pt idx="349">
                  <c:v>40360</c:v>
                </c:pt>
                <c:pt idx="350">
                  <c:v>40391</c:v>
                </c:pt>
                <c:pt idx="351">
                  <c:v>40422</c:v>
                </c:pt>
                <c:pt idx="352">
                  <c:v>40452</c:v>
                </c:pt>
                <c:pt idx="353">
                  <c:v>40483</c:v>
                </c:pt>
                <c:pt idx="354">
                  <c:v>40513</c:v>
                </c:pt>
                <c:pt idx="355">
                  <c:v>40544</c:v>
                </c:pt>
                <c:pt idx="356">
                  <c:v>40575</c:v>
                </c:pt>
                <c:pt idx="357">
                  <c:v>40603</c:v>
                </c:pt>
                <c:pt idx="358">
                  <c:v>40634</c:v>
                </c:pt>
                <c:pt idx="359">
                  <c:v>40664</c:v>
                </c:pt>
                <c:pt idx="360">
                  <c:v>40695</c:v>
                </c:pt>
                <c:pt idx="361">
                  <c:v>40725</c:v>
                </c:pt>
                <c:pt idx="362">
                  <c:v>40756</c:v>
                </c:pt>
                <c:pt idx="363">
                  <c:v>40787</c:v>
                </c:pt>
                <c:pt idx="364">
                  <c:v>40817</c:v>
                </c:pt>
                <c:pt idx="365">
                  <c:v>40848</c:v>
                </c:pt>
                <c:pt idx="366">
                  <c:v>40878</c:v>
                </c:pt>
                <c:pt idx="367">
                  <c:v>40909</c:v>
                </c:pt>
                <c:pt idx="368">
                  <c:v>40940</c:v>
                </c:pt>
                <c:pt idx="369">
                  <c:v>40969</c:v>
                </c:pt>
                <c:pt idx="370">
                  <c:v>41000</c:v>
                </c:pt>
                <c:pt idx="371">
                  <c:v>41030</c:v>
                </c:pt>
                <c:pt idx="372">
                  <c:v>41061</c:v>
                </c:pt>
                <c:pt idx="373">
                  <c:v>41091</c:v>
                </c:pt>
                <c:pt idx="374">
                  <c:v>41122</c:v>
                </c:pt>
                <c:pt idx="375">
                  <c:v>41153</c:v>
                </c:pt>
                <c:pt idx="376">
                  <c:v>41183</c:v>
                </c:pt>
                <c:pt idx="377">
                  <c:v>41214</c:v>
                </c:pt>
                <c:pt idx="378">
                  <c:v>41244</c:v>
                </c:pt>
                <c:pt idx="379">
                  <c:v>41275</c:v>
                </c:pt>
                <c:pt idx="380">
                  <c:v>41306</c:v>
                </c:pt>
                <c:pt idx="381">
                  <c:v>41334</c:v>
                </c:pt>
                <c:pt idx="382">
                  <c:v>41365</c:v>
                </c:pt>
                <c:pt idx="383">
                  <c:v>41395</c:v>
                </c:pt>
                <c:pt idx="384">
                  <c:v>41426</c:v>
                </c:pt>
                <c:pt idx="385">
                  <c:v>41456</c:v>
                </c:pt>
                <c:pt idx="386">
                  <c:v>41487</c:v>
                </c:pt>
                <c:pt idx="387">
                  <c:v>41518</c:v>
                </c:pt>
                <c:pt idx="388">
                  <c:v>41548</c:v>
                </c:pt>
                <c:pt idx="389">
                  <c:v>41579</c:v>
                </c:pt>
                <c:pt idx="390">
                  <c:v>41609</c:v>
                </c:pt>
                <c:pt idx="391">
                  <c:v>41640</c:v>
                </c:pt>
                <c:pt idx="392">
                  <c:v>41671</c:v>
                </c:pt>
                <c:pt idx="393">
                  <c:v>41699</c:v>
                </c:pt>
                <c:pt idx="394">
                  <c:v>41730</c:v>
                </c:pt>
                <c:pt idx="395">
                  <c:v>41760</c:v>
                </c:pt>
                <c:pt idx="396">
                  <c:v>41791</c:v>
                </c:pt>
                <c:pt idx="397">
                  <c:v>41821</c:v>
                </c:pt>
                <c:pt idx="398">
                  <c:v>41852</c:v>
                </c:pt>
                <c:pt idx="399">
                  <c:v>41883</c:v>
                </c:pt>
                <c:pt idx="400">
                  <c:v>41913</c:v>
                </c:pt>
                <c:pt idx="401">
                  <c:v>41944</c:v>
                </c:pt>
                <c:pt idx="402">
                  <c:v>41974</c:v>
                </c:pt>
                <c:pt idx="403">
                  <c:v>42005</c:v>
                </c:pt>
                <c:pt idx="404">
                  <c:v>42036</c:v>
                </c:pt>
                <c:pt idx="405">
                  <c:v>42064</c:v>
                </c:pt>
                <c:pt idx="406">
                  <c:v>42095</c:v>
                </c:pt>
                <c:pt idx="407">
                  <c:v>42125</c:v>
                </c:pt>
                <c:pt idx="408">
                  <c:v>42156</c:v>
                </c:pt>
                <c:pt idx="409">
                  <c:v>42186</c:v>
                </c:pt>
                <c:pt idx="410">
                  <c:v>42217</c:v>
                </c:pt>
                <c:pt idx="411">
                  <c:v>42248</c:v>
                </c:pt>
                <c:pt idx="412">
                  <c:v>42278</c:v>
                </c:pt>
                <c:pt idx="413">
                  <c:v>42309</c:v>
                </c:pt>
                <c:pt idx="414">
                  <c:v>42339</c:v>
                </c:pt>
                <c:pt idx="415">
                  <c:v>42370</c:v>
                </c:pt>
                <c:pt idx="416">
                  <c:v>42401</c:v>
                </c:pt>
                <c:pt idx="417">
                  <c:v>42430</c:v>
                </c:pt>
                <c:pt idx="418">
                  <c:v>42461</c:v>
                </c:pt>
                <c:pt idx="419">
                  <c:v>42491</c:v>
                </c:pt>
                <c:pt idx="420">
                  <c:v>42522</c:v>
                </c:pt>
                <c:pt idx="421">
                  <c:v>42552</c:v>
                </c:pt>
                <c:pt idx="422">
                  <c:v>42583</c:v>
                </c:pt>
                <c:pt idx="423">
                  <c:v>42614</c:v>
                </c:pt>
                <c:pt idx="424">
                  <c:v>42644</c:v>
                </c:pt>
                <c:pt idx="425">
                  <c:v>42675</c:v>
                </c:pt>
                <c:pt idx="426">
                  <c:v>42705</c:v>
                </c:pt>
                <c:pt idx="427">
                  <c:v>42736</c:v>
                </c:pt>
                <c:pt idx="428">
                  <c:v>42767</c:v>
                </c:pt>
                <c:pt idx="429">
                  <c:v>42795</c:v>
                </c:pt>
                <c:pt idx="430">
                  <c:v>42826</c:v>
                </c:pt>
                <c:pt idx="431">
                  <c:v>42856</c:v>
                </c:pt>
                <c:pt idx="432">
                  <c:v>42887</c:v>
                </c:pt>
                <c:pt idx="433">
                  <c:v>42917</c:v>
                </c:pt>
                <c:pt idx="434">
                  <c:v>42948</c:v>
                </c:pt>
                <c:pt idx="435">
                  <c:v>42979</c:v>
                </c:pt>
                <c:pt idx="436">
                  <c:v>43009</c:v>
                </c:pt>
                <c:pt idx="437">
                  <c:v>43040</c:v>
                </c:pt>
                <c:pt idx="438">
                  <c:v>43070</c:v>
                </c:pt>
                <c:pt idx="439">
                  <c:v>43101</c:v>
                </c:pt>
                <c:pt idx="440">
                  <c:v>43132</c:v>
                </c:pt>
                <c:pt idx="441">
                  <c:v>43160</c:v>
                </c:pt>
              </c:numCache>
            </c:numRef>
          </c:cat>
          <c:val>
            <c:numRef>
              <c:f>縦型表!$BP$5:$BP$472</c:f>
              <c:numCache>
                <c:formatCode>0;"△ "0</c:formatCode>
                <c:ptCount val="468"/>
                <c:pt idx="0">
                  <c:v>1500</c:v>
                </c:pt>
                <c:pt idx="1">
                  <c:v>1500</c:v>
                </c:pt>
                <c:pt idx="2">
                  <c:v>1500</c:v>
                </c:pt>
                <c:pt idx="3">
                  <c:v>1500</c:v>
                </c:pt>
                <c:pt idx="4">
                  <c:v>1500</c:v>
                </c:pt>
                <c:pt idx="5">
                  <c:v>1500</c:v>
                </c:pt>
                <c:pt idx="6">
                  <c:v>1500</c:v>
                </c:pt>
                <c:pt idx="7">
                  <c:v>1500</c:v>
                </c:pt>
                <c:pt idx="8">
                  <c:v>1500</c:v>
                </c:pt>
                <c:pt idx="9">
                  <c:v>1500</c:v>
                </c:pt>
                <c:pt idx="10">
                  <c:v>1500</c:v>
                </c:pt>
                <c:pt idx="11">
                  <c:v>1500</c:v>
                </c:pt>
                <c:pt idx="12">
                  <c:v>1500</c:v>
                </c:pt>
                <c:pt idx="13">
                  <c:v>1500</c:v>
                </c:pt>
                <c:pt idx="14">
                  <c:v>1500</c:v>
                </c:pt>
                <c:pt idx="15">
                  <c:v>1500</c:v>
                </c:pt>
                <c:pt idx="16">
                  <c:v>1500</c:v>
                </c:pt>
                <c:pt idx="17">
                  <c:v>1500</c:v>
                </c:pt>
                <c:pt idx="18">
                  <c:v>1500</c:v>
                </c:pt>
                <c:pt idx="19">
                  <c:v>1500</c:v>
                </c:pt>
                <c:pt idx="20">
                  <c:v>1500</c:v>
                </c:pt>
                <c:pt idx="21">
                  <c:v>1500</c:v>
                </c:pt>
                <c:pt idx="22">
                  <c:v>1500</c:v>
                </c:pt>
                <c:pt idx="23">
                  <c:v>1500</c:v>
                </c:pt>
                <c:pt idx="24">
                  <c:v>1500</c:v>
                </c:pt>
                <c:pt idx="25">
                  <c:v>1500</c:v>
                </c:pt>
                <c:pt idx="26">
                  <c:v>1500</c:v>
                </c:pt>
                <c:pt idx="27">
                  <c:v>1500</c:v>
                </c:pt>
                <c:pt idx="28">
                  <c:v>1500</c:v>
                </c:pt>
                <c:pt idx="29">
                  <c:v>1500</c:v>
                </c:pt>
                <c:pt idx="30">
                  <c:v>1500</c:v>
                </c:pt>
                <c:pt idx="31">
                  <c:v>1500</c:v>
                </c:pt>
                <c:pt idx="32">
                  <c:v>1500</c:v>
                </c:pt>
                <c:pt idx="33">
                  <c:v>1500</c:v>
                </c:pt>
                <c:pt idx="34">
                  <c:v>1500</c:v>
                </c:pt>
                <c:pt idx="35">
                  <c:v>1500</c:v>
                </c:pt>
                <c:pt idx="36">
                  <c:v>1500</c:v>
                </c:pt>
                <c:pt idx="37">
                  <c:v>1500</c:v>
                </c:pt>
                <c:pt idx="38">
                  <c:v>1500</c:v>
                </c:pt>
                <c:pt idx="39">
                  <c:v>1500</c:v>
                </c:pt>
                <c:pt idx="40">
                  <c:v>1500</c:v>
                </c:pt>
                <c:pt idx="41">
                  <c:v>1500</c:v>
                </c:pt>
                <c:pt idx="42">
                  <c:v>1500</c:v>
                </c:pt>
                <c:pt idx="43">
                  <c:v>1500</c:v>
                </c:pt>
                <c:pt idx="44">
                  <c:v>1500</c:v>
                </c:pt>
                <c:pt idx="45">
                  <c:v>1500</c:v>
                </c:pt>
                <c:pt idx="46">
                  <c:v>1500</c:v>
                </c:pt>
                <c:pt idx="47">
                  <c:v>1500</c:v>
                </c:pt>
                <c:pt idx="48">
                  <c:v>1500</c:v>
                </c:pt>
                <c:pt idx="49">
                  <c:v>1500</c:v>
                </c:pt>
                <c:pt idx="50">
                  <c:v>1500</c:v>
                </c:pt>
                <c:pt idx="51">
                  <c:v>1500</c:v>
                </c:pt>
                <c:pt idx="52">
                  <c:v>1500</c:v>
                </c:pt>
                <c:pt idx="53">
                  <c:v>1500</c:v>
                </c:pt>
                <c:pt idx="54">
                  <c:v>1500</c:v>
                </c:pt>
                <c:pt idx="55">
                  <c:v>1500</c:v>
                </c:pt>
                <c:pt idx="56">
                  <c:v>1500</c:v>
                </c:pt>
                <c:pt idx="57">
                  <c:v>1500</c:v>
                </c:pt>
                <c:pt idx="58">
                  <c:v>1500</c:v>
                </c:pt>
                <c:pt idx="59">
                  <c:v>1500</c:v>
                </c:pt>
                <c:pt idx="60">
                  <c:v>1500</c:v>
                </c:pt>
                <c:pt idx="61">
                  <c:v>1500</c:v>
                </c:pt>
                <c:pt idx="62">
                  <c:v>1500</c:v>
                </c:pt>
                <c:pt idx="63">
                  <c:v>1500</c:v>
                </c:pt>
                <c:pt idx="64">
                  <c:v>1500</c:v>
                </c:pt>
                <c:pt idx="65">
                  <c:v>1500</c:v>
                </c:pt>
                <c:pt idx="66">
                  <c:v>1500</c:v>
                </c:pt>
                <c:pt idx="67">
                  <c:v>1500</c:v>
                </c:pt>
                <c:pt idx="68">
                  <c:v>1500</c:v>
                </c:pt>
                <c:pt idx="69">
                  <c:v>1500</c:v>
                </c:pt>
                <c:pt idx="70">
                  <c:v>1500</c:v>
                </c:pt>
                <c:pt idx="71">
                  <c:v>1500</c:v>
                </c:pt>
                <c:pt idx="72">
                  <c:v>1500</c:v>
                </c:pt>
                <c:pt idx="73">
                  <c:v>1500</c:v>
                </c:pt>
                <c:pt idx="74">
                  <c:v>1500</c:v>
                </c:pt>
                <c:pt idx="75">
                  <c:v>1500</c:v>
                </c:pt>
                <c:pt idx="76">
                  <c:v>1500</c:v>
                </c:pt>
                <c:pt idx="77">
                  <c:v>1500</c:v>
                </c:pt>
                <c:pt idx="78">
                  <c:v>1500</c:v>
                </c:pt>
                <c:pt idx="79">
                  <c:v>1500</c:v>
                </c:pt>
                <c:pt idx="80">
                  <c:v>1500</c:v>
                </c:pt>
                <c:pt idx="81">
                  <c:v>1500</c:v>
                </c:pt>
                <c:pt idx="82">
                  <c:v>1500</c:v>
                </c:pt>
                <c:pt idx="83">
                  <c:v>1500</c:v>
                </c:pt>
                <c:pt idx="84">
                  <c:v>1500</c:v>
                </c:pt>
                <c:pt idx="85">
                  <c:v>1500</c:v>
                </c:pt>
                <c:pt idx="86">
                  <c:v>1500</c:v>
                </c:pt>
                <c:pt idx="87">
                  <c:v>1500</c:v>
                </c:pt>
                <c:pt idx="88">
                  <c:v>1500</c:v>
                </c:pt>
                <c:pt idx="89">
                  <c:v>1500</c:v>
                </c:pt>
                <c:pt idx="90">
                  <c:v>1500</c:v>
                </c:pt>
                <c:pt idx="91">
                  <c:v>1500</c:v>
                </c:pt>
                <c:pt idx="92">
                  <c:v>1500</c:v>
                </c:pt>
                <c:pt idx="93">
                  <c:v>1500</c:v>
                </c:pt>
                <c:pt idx="94">
                  <c:v>1500</c:v>
                </c:pt>
                <c:pt idx="95">
                  <c:v>1500</c:v>
                </c:pt>
                <c:pt idx="96">
                  <c:v>1500</c:v>
                </c:pt>
                <c:pt idx="97">
                  <c:v>1500</c:v>
                </c:pt>
                <c:pt idx="98">
                  <c:v>1500</c:v>
                </c:pt>
                <c:pt idx="99">
                  <c:v>1500</c:v>
                </c:pt>
                <c:pt idx="100">
                  <c:v>1500</c:v>
                </c:pt>
                <c:pt idx="101">
                  <c:v>1500</c:v>
                </c:pt>
                <c:pt idx="102">
                  <c:v>1500</c:v>
                </c:pt>
                <c:pt idx="103">
                  <c:v>1500</c:v>
                </c:pt>
                <c:pt idx="104">
                  <c:v>1500</c:v>
                </c:pt>
                <c:pt idx="105">
                  <c:v>1500</c:v>
                </c:pt>
                <c:pt idx="106">
                  <c:v>1500</c:v>
                </c:pt>
                <c:pt idx="107">
                  <c:v>1500</c:v>
                </c:pt>
                <c:pt idx="108">
                  <c:v>1500</c:v>
                </c:pt>
                <c:pt idx="109">
                  <c:v>1500</c:v>
                </c:pt>
                <c:pt idx="110">
                  <c:v>1500</c:v>
                </c:pt>
                <c:pt idx="111">
                  <c:v>1500</c:v>
                </c:pt>
                <c:pt idx="112">
                  <c:v>1500</c:v>
                </c:pt>
                <c:pt idx="113">
                  <c:v>1500</c:v>
                </c:pt>
                <c:pt idx="114">
                  <c:v>1500</c:v>
                </c:pt>
                <c:pt idx="115">
                  <c:v>1500</c:v>
                </c:pt>
                <c:pt idx="116">
                  <c:v>1500</c:v>
                </c:pt>
                <c:pt idx="117">
                  <c:v>1500</c:v>
                </c:pt>
                <c:pt idx="118">
                  <c:v>1500</c:v>
                </c:pt>
                <c:pt idx="119">
                  <c:v>1500</c:v>
                </c:pt>
                <c:pt idx="120">
                  <c:v>1500</c:v>
                </c:pt>
                <c:pt idx="121">
                  <c:v>1500</c:v>
                </c:pt>
                <c:pt idx="122">
                  <c:v>1500</c:v>
                </c:pt>
                <c:pt idx="123">
                  <c:v>1500</c:v>
                </c:pt>
                <c:pt idx="124">
                  <c:v>1500</c:v>
                </c:pt>
                <c:pt idx="125">
                  <c:v>1500</c:v>
                </c:pt>
                <c:pt idx="126">
                  <c:v>1500</c:v>
                </c:pt>
                <c:pt idx="127">
                  <c:v>1500</c:v>
                </c:pt>
                <c:pt idx="128">
                  <c:v>1500</c:v>
                </c:pt>
                <c:pt idx="129">
                  <c:v>1500</c:v>
                </c:pt>
                <c:pt idx="130">
                  <c:v>1500</c:v>
                </c:pt>
                <c:pt idx="131">
                  <c:v>1500</c:v>
                </c:pt>
                <c:pt idx="132">
                  <c:v>1500</c:v>
                </c:pt>
                <c:pt idx="133">
                  <c:v>1500</c:v>
                </c:pt>
                <c:pt idx="134">
                  <c:v>1500</c:v>
                </c:pt>
                <c:pt idx="135">
                  <c:v>1500</c:v>
                </c:pt>
                <c:pt idx="136">
                  <c:v>1500</c:v>
                </c:pt>
                <c:pt idx="137">
                  <c:v>1500</c:v>
                </c:pt>
                <c:pt idx="138">
                  <c:v>1500</c:v>
                </c:pt>
                <c:pt idx="139">
                  <c:v>1500</c:v>
                </c:pt>
                <c:pt idx="140">
                  <c:v>1500</c:v>
                </c:pt>
                <c:pt idx="141">
                  <c:v>1500</c:v>
                </c:pt>
                <c:pt idx="142">
                  <c:v>1500</c:v>
                </c:pt>
                <c:pt idx="143">
                  <c:v>1500</c:v>
                </c:pt>
                <c:pt idx="144">
                  <c:v>1500</c:v>
                </c:pt>
                <c:pt idx="145">
                  <c:v>1500</c:v>
                </c:pt>
                <c:pt idx="146">
                  <c:v>1500</c:v>
                </c:pt>
                <c:pt idx="147">
                  <c:v>1500</c:v>
                </c:pt>
                <c:pt idx="148">
                  <c:v>1500</c:v>
                </c:pt>
                <c:pt idx="149">
                  <c:v>1500</c:v>
                </c:pt>
                <c:pt idx="150">
                  <c:v>1500</c:v>
                </c:pt>
                <c:pt idx="151">
                  <c:v>1500</c:v>
                </c:pt>
                <c:pt idx="152">
                  <c:v>1500</c:v>
                </c:pt>
                <c:pt idx="153">
                  <c:v>1500</c:v>
                </c:pt>
                <c:pt idx="154">
                  <c:v>1500</c:v>
                </c:pt>
                <c:pt idx="155">
                  <c:v>1500</c:v>
                </c:pt>
                <c:pt idx="156">
                  <c:v>1500</c:v>
                </c:pt>
                <c:pt idx="157">
                  <c:v>1500</c:v>
                </c:pt>
                <c:pt idx="158">
                  <c:v>1500</c:v>
                </c:pt>
                <c:pt idx="159">
                  <c:v>1500</c:v>
                </c:pt>
                <c:pt idx="160">
                  <c:v>1500</c:v>
                </c:pt>
                <c:pt idx="161">
                  <c:v>1500</c:v>
                </c:pt>
                <c:pt idx="162">
                  <c:v>1500</c:v>
                </c:pt>
                <c:pt idx="163">
                  <c:v>1500</c:v>
                </c:pt>
                <c:pt idx="164">
                  <c:v>1500</c:v>
                </c:pt>
                <c:pt idx="165">
                  <c:v>1500</c:v>
                </c:pt>
                <c:pt idx="166">
                  <c:v>1500</c:v>
                </c:pt>
                <c:pt idx="167">
                  <c:v>1500</c:v>
                </c:pt>
                <c:pt idx="168">
                  <c:v>1500</c:v>
                </c:pt>
                <c:pt idx="169">
                  <c:v>1500</c:v>
                </c:pt>
                <c:pt idx="170">
                  <c:v>1500</c:v>
                </c:pt>
                <c:pt idx="171">
                  <c:v>1500</c:v>
                </c:pt>
                <c:pt idx="172">
                  <c:v>1500</c:v>
                </c:pt>
                <c:pt idx="173">
                  <c:v>1500</c:v>
                </c:pt>
                <c:pt idx="174">
                  <c:v>1500</c:v>
                </c:pt>
                <c:pt idx="175">
                  <c:v>1500</c:v>
                </c:pt>
                <c:pt idx="176">
                  <c:v>1500</c:v>
                </c:pt>
                <c:pt idx="177">
                  <c:v>1500</c:v>
                </c:pt>
                <c:pt idx="178">
                  <c:v>1500</c:v>
                </c:pt>
                <c:pt idx="179">
                  <c:v>1500</c:v>
                </c:pt>
                <c:pt idx="180">
                  <c:v>1500</c:v>
                </c:pt>
                <c:pt idx="181">
                  <c:v>1500</c:v>
                </c:pt>
                <c:pt idx="182">
                  <c:v>1500</c:v>
                </c:pt>
                <c:pt idx="183">
                  <c:v>1500</c:v>
                </c:pt>
                <c:pt idx="184">
                  <c:v>1500</c:v>
                </c:pt>
                <c:pt idx="185">
                  <c:v>1500</c:v>
                </c:pt>
                <c:pt idx="186">
                  <c:v>1500</c:v>
                </c:pt>
                <c:pt idx="187">
                  <c:v>1500</c:v>
                </c:pt>
                <c:pt idx="188">
                  <c:v>1500</c:v>
                </c:pt>
                <c:pt idx="189">
                  <c:v>1500</c:v>
                </c:pt>
                <c:pt idx="190">
                  <c:v>1500</c:v>
                </c:pt>
                <c:pt idx="191">
                  <c:v>1500</c:v>
                </c:pt>
                <c:pt idx="192">
                  <c:v>1500</c:v>
                </c:pt>
                <c:pt idx="193">
                  <c:v>1500</c:v>
                </c:pt>
                <c:pt idx="194">
                  <c:v>1500</c:v>
                </c:pt>
                <c:pt idx="195">
                  <c:v>1500</c:v>
                </c:pt>
                <c:pt idx="196">
                  <c:v>1500</c:v>
                </c:pt>
                <c:pt idx="197">
                  <c:v>1500</c:v>
                </c:pt>
                <c:pt idx="198">
                  <c:v>1500</c:v>
                </c:pt>
                <c:pt idx="199">
                  <c:v>1500</c:v>
                </c:pt>
                <c:pt idx="200">
                  <c:v>1500</c:v>
                </c:pt>
                <c:pt idx="201">
                  <c:v>1500</c:v>
                </c:pt>
                <c:pt idx="202">
                  <c:v>1500</c:v>
                </c:pt>
                <c:pt idx="203">
                  <c:v>1500</c:v>
                </c:pt>
                <c:pt idx="204">
                  <c:v>1500</c:v>
                </c:pt>
                <c:pt idx="205">
                  <c:v>1500</c:v>
                </c:pt>
                <c:pt idx="206">
                  <c:v>1500</c:v>
                </c:pt>
                <c:pt idx="207">
                  <c:v>1500</c:v>
                </c:pt>
                <c:pt idx="208">
                  <c:v>1500</c:v>
                </c:pt>
                <c:pt idx="209">
                  <c:v>1500</c:v>
                </c:pt>
                <c:pt idx="210">
                  <c:v>1500</c:v>
                </c:pt>
                <c:pt idx="211">
                  <c:v>1500</c:v>
                </c:pt>
                <c:pt idx="212">
                  <c:v>1500</c:v>
                </c:pt>
                <c:pt idx="213">
                  <c:v>1500</c:v>
                </c:pt>
                <c:pt idx="214">
                  <c:v>1500</c:v>
                </c:pt>
                <c:pt idx="215">
                  <c:v>1500</c:v>
                </c:pt>
                <c:pt idx="216">
                  <c:v>1500</c:v>
                </c:pt>
                <c:pt idx="217">
                  <c:v>1500</c:v>
                </c:pt>
                <c:pt idx="218">
                  <c:v>1500</c:v>
                </c:pt>
                <c:pt idx="219">
                  <c:v>1500</c:v>
                </c:pt>
                <c:pt idx="220">
                  <c:v>1500</c:v>
                </c:pt>
                <c:pt idx="221">
                  <c:v>1500</c:v>
                </c:pt>
                <c:pt idx="222">
                  <c:v>1500</c:v>
                </c:pt>
                <c:pt idx="223">
                  <c:v>1500</c:v>
                </c:pt>
                <c:pt idx="224">
                  <c:v>1500</c:v>
                </c:pt>
                <c:pt idx="225">
                  <c:v>1500</c:v>
                </c:pt>
                <c:pt idx="226">
                  <c:v>1500</c:v>
                </c:pt>
                <c:pt idx="227">
                  <c:v>1500</c:v>
                </c:pt>
                <c:pt idx="228">
                  <c:v>1500</c:v>
                </c:pt>
                <c:pt idx="229">
                  <c:v>1500</c:v>
                </c:pt>
                <c:pt idx="230">
                  <c:v>1500</c:v>
                </c:pt>
                <c:pt idx="231">
                  <c:v>1500</c:v>
                </c:pt>
                <c:pt idx="232">
                  <c:v>1500</c:v>
                </c:pt>
                <c:pt idx="233">
                  <c:v>1500</c:v>
                </c:pt>
                <c:pt idx="234">
                  <c:v>1500</c:v>
                </c:pt>
                <c:pt idx="235">
                  <c:v>1500</c:v>
                </c:pt>
                <c:pt idx="236">
                  <c:v>1500</c:v>
                </c:pt>
                <c:pt idx="237">
                  <c:v>1500</c:v>
                </c:pt>
                <c:pt idx="238">
                  <c:v>1500</c:v>
                </c:pt>
                <c:pt idx="239">
                  <c:v>1504.6790000000001</c:v>
                </c:pt>
                <c:pt idx="240">
                  <c:v>1573.6130000000001</c:v>
                </c:pt>
                <c:pt idx="241">
                  <c:v>1690.472</c:v>
                </c:pt>
                <c:pt idx="242">
                  <c:v>1954.9069999999999</c:v>
                </c:pt>
                <c:pt idx="243">
                  <c:v>1715.3789999999999</c:v>
                </c:pt>
                <c:pt idx="244">
                  <c:v>1865.722</c:v>
                </c:pt>
                <c:pt idx="245">
                  <c:v>1644.3240000000001</c:v>
                </c:pt>
                <c:pt idx="246">
                  <c:v>1709.2750000000001</c:v>
                </c:pt>
                <c:pt idx="247">
                  <c:v>1991.538</c:v>
                </c:pt>
                <c:pt idx="248">
                  <c:v>2054.4</c:v>
                </c:pt>
                <c:pt idx="249">
                  <c:v>2113.7219999999998</c:v>
                </c:pt>
                <c:pt idx="250">
                  <c:v>2094</c:v>
                </c:pt>
                <c:pt idx="251">
                  <c:v>2113.8000000000002</c:v>
                </c:pt>
                <c:pt idx="252">
                  <c:v>2094</c:v>
                </c:pt>
                <c:pt idx="253">
                  <c:v>2113.8000000000002</c:v>
                </c:pt>
                <c:pt idx="254">
                  <c:v>2113.8000000000002</c:v>
                </c:pt>
                <c:pt idx="255">
                  <c:v>2094</c:v>
                </c:pt>
                <c:pt idx="256">
                  <c:v>2113.683</c:v>
                </c:pt>
                <c:pt idx="257">
                  <c:v>2094</c:v>
                </c:pt>
                <c:pt idx="258">
                  <c:v>2113.7129999999997</c:v>
                </c:pt>
                <c:pt idx="259">
                  <c:v>2113.4270000000001</c:v>
                </c:pt>
                <c:pt idx="260">
                  <c:v>1952.5709999999999</c:v>
                </c:pt>
                <c:pt idx="261">
                  <c:v>1500</c:v>
                </c:pt>
                <c:pt idx="262">
                  <c:v>1697.57</c:v>
                </c:pt>
                <c:pt idx="263">
                  <c:v>2061.777</c:v>
                </c:pt>
                <c:pt idx="264">
                  <c:v>2112.029</c:v>
                </c:pt>
                <c:pt idx="265">
                  <c:v>2134.2539999999999</c:v>
                </c:pt>
                <c:pt idx="266">
                  <c:v>2133.627</c:v>
                </c:pt>
                <c:pt idx="267">
                  <c:v>2113.5340000000001</c:v>
                </c:pt>
                <c:pt idx="268">
                  <c:v>2135.471</c:v>
                </c:pt>
                <c:pt idx="269">
                  <c:v>2115.2870000000003</c:v>
                </c:pt>
                <c:pt idx="270">
                  <c:v>2135.8739999999998</c:v>
                </c:pt>
                <c:pt idx="271">
                  <c:v>2136.0610000000001</c:v>
                </c:pt>
                <c:pt idx="272">
                  <c:v>2094.8469999999998</c:v>
                </c:pt>
                <c:pt idx="273">
                  <c:v>2135.413</c:v>
                </c:pt>
                <c:pt idx="274">
                  <c:v>2115.221</c:v>
                </c:pt>
                <c:pt idx="275">
                  <c:v>2125.788</c:v>
                </c:pt>
                <c:pt idx="276">
                  <c:v>1666.3209999999999</c:v>
                </c:pt>
                <c:pt idx="277">
                  <c:v>1500</c:v>
                </c:pt>
                <c:pt idx="278">
                  <c:v>1500.981</c:v>
                </c:pt>
                <c:pt idx="279">
                  <c:v>1902.915</c:v>
                </c:pt>
                <c:pt idx="280">
                  <c:v>2134.04</c:v>
                </c:pt>
                <c:pt idx="281">
                  <c:v>2113.9580000000001</c:v>
                </c:pt>
                <c:pt idx="282">
                  <c:v>2135.511</c:v>
                </c:pt>
                <c:pt idx="283">
                  <c:v>2135.4450000000002</c:v>
                </c:pt>
                <c:pt idx="284">
                  <c:v>2073.6729999999998</c:v>
                </c:pt>
                <c:pt idx="285">
                  <c:v>2135.1880000000001</c:v>
                </c:pt>
                <c:pt idx="286">
                  <c:v>2114.6040000000003</c:v>
                </c:pt>
                <c:pt idx="287">
                  <c:v>2135.288</c:v>
                </c:pt>
                <c:pt idx="288">
                  <c:v>2114.1999999999998</c:v>
                </c:pt>
                <c:pt idx="289">
                  <c:v>2040.78</c:v>
                </c:pt>
                <c:pt idx="290">
                  <c:v>1806.2850000000001</c:v>
                </c:pt>
                <c:pt idx="291">
                  <c:v>1500</c:v>
                </c:pt>
                <c:pt idx="292">
                  <c:v>1500</c:v>
                </c:pt>
                <c:pt idx="293">
                  <c:v>1500</c:v>
                </c:pt>
                <c:pt idx="294">
                  <c:v>1500</c:v>
                </c:pt>
                <c:pt idx="295">
                  <c:v>1500</c:v>
                </c:pt>
                <c:pt idx="296">
                  <c:v>1500</c:v>
                </c:pt>
                <c:pt idx="297">
                  <c:v>1687.576</c:v>
                </c:pt>
                <c:pt idx="298">
                  <c:v>2115.288</c:v>
                </c:pt>
                <c:pt idx="299">
                  <c:v>2135.8450000000003</c:v>
                </c:pt>
                <c:pt idx="300">
                  <c:v>2114.9560000000001</c:v>
                </c:pt>
                <c:pt idx="301">
                  <c:v>1619.6790000000001</c:v>
                </c:pt>
                <c:pt idx="302">
                  <c:v>1500</c:v>
                </c:pt>
                <c:pt idx="303">
                  <c:v>1500</c:v>
                </c:pt>
                <c:pt idx="304">
                  <c:v>1500</c:v>
                </c:pt>
                <c:pt idx="305">
                  <c:v>1599.134</c:v>
                </c:pt>
                <c:pt idx="306">
                  <c:v>2135.9880000000003</c:v>
                </c:pt>
                <c:pt idx="307">
                  <c:v>2136.1979999999999</c:v>
                </c:pt>
                <c:pt idx="308">
                  <c:v>2074.5169999999998</c:v>
                </c:pt>
                <c:pt idx="309">
                  <c:v>1739.855</c:v>
                </c:pt>
                <c:pt idx="310">
                  <c:v>2056.2750000000001</c:v>
                </c:pt>
                <c:pt idx="311">
                  <c:v>1675.165</c:v>
                </c:pt>
                <c:pt idx="312">
                  <c:v>1500</c:v>
                </c:pt>
                <c:pt idx="313">
                  <c:v>1500</c:v>
                </c:pt>
                <c:pt idx="314">
                  <c:v>1500</c:v>
                </c:pt>
                <c:pt idx="315">
                  <c:v>1500</c:v>
                </c:pt>
                <c:pt idx="316">
                  <c:v>1500</c:v>
                </c:pt>
                <c:pt idx="317">
                  <c:v>1505.2919999999999</c:v>
                </c:pt>
                <c:pt idx="318">
                  <c:v>1666.5050000000001</c:v>
                </c:pt>
                <c:pt idx="319">
                  <c:v>2136.5720000000001</c:v>
                </c:pt>
                <c:pt idx="320">
                  <c:v>2094.8670000000002</c:v>
                </c:pt>
                <c:pt idx="321">
                  <c:v>2134.8910000000001</c:v>
                </c:pt>
                <c:pt idx="322">
                  <c:v>2113.92</c:v>
                </c:pt>
                <c:pt idx="323">
                  <c:v>2134.2829999999999</c:v>
                </c:pt>
                <c:pt idx="324">
                  <c:v>2115.4389999999999</c:v>
                </c:pt>
                <c:pt idx="325">
                  <c:v>2135.4790000000003</c:v>
                </c:pt>
                <c:pt idx="326">
                  <c:v>2134.5659999999998</c:v>
                </c:pt>
                <c:pt idx="327">
                  <c:v>2113.8450000000003</c:v>
                </c:pt>
                <c:pt idx="328">
                  <c:v>2134.29</c:v>
                </c:pt>
                <c:pt idx="329">
                  <c:v>2009.05</c:v>
                </c:pt>
                <c:pt idx="330">
                  <c:v>1500</c:v>
                </c:pt>
                <c:pt idx="331">
                  <c:v>1500</c:v>
                </c:pt>
                <c:pt idx="332">
                  <c:v>1500</c:v>
                </c:pt>
                <c:pt idx="333">
                  <c:v>1500</c:v>
                </c:pt>
                <c:pt idx="334">
                  <c:v>1500</c:v>
                </c:pt>
                <c:pt idx="335">
                  <c:v>1500</c:v>
                </c:pt>
                <c:pt idx="336">
                  <c:v>1500.6020000000001</c:v>
                </c:pt>
                <c:pt idx="337">
                  <c:v>1944.0409999999999</c:v>
                </c:pt>
                <c:pt idx="338">
                  <c:v>2100.741</c:v>
                </c:pt>
                <c:pt idx="339">
                  <c:v>2113.1680000000001</c:v>
                </c:pt>
                <c:pt idx="340">
                  <c:v>2134.0700000000002</c:v>
                </c:pt>
                <c:pt idx="341">
                  <c:v>2114.0819999999999</c:v>
                </c:pt>
                <c:pt idx="342">
                  <c:v>2134.752</c:v>
                </c:pt>
                <c:pt idx="343">
                  <c:v>2134.652</c:v>
                </c:pt>
                <c:pt idx="344">
                  <c:v>2072.402</c:v>
                </c:pt>
                <c:pt idx="345">
                  <c:v>2134.8310000000001</c:v>
                </c:pt>
                <c:pt idx="346">
                  <c:v>2115.1819999999998</c:v>
                </c:pt>
                <c:pt idx="347">
                  <c:v>2135.6030000000001</c:v>
                </c:pt>
                <c:pt idx="348">
                  <c:v>2114.558</c:v>
                </c:pt>
                <c:pt idx="349">
                  <c:v>2173</c:v>
                </c:pt>
                <c:pt idx="350">
                  <c:v>1500</c:v>
                </c:pt>
                <c:pt idx="351">
                  <c:v>1500</c:v>
                </c:pt>
                <c:pt idx="352">
                  <c:v>1530.633</c:v>
                </c:pt>
                <c:pt idx="353">
                  <c:v>2114.5879999999997</c:v>
                </c:pt>
                <c:pt idx="354">
                  <c:v>2131.6019999999999</c:v>
                </c:pt>
                <c:pt idx="355">
                  <c:v>2079.4940000000001</c:v>
                </c:pt>
                <c:pt idx="356">
                  <c:v>2074.2159999999999</c:v>
                </c:pt>
                <c:pt idx="357">
                  <c:v>1717.68</c:v>
                </c:pt>
                <c:pt idx="358">
                  <c:v>1500</c:v>
                </c:pt>
                <c:pt idx="359">
                  <c:v>1500</c:v>
                </c:pt>
                <c:pt idx="360">
                  <c:v>1500</c:v>
                </c:pt>
                <c:pt idx="361">
                  <c:v>1500</c:v>
                </c:pt>
                <c:pt idx="362">
                  <c:v>1500</c:v>
                </c:pt>
                <c:pt idx="363">
                  <c:v>1500</c:v>
                </c:pt>
                <c:pt idx="364">
                  <c:v>1500</c:v>
                </c:pt>
                <c:pt idx="365">
                  <c:v>1500</c:v>
                </c:pt>
                <c:pt idx="366">
                  <c:v>1500</c:v>
                </c:pt>
                <c:pt idx="367">
                  <c:v>1500</c:v>
                </c:pt>
                <c:pt idx="368">
                  <c:v>1500</c:v>
                </c:pt>
                <c:pt idx="369">
                  <c:v>1500</c:v>
                </c:pt>
                <c:pt idx="370">
                  <c:v>1500</c:v>
                </c:pt>
                <c:pt idx="371">
                  <c:v>1500</c:v>
                </c:pt>
                <c:pt idx="372">
                  <c:v>1500</c:v>
                </c:pt>
                <c:pt idx="373">
                  <c:v>1500</c:v>
                </c:pt>
                <c:pt idx="374">
                  <c:v>1500</c:v>
                </c:pt>
                <c:pt idx="375">
                  <c:v>1500</c:v>
                </c:pt>
                <c:pt idx="376">
                  <c:v>1500</c:v>
                </c:pt>
                <c:pt idx="377">
                  <c:v>1500</c:v>
                </c:pt>
                <c:pt idx="378">
                  <c:v>1500</c:v>
                </c:pt>
                <c:pt idx="379">
                  <c:v>1500</c:v>
                </c:pt>
                <c:pt idx="380">
                  <c:v>1500</c:v>
                </c:pt>
                <c:pt idx="381">
                  <c:v>1500</c:v>
                </c:pt>
                <c:pt idx="382">
                  <c:v>1500</c:v>
                </c:pt>
                <c:pt idx="383">
                  <c:v>1500</c:v>
                </c:pt>
                <c:pt idx="384">
                  <c:v>1500</c:v>
                </c:pt>
                <c:pt idx="385">
                  <c:v>1500</c:v>
                </c:pt>
                <c:pt idx="386">
                  <c:v>1500</c:v>
                </c:pt>
                <c:pt idx="387">
                  <c:v>1500</c:v>
                </c:pt>
                <c:pt idx="388">
                  <c:v>1500</c:v>
                </c:pt>
                <c:pt idx="389">
                  <c:v>1500</c:v>
                </c:pt>
                <c:pt idx="390">
                  <c:v>1500</c:v>
                </c:pt>
                <c:pt idx="391">
                  <c:v>1500</c:v>
                </c:pt>
                <c:pt idx="392">
                  <c:v>1500</c:v>
                </c:pt>
                <c:pt idx="393">
                  <c:v>1500</c:v>
                </c:pt>
                <c:pt idx="394">
                  <c:v>1500</c:v>
                </c:pt>
                <c:pt idx="395">
                  <c:v>1500</c:v>
                </c:pt>
                <c:pt idx="396">
                  <c:v>1500</c:v>
                </c:pt>
                <c:pt idx="397">
                  <c:v>1500</c:v>
                </c:pt>
                <c:pt idx="398">
                  <c:v>1500</c:v>
                </c:pt>
                <c:pt idx="399">
                  <c:v>1500</c:v>
                </c:pt>
                <c:pt idx="400">
                  <c:v>1500</c:v>
                </c:pt>
                <c:pt idx="401">
                  <c:v>1500</c:v>
                </c:pt>
                <c:pt idx="402">
                  <c:v>1500</c:v>
                </c:pt>
                <c:pt idx="403">
                  <c:v>1500</c:v>
                </c:pt>
                <c:pt idx="404">
                  <c:v>1500</c:v>
                </c:pt>
                <c:pt idx="405">
                  <c:v>1500</c:v>
                </c:pt>
                <c:pt idx="406">
                  <c:v>1500</c:v>
                </c:pt>
                <c:pt idx="407">
                  <c:v>1500</c:v>
                </c:pt>
                <c:pt idx="408">
                  <c:v>1500</c:v>
                </c:pt>
                <c:pt idx="409">
                  <c:v>1500</c:v>
                </c:pt>
                <c:pt idx="410">
                  <c:v>1500</c:v>
                </c:pt>
                <c:pt idx="411">
                  <c:v>1500</c:v>
                </c:pt>
                <c:pt idx="412">
                  <c:v>1500</c:v>
                </c:pt>
                <c:pt idx="413">
                  <c:v>1500</c:v>
                </c:pt>
                <c:pt idx="414">
                  <c:v>1500</c:v>
                </c:pt>
                <c:pt idx="415">
                  <c:v>1500</c:v>
                </c:pt>
                <c:pt idx="416">
                  <c:v>1500</c:v>
                </c:pt>
                <c:pt idx="417">
                  <c:v>1500</c:v>
                </c:pt>
                <c:pt idx="418">
                  <c:v>1500</c:v>
                </c:pt>
                <c:pt idx="419">
                  <c:v>1500</c:v>
                </c:pt>
                <c:pt idx="420">
                  <c:v>1500</c:v>
                </c:pt>
                <c:pt idx="421">
                  <c:v>1500</c:v>
                </c:pt>
                <c:pt idx="422">
                  <c:v>1500</c:v>
                </c:pt>
                <c:pt idx="423">
                  <c:v>1500</c:v>
                </c:pt>
                <c:pt idx="424">
                  <c:v>1500</c:v>
                </c:pt>
                <c:pt idx="425">
                  <c:v>1500</c:v>
                </c:pt>
                <c:pt idx="426">
                  <c:v>1500</c:v>
                </c:pt>
                <c:pt idx="427">
                  <c:v>1500</c:v>
                </c:pt>
                <c:pt idx="428">
                  <c:v>1500</c:v>
                </c:pt>
                <c:pt idx="429">
                  <c:v>1500</c:v>
                </c:pt>
                <c:pt idx="430">
                  <c:v>1500</c:v>
                </c:pt>
                <c:pt idx="431">
                  <c:v>1500</c:v>
                </c:pt>
                <c:pt idx="432">
                  <c:v>1500</c:v>
                </c:pt>
                <c:pt idx="433">
                  <c:v>1500</c:v>
                </c:pt>
                <c:pt idx="434">
                  <c:v>1500</c:v>
                </c:pt>
                <c:pt idx="435">
                  <c:v>1500</c:v>
                </c:pt>
                <c:pt idx="436">
                  <c:v>1500</c:v>
                </c:pt>
                <c:pt idx="437">
                  <c:v>1500</c:v>
                </c:pt>
                <c:pt idx="438">
                  <c:v>1500</c:v>
                </c:pt>
                <c:pt idx="439">
                  <c:v>1500</c:v>
                </c:pt>
                <c:pt idx="440">
                  <c:v>1500</c:v>
                </c:pt>
                <c:pt idx="441">
                  <c:v>1500</c:v>
                </c:pt>
              </c:numCache>
            </c:numRef>
          </c:val>
          <c:smooth val="0"/>
        </c:ser>
        <c:ser>
          <c:idx val="1"/>
          <c:order val="1"/>
          <c:tx>
            <c:strRef>
              <c:f>縦型表!$BN$3</c:f>
              <c:strCache>
                <c:ptCount val="1"/>
                <c:pt idx="0">
                  <c:v>2号+700</c:v>
                </c:pt>
              </c:strCache>
            </c:strRef>
          </c:tx>
          <c:marker>
            <c:symbol val="none"/>
          </c:marker>
          <c:cat>
            <c:numRef>
              <c:f>縦型表!$BK$5:$BK$472</c:f>
              <c:numCache>
                <c:formatCode>[$-411]ge\.m</c:formatCode>
                <c:ptCount val="468"/>
                <c:pt idx="0">
                  <c:v>29677</c:v>
                </c:pt>
                <c:pt idx="1">
                  <c:v>29707</c:v>
                </c:pt>
                <c:pt idx="2">
                  <c:v>29738</c:v>
                </c:pt>
                <c:pt idx="3">
                  <c:v>29768</c:v>
                </c:pt>
                <c:pt idx="4">
                  <c:v>29799</c:v>
                </c:pt>
                <c:pt idx="5">
                  <c:v>29830</c:v>
                </c:pt>
                <c:pt idx="6">
                  <c:v>29860</c:v>
                </c:pt>
                <c:pt idx="7">
                  <c:v>29891</c:v>
                </c:pt>
                <c:pt idx="8">
                  <c:v>29921</c:v>
                </c:pt>
                <c:pt idx="9">
                  <c:v>29952</c:v>
                </c:pt>
                <c:pt idx="10">
                  <c:v>29983</c:v>
                </c:pt>
                <c:pt idx="11">
                  <c:v>30011</c:v>
                </c:pt>
                <c:pt idx="12">
                  <c:v>30042</c:v>
                </c:pt>
                <c:pt idx="13">
                  <c:v>30072</c:v>
                </c:pt>
                <c:pt idx="14">
                  <c:v>30103</c:v>
                </c:pt>
                <c:pt idx="15">
                  <c:v>30133</c:v>
                </c:pt>
                <c:pt idx="16">
                  <c:v>30164</c:v>
                </c:pt>
                <c:pt idx="17">
                  <c:v>30195</c:v>
                </c:pt>
                <c:pt idx="18">
                  <c:v>30225</c:v>
                </c:pt>
                <c:pt idx="19">
                  <c:v>30256</c:v>
                </c:pt>
                <c:pt idx="20">
                  <c:v>30286</c:v>
                </c:pt>
                <c:pt idx="21">
                  <c:v>30317</c:v>
                </c:pt>
                <c:pt idx="22">
                  <c:v>30348</c:v>
                </c:pt>
                <c:pt idx="23">
                  <c:v>30376</c:v>
                </c:pt>
                <c:pt idx="24">
                  <c:v>30407</c:v>
                </c:pt>
                <c:pt idx="25">
                  <c:v>30437</c:v>
                </c:pt>
                <c:pt idx="26">
                  <c:v>30468</c:v>
                </c:pt>
                <c:pt idx="27">
                  <c:v>30498</c:v>
                </c:pt>
                <c:pt idx="28">
                  <c:v>30529</c:v>
                </c:pt>
                <c:pt idx="29">
                  <c:v>30560</c:v>
                </c:pt>
                <c:pt idx="30">
                  <c:v>30590</c:v>
                </c:pt>
                <c:pt idx="31">
                  <c:v>30621</c:v>
                </c:pt>
                <c:pt idx="32">
                  <c:v>30651</c:v>
                </c:pt>
                <c:pt idx="33">
                  <c:v>30682</c:v>
                </c:pt>
                <c:pt idx="34">
                  <c:v>30713</c:v>
                </c:pt>
                <c:pt idx="35">
                  <c:v>30742</c:v>
                </c:pt>
                <c:pt idx="36">
                  <c:v>30773</c:v>
                </c:pt>
                <c:pt idx="37">
                  <c:v>30803</c:v>
                </c:pt>
                <c:pt idx="38">
                  <c:v>30834</c:v>
                </c:pt>
                <c:pt idx="39">
                  <c:v>30864</c:v>
                </c:pt>
                <c:pt idx="40">
                  <c:v>30895</c:v>
                </c:pt>
                <c:pt idx="41">
                  <c:v>30926</c:v>
                </c:pt>
                <c:pt idx="42">
                  <c:v>30956</c:v>
                </c:pt>
                <c:pt idx="43">
                  <c:v>30987</c:v>
                </c:pt>
                <c:pt idx="44">
                  <c:v>31017</c:v>
                </c:pt>
                <c:pt idx="45">
                  <c:v>31048</c:v>
                </c:pt>
                <c:pt idx="46">
                  <c:v>31079</c:v>
                </c:pt>
                <c:pt idx="47">
                  <c:v>31107</c:v>
                </c:pt>
                <c:pt idx="48">
                  <c:v>31138</c:v>
                </c:pt>
                <c:pt idx="49">
                  <c:v>31168</c:v>
                </c:pt>
                <c:pt idx="50">
                  <c:v>31199</c:v>
                </c:pt>
                <c:pt idx="51">
                  <c:v>31229</c:v>
                </c:pt>
                <c:pt idx="52">
                  <c:v>31260</c:v>
                </c:pt>
                <c:pt idx="53">
                  <c:v>31291</c:v>
                </c:pt>
                <c:pt idx="54">
                  <c:v>31321</c:v>
                </c:pt>
                <c:pt idx="55">
                  <c:v>31352</c:v>
                </c:pt>
                <c:pt idx="56">
                  <c:v>31382</c:v>
                </c:pt>
                <c:pt idx="57">
                  <c:v>31413</c:v>
                </c:pt>
                <c:pt idx="58">
                  <c:v>31444</c:v>
                </c:pt>
                <c:pt idx="59">
                  <c:v>31472</c:v>
                </c:pt>
                <c:pt idx="60">
                  <c:v>31503</c:v>
                </c:pt>
                <c:pt idx="61">
                  <c:v>31533</c:v>
                </c:pt>
                <c:pt idx="62">
                  <c:v>31564</c:v>
                </c:pt>
                <c:pt idx="63">
                  <c:v>31594</c:v>
                </c:pt>
                <c:pt idx="64">
                  <c:v>31625</c:v>
                </c:pt>
                <c:pt idx="65">
                  <c:v>31656</c:v>
                </c:pt>
                <c:pt idx="66">
                  <c:v>31686</c:v>
                </c:pt>
                <c:pt idx="67">
                  <c:v>31717</c:v>
                </c:pt>
                <c:pt idx="68">
                  <c:v>31747</c:v>
                </c:pt>
                <c:pt idx="69">
                  <c:v>31778</c:v>
                </c:pt>
                <c:pt idx="70">
                  <c:v>31809</c:v>
                </c:pt>
                <c:pt idx="71">
                  <c:v>31837</c:v>
                </c:pt>
                <c:pt idx="72">
                  <c:v>31868</c:v>
                </c:pt>
                <c:pt idx="73">
                  <c:v>31898</c:v>
                </c:pt>
                <c:pt idx="74">
                  <c:v>31929</c:v>
                </c:pt>
                <c:pt idx="75">
                  <c:v>31959</c:v>
                </c:pt>
                <c:pt idx="76">
                  <c:v>31990</c:v>
                </c:pt>
                <c:pt idx="77">
                  <c:v>32021</c:v>
                </c:pt>
                <c:pt idx="78">
                  <c:v>32051</c:v>
                </c:pt>
                <c:pt idx="79">
                  <c:v>32082</c:v>
                </c:pt>
                <c:pt idx="80">
                  <c:v>32112</c:v>
                </c:pt>
                <c:pt idx="81">
                  <c:v>32143</c:v>
                </c:pt>
                <c:pt idx="82">
                  <c:v>32174</c:v>
                </c:pt>
                <c:pt idx="83">
                  <c:v>32203</c:v>
                </c:pt>
                <c:pt idx="84">
                  <c:v>32234</c:v>
                </c:pt>
                <c:pt idx="85">
                  <c:v>32264</c:v>
                </c:pt>
                <c:pt idx="86">
                  <c:v>32295</c:v>
                </c:pt>
                <c:pt idx="87">
                  <c:v>32325</c:v>
                </c:pt>
                <c:pt idx="88">
                  <c:v>32356</c:v>
                </c:pt>
                <c:pt idx="89">
                  <c:v>32387</c:v>
                </c:pt>
                <c:pt idx="90">
                  <c:v>32417</c:v>
                </c:pt>
                <c:pt idx="91">
                  <c:v>32448</c:v>
                </c:pt>
                <c:pt idx="92">
                  <c:v>32478</c:v>
                </c:pt>
                <c:pt idx="93">
                  <c:v>32509</c:v>
                </c:pt>
                <c:pt idx="94">
                  <c:v>32540</c:v>
                </c:pt>
                <c:pt idx="95">
                  <c:v>32568</c:v>
                </c:pt>
                <c:pt idx="96">
                  <c:v>32599</c:v>
                </c:pt>
                <c:pt idx="97">
                  <c:v>32629</c:v>
                </c:pt>
                <c:pt idx="98">
                  <c:v>32660</c:v>
                </c:pt>
                <c:pt idx="99">
                  <c:v>32690</c:v>
                </c:pt>
                <c:pt idx="100">
                  <c:v>32721</c:v>
                </c:pt>
                <c:pt idx="101">
                  <c:v>32752</c:v>
                </c:pt>
                <c:pt idx="102">
                  <c:v>32782</c:v>
                </c:pt>
                <c:pt idx="103">
                  <c:v>32813</c:v>
                </c:pt>
                <c:pt idx="104">
                  <c:v>32843</c:v>
                </c:pt>
                <c:pt idx="105">
                  <c:v>32874</c:v>
                </c:pt>
                <c:pt idx="106">
                  <c:v>32905</c:v>
                </c:pt>
                <c:pt idx="107">
                  <c:v>32933</c:v>
                </c:pt>
                <c:pt idx="108">
                  <c:v>32964</c:v>
                </c:pt>
                <c:pt idx="109">
                  <c:v>32994</c:v>
                </c:pt>
                <c:pt idx="110">
                  <c:v>33025</c:v>
                </c:pt>
                <c:pt idx="111">
                  <c:v>33055</c:v>
                </c:pt>
                <c:pt idx="112">
                  <c:v>33086</c:v>
                </c:pt>
                <c:pt idx="113">
                  <c:v>33117</c:v>
                </c:pt>
                <c:pt idx="114">
                  <c:v>33147</c:v>
                </c:pt>
                <c:pt idx="115">
                  <c:v>33178</c:v>
                </c:pt>
                <c:pt idx="116">
                  <c:v>33208</c:v>
                </c:pt>
                <c:pt idx="117">
                  <c:v>33239</c:v>
                </c:pt>
                <c:pt idx="118">
                  <c:v>33270</c:v>
                </c:pt>
                <c:pt idx="119">
                  <c:v>33298</c:v>
                </c:pt>
                <c:pt idx="120">
                  <c:v>33329</c:v>
                </c:pt>
                <c:pt idx="121">
                  <c:v>33359</c:v>
                </c:pt>
                <c:pt idx="122">
                  <c:v>33390</c:v>
                </c:pt>
                <c:pt idx="123">
                  <c:v>33420</c:v>
                </c:pt>
                <c:pt idx="124">
                  <c:v>33451</c:v>
                </c:pt>
                <c:pt idx="125">
                  <c:v>33482</c:v>
                </c:pt>
                <c:pt idx="126">
                  <c:v>33512</c:v>
                </c:pt>
                <c:pt idx="127">
                  <c:v>33543</c:v>
                </c:pt>
                <c:pt idx="128">
                  <c:v>33573</c:v>
                </c:pt>
                <c:pt idx="129">
                  <c:v>33604</c:v>
                </c:pt>
                <c:pt idx="130">
                  <c:v>33635</c:v>
                </c:pt>
                <c:pt idx="131">
                  <c:v>33664</c:v>
                </c:pt>
                <c:pt idx="132">
                  <c:v>33695</c:v>
                </c:pt>
                <c:pt idx="133">
                  <c:v>33725</c:v>
                </c:pt>
                <c:pt idx="134">
                  <c:v>33756</c:v>
                </c:pt>
                <c:pt idx="135">
                  <c:v>33786</c:v>
                </c:pt>
                <c:pt idx="136">
                  <c:v>33817</c:v>
                </c:pt>
                <c:pt idx="137">
                  <c:v>33848</c:v>
                </c:pt>
                <c:pt idx="138">
                  <c:v>33878</c:v>
                </c:pt>
                <c:pt idx="139">
                  <c:v>33909</c:v>
                </c:pt>
                <c:pt idx="140">
                  <c:v>33939</c:v>
                </c:pt>
                <c:pt idx="141">
                  <c:v>33970</c:v>
                </c:pt>
                <c:pt idx="142">
                  <c:v>34001</c:v>
                </c:pt>
                <c:pt idx="143">
                  <c:v>34029</c:v>
                </c:pt>
                <c:pt idx="144">
                  <c:v>34121</c:v>
                </c:pt>
                <c:pt idx="145">
                  <c:v>34151</c:v>
                </c:pt>
                <c:pt idx="146">
                  <c:v>34182</c:v>
                </c:pt>
                <c:pt idx="147">
                  <c:v>34213</c:v>
                </c:pt>
                <c:pt idx="148">
                  <c:v>34243</c:v>
                </c:pt>
                <c:pt idx="149">
                  <c:v>34274</c:v>
                </c:pt>
                <c:pt idx="150">
                  <c:v>34304</c:v>
                </c:pt>
                <c:pt idx="151">
                  <c:v>34335</c:v>
                </c:pt>
                <c:pt idx="152">
                  <c:v>34366</c:v>
                </c:pt>
                <c:pt idx="153">
                  <c:v>34394</c:v>
                </c:pt>
                <c:pt idx="154">
                  <c:v>34425</c:v>
                </c:pt>
                <c:pt idx="155">
                  <c:v>34455</c:v>
                </c:pt>
                <c:pt idx="156">
                  <c:v>34486</c:v>
                </c:pt>
                <c:pt idx="157">
                  <c:v>34516</c:v>
                </c:pt>
                <c:pt idx="158">
                  <c:v>34547</c:v>
                </c:pt>
                <c:pt idx="159">
                  <c:v>34578</c:v>
                </c:pt>
                <c:pt idx="160">
                  <c:v>34608</c:v>
                </c:pt>
                <c:pt idx="161">
                  <c:v>34639</c:v>
                </c:pt>
                <c:pt idx="162">
                  <c:v>34669</c:v>
                </c:pt>
                <c:pt idx="163">
                  <c:v>34700</c:v>
                </c:pt>
                <c:pt idx="164">
                  <c:v>34731</c:v>
                </c:pt>
                <c:pt idx="165">
                  <c:v>34759</c:v>
                </c:pt>
                <c:pt idx="166">
                  <c:v>34790</c:v>
                </c:pt>
                <c:pt idx="167">
                  <c:v>34820</c:v>
                </c:pt>
                <c:pt idx="168">
                  <c:v>34851</c:v>
                </c:pt>
                <c:pt idx="169">
                  <c:v>34881</c:v>
                </c:pt>
                <c:pt idx="170">
                  <c:v>34912</c:v>
                </c:pt>
                <c:pt idx="171">
                  <c:v>34943</c:v>
                </c:pt>
                <c:pt idx="172">
                  <c:v>34973</c:v>
                </c:pt>
                <c:pt idx="173">
                  <c:v>35004</c:v>
                </c:pt>
                <c:pt idx="174">
                  <c:v>35034</c:v>
                </c:pt>
                <c:pt idx="175">
                  <c:v>35065</c:v>
                </c:pt>
                <c:pt idx="176">
                  <c:v>35096</c:v>
                </c:pt>
                <c:pt idx="177">
                  <c:v>35125</c:v>
                </c:pt>
                <c:pt idx="178">
                  <c:v>35156</c:v>
                </c:pt>
                <c:pt idx="179">
                  <c:v>35186</c:v>
                </c:pt>
                <c:pt idx="180">
                  <c:v>35217</c:v>
                </c:pt>
                <c:pt idx="181">
                  <c:v>35247</c:v>
                </c:pt>
                <c:pt idx="182">
                  <c:v>35278</c:v>
                </c:pt>
                <c:pt idx="183">
                  <c:v>35309</c:v>
                </c:pt>
                <c:pt idx="184">
                  <c:v>35339</c:v>
                </c:pt>
                <c:pt idx="185">
                  <c:v>35370</c:v>
                </c:pt>
                <c:pt idx="186">
                  <c:v>35400</c:v>
                </c:pt>
                <c:pt idx="187">
                  <c:v>35431</c:v>
                </c:pt>
                <c:pt idx="188">
                  <c:v>35462</c:v>
                </c:pt>
                <c:pt idx="189">
                  <c:v>35490</c:v>
                </c:pt>
                <c:pt idx="190">
                  <c:v>35521</c:v>
                </c:pt>
                <c:pt idx="191">
                  <c:v>35551</c:v>
                </c:pt>
                <c:pt idx="192">
                  <c:v>35582</c:v>
                </c:pt>
                <c:pt idx="193">
                  <c:v>35612</c:v>
                </c:pt>
                <c:pt idx="194">
                  <c:v>35643</c:v>
                </c:pt>
                <c:pt idx="195">
                  <c:v>35674</c:v>
                </c:pt>
                <c:pt idx="196">
                  <c:v>35704</c:v>
                </c:pt>
                <c:pt idx="197">
                  <c:v>35735</c:v>
                </c:pt>
                <c:pt idx="198">
                  <c:v>35765</c:v>
                </c:pt>
                <c:pt idx="199">
                  <c:v>35796</c:v>
                </c:pt>
                <c:pt idx="200">
                  <c:v>35827</c:v>
                </c:pt>
                <c:pt idx="201">
                  <c:v>35855</c:v>
                </c:pt>
                <c:pt idx="202">
                  <c:v>35886</c:v>
                </c:pt>
                <c:pt idx="203">
                  <c:v>35916</c:v>
                </c:pt>
                <c:pt idx="204">
                  <c:v>35947</c:v>
                </c:pt>
                <c:pt idx="205">
                  <c:v>35977</c:v>
                </c:pt>
                <c:pt idx="206">
                  <c:v>36008</c:v>
                </c:pt>
                <c:pt idx="207">
                  <c:v>36039</c:v>
                </c:pt>
                <c:pt idx="208">
                  <c:v>36069</c:v>
                </c:pt>
                <c:pt idx="209">
                  <c:v>36100</c:v>
                </c:pt>
                <c:pt idx="210">
                  <c:v>36130</c:v>
                </c:pt>
                <c:pt idx="211">
                  <c:v>36161</c:v>
                </c:pt>
                <c:pt idx="212">
                  <c:v>36192</c:v>
                </c:pt>
                <c:pt idx="213">
                  <c:v>36220</c:v>
                </c:pt>
                <c:pt idx="214">
                  <c:v>36251</c:v>
                </c:pt>
                <c:pt idx="215">
                  <c:v>36281</c:v>
                </c:pt>
                <c:pt idx="216">
                  <c:v>36312</c:v>
                </c:pt>
                <c:pt idx="217">
                  <c:v>36342</c:v>
                </c:pt>
                <c:pt idx="218">
                  <c:v>36373</c:v>
                </c:pt>
                <c:pt idx="219">
                  <c:v>36404</c:v>
                </c:pt>
                <c:pt idx="220">
                  <c:v>36434</c:v>
                </c:pt>
                <c:pt idx="221">
                  <c:v>36465</c:v>
                </c:pt>
                <c:pt idx="222">
                  <c:v>36495</c:v>
                </c:pt>
                <c:pt idx="223">
                  <c:v>36526</c:v>
                </c:pt>
                <c:pt idx="224">
                  <c:v>36557</c:v>
                </c:pt>
                <c:pt idx="225">
                  <c:v>36586</c:v>
                </c:pt>
                <c:pt idx="226">
                  <c:v>36617</c:v>
                </c:pt>
                <c:pt idx="227">
                  <c:v>36647</c:v>
                </c:pt>
                <c:pt idx="228">
                  <c:v>36678</c:v>
                </c:pt>
                <c:pt idx="229">
                  <c:v>36708</c:v>
                </c:pt>
                <c:pt idx="230">
                  <c:v>36739</c:v>
                </c:pt>
                <c:pt idx="231">
                  <c:v>36770</c:v>
                </c:pt>
                <c:pt idx="232">
                  <c:v>36800</c:v>
                </c:pt>
                <c:pt idx="233">
                  <c:v>36831</c:v>
                </c:pt>
                <c:pt idx="234">
                  <c:v>36861</c:v>
                </c:pt>
                <c:pt idx="235">
                  <c:v>36892</c:v>
                </c:pt>
                <c:pt idx="236">
                  <c:v>36923</c:v>
                </c:pt>
                <c:pt idx="237">
                  <c:v>36951</c:v>
                </c:pt>
                <c:pt idx="238">
                  <c:v>36982</c:v>
                </c:pt>
                <c:pt idx="239">
                  <c:v>37012</c:v>
                </c:pt>
                <c:pt idx="240">
                  <c:v>37043</c:v>
                </c:pt>
                <c:pt idx="241">
                  <c:v>37073</c:v>
                </c:pt>
                <c:pt idx="242">
                  <c:v>37104</c:v>
                </c:pt>
                <c:pt idx="243">
                  <c:v>37135</c:v>
                </c:pt>
                <c:pt idx="244">
                  <c:v>37165</c:v>
                </c:pt>
                <c:pt idx="245">
                  <c:v>37196</c:v>
                </c:pt>
                <c:pt idx="246">
                  <c:v>37226</c:v>
                </c:pt>
                <c:pt idx="247">
                  <c:v>37257</c:v>
                </c:pt>
                <c:pt idx="248">
                  <c:v>37288</c:v>
                </c:pt>
                <c:pt idx="249">
                  <c:v>37316</c:v>
                </c:pt>
                <c:pt idx="250">
                  <c:v>37347</c:v>
                </c:pt>
                <c:pt idx="251">
                  <c:v>37377</c:v>
                </c:pt>
                <c:pt idx="252">
                  <c:v>37408</c:v>
                </c:pt>
                <c:pt idx="253">
                  <c:v>37438</c:v>
                </c:pt>
                <c:pt idx="254">
                  <c:v>37469</c:v>
                </c:pt>
                <c:pt idx="255">
                  <c:v>37500</c:v>
                </c:pt>
                <c:pt idx="256">
                  <c:v>37530</c:v>
                </c:pt>
                <c:pt idx="257">
                  <c:v>37561</c:v>
                </c:pt>
                <c:pt idx="258">
                  <c:v>37591</c:v>
                </c:pt>
                <c:pt idx="259">
                  <c:v>37622</c:v>
                </c:pt>
                <c:pt idx="260">
                  <c:v>37653</c:v>
                </c:pt>
                <c:pt idx="261">
                  <c:v>37681</c:v>
                </c:pt>
                <c:pt idx="262">
                  <c:v>37712</c:v>
                </c:pt>
                <c:pt idx="263">
                  <c:v>37742</c:v>
                </c:pt>
                <c:pt idx="264">
                  <c:v>37773</c:v>
                </c:pt>
                <c:pt idx="265">
                  <c:v>37803</c:v>
                </c:pt>
                <c:pt idx="266">
                  <c:v>37834</c:v>
                </c:pt>
                <c:pt idx="267">
                  <c:v>37865</c:v>
                </c:pt>
                <c:pt idx="268">
                  <c:v>37895</c:v>
                </c:pt>
                <c:pt idx="269">
                  <c:v>37926</c:v>
                </c:pt>
                <c:pt idx="270">
                  <c:v>37956</c:v>
                </c:pt>
                <c:pt idx="271">
                  <c:v>37987</c:v>
                </c:pt>
                <c:pt idx="272">
                  <c:v>38018</c:v>
                </c:pt>
                <c:pt idx="273">
                  <c:v>38047</c:v>
                </c:pt>
                <c:pt idx="274">
                  <c:v>38078</c:v>
                </c:pt>
                <c:pt idx="275">
                  <c:v>38108</c:v>
                </c:pt>
                <c:pt idx="276">
                  <c:v>38139</c:v>
                </c:pt>
                <c:pt idx="277">
                  <c:v>38169</c:v>
                </c:pt>
                <c:pt idx="278">
                  <c:v>38200</c:v>
                </c:pt>
                <c:pt idx="279">
                  <c:v>38231</c:v>
                </c:pt>
                <c:pt idx="280">
                  <c:v>38261</c:v>
                </c:pt>
                <c:pt idx="281">
                  <c:v>38292</c:v>
                </c:pt>
                <c:pt idx="282">
                  <c:v>38322</c:v>
                </c:pt>
                <c:pt idx="283">
                  <c:v>38353</c:v>
                </c:pt>
                <c:pt idx="284">
                  <c:v>38384</c:v>
                </c:pt>
                <c:pt idx="285">
                  <c:v>38412</c:v>
                </c:pt>
                <c:pt idx="286">
                  <c:v>38443</c:v>
                </c:pt>
                <c:pt idx="287">
                  <c:v>38473</c:v>
                </c:pt>
                <c:pt idx="288">
                  <c:v>38504</c:v>
                </c:pt>
                <c:pt idx="289">
                  <c:v>38534</c:v>
                </c:pt>
                <c:pt idx="290">
                  <c:v>38565</c:v>
                </c:pt>
                <c:pt idx="291">
                  <c:v>38596</c:v>
                </c:pt>
                <c:pt idx="292">
                  <c:v>38626</c:v>
                </c:pt>
                <c:pt idx="293">
                  <c:v>38657</c:v>
                </c:pt>
                <c:pt idx="294">
                  <c:v>38687</c:v>
                </c:pt>
                <c:pt idx="295">
                  <c:v>38718</c:v>
                </c:pt>
                <c:pt idx="296">
                  <c:v>38749</c:v>
                </c:pt>
                <c:pt idx="297">
                  <c:v>38777</c:v>
                </c:pt>
                <c:pt idx="298">
                  <c:v>38808</c:v>
                </c:pt>
                <c:pt idx="299">
                  <c:v>38838</c:v>
                </c:pt>
                <c:pt idx="300">
                  <c:v>38869</c:v>
                </c:pt>
                <c:pt idx="301">
                  <c:v>38899</c:v>
                </c:pt>
                <c:pt idx="302">
                  <c:v>38930</c:v>
                </c:pt>
                <c:pt idx="303">
                  <c:v>38961</c:v>
                </c:pt>
                <c:pt idx="304">
                  <c:v>38991</c:v>
                </c:pt>
                <c:pt idx="305">
                  <c:v>39022</c:v>
                </c:pt>
                <c:pt idx="306">
                  <c:v>39052</c:v>
                </c:pt>
                <c:pt idx="307">
                  <c:v>39083</c:v>
                </c:pt>
                <c:pt idx="308">
                  <c:v>39114</c:v>
                </c:pt>
                <c:pt idx="309">
                  <c:v>39142</c:v>
                </c:pt>
                <c:pt idx="310">
                  <c:v>39173</c:v>
                </c:pt>
                <c:pt idx="311">
                  <c:v>39203</c:v>
                </c:pt>
                <c:pt idx="312">
                  <c:v>39234</c:v>
                </c:pt>
                <c:pt idx="313">
                  <c:v>39264</c:v>
                </c:pt>
                <c:pt idx="314">
                  <c:v>39295</c:v>
                </c:pt>
                <c:pt idx="315">
                  <c:v>39326</c:v>
                </c:pt>
                <c:pt idx="316">
                  <c:v>39356</c:v>
                </c:pt>
                <c:pt idx="317">
                  <c:v>39387</c:v>
                </c:pt>
                <c:pt idx="318">
                  <c:v>39417</c:v>
                </c:pt>
                <c:pt idx="319">
                  <c:v>39448</c:v>
                </c:pt>
                <c:pt idx="320">
                  <c:v>39479</c:v>
                </c:pt>
                <c:pt idx="321">
                  <c:v>39508</c:v>
                </c:pt>
                <c:pt idx="322">
                  <c:v>39539</c:v>
                </c:pt>
                <c:pt idx="323">
                  <c:v>39569</c:v>
                </c:pt>
                <c:pt idx="324">
                  <c:v>39600</c:v>
                </c:pt>
                <c:pt idx="325">
                  <c:v>39630</c:v>
                </c:pt>
                <c:pt idx="326">
                  <c:v>39661</c:v>
                </c:pt>
                <c:pt idx="327">
                  <c:v>39692</c:v>
                </c:pt>
                <c:pt idx="328">
                  <c:v>39722</c:v>
                </c:pt>
                <c:pt idx="329">
                  <c:v>39753</c:v>
                </c:pt>
                <c:pt idx="330">
                  <c:v>39783</c:v>
                </c:pt>
                <c:pt idx="331">
                  <c:v>39814</c:v>
                </c:pt>
                <c:pt idx="332">
                  <c:v>39845</c:v>
                </c:pt>
                <c:pt idx="333">
                  <c:v>39873</c:v>
                </c:pt>
                <c:pt idx="334">
                  <c:v>39904</c:v>
                </c:pt>
                <c:pt idx="335">
                  <c:v>39934</c:v>
                </c:pt>
                <c:pt idx="336">
                  <c:v>39965</c:v>
                </c:pt>
                <c:pt idx="337">
                  <c:v>39995</c:v>
                </c:pt>
                <c:pt idx="338">
                  <c:v>40026</c:v>
                </c:pt>
                <c:pt idx="339">
                  <c:v>40057</c:v>
                </c:pt>
                <c:pt idx="340">
                  <c:v>40087</c:v>
                </c:pt>
                <c:pt idx="341">
                  <c:v>40118</c:v>
                </c:pt>
                <c:pt idx="342">
                  <c:v>40148</c:v>
                </c:pt>
                <c:pt idx="343">
                  <c:v>40179</c:v>
                </c:pt>
                <c:pt idx="344">
                  <c:v>40210</c:v>
                </c:pt>
                <c:pt idx="345">
                  <c:v>40238</c:v>
                </c:pt>
                <c:pt idx="346">
                  <c:v>40269</c:v>
                </c:pt>
                <c:pt idx="347">
                  <c:v>40299</c:v>
                </c:pt>
                <c:pt idx="348">
                  <c:v>40330</c:v>
                </c:pt>
                <c:pt idx="349">
                  <c:v>40360</c:v>
                </c:pt>
                <c:pt idx="350">
                  <c:v>40391</c:v>
                </c:pt>
                <c:pt idx="351">
                  <c:v>40422</c:v>
                </c:pt>
                <c:pt idx="352">
                  <c:v>40452</c:v>
                </c:pt>
                <c:pt idx="353">
                  <c:v>40483</c:v>
                </c:pt>
                <c:pt idx="354">
                  <c:v>40513</c:v>
                </c:pt>
                <c:pt idx="355">
                  <c:v>40544</c:v>
                </c:pt>
                <c:pt idx="356">
                  <c:v>40575</c:v>
                </c:pt>
                <c:pt idx="357">
                  <c:v>40603</c:v>
                </c:pt>
                <c:pt idx="358">
                  <c:v>40634</c:v>
                </c:pt>
                <c:pt idx="359">
                  <c:v>40664</c:v>
                </c:pt>
                <c:pt idx="360">
                  <c:v>40695</c:v>
                </c:pt>
                <c:pt idx="361">
                  <c:v>40725</c:v>
                </c:pt>
                <c:pt idx="362">
                  <c:v>40756</c:v>
                </c:pt>
                <c:pt idx="363">
                  <c:v>40787</c:v>
                </c:pt>
                <c:pt idx="364">
                  <c:v>40817</c:v>
                </c:pt>
                <c:pt idx="365">
                  <c:v>40848</c:v>
                </c:pt>
                <c:pt idx="366">
                  <c:v>40878</c:v>
                </c:pt>
                <c:pt idx="367">
                  <c:v>40909</c:v>
                </c:pt>
                <c:pt idx="368">
                  <c:v>40940</c:v>
                </c:pt>
                <c:pt idx="369">
                  <c:v>40969</c:v>
                </c:pt>
                <c:pt idx="370">
                  <c:v>41000</c:v>
                </c:pt>
                <c:pt idx="371">
                  <c:v>41030</c:v>
                </c:pt>
                <c:pt idx="372">
                  <c:v>41061</c:v>
                </c:pt>
                <c:pt idx="373">
                  <c:v>41091</c:v>
                </c:pt>
                <c:pt idx="374">
                  <c:v>41122</c:v>
                </c:pt>
                <c:pt idx="375">
                  <c:v>41153</c:v>
                </c:pt>
                <c:pt idx="376">
                  <c:v>41183</c:v>
                </c:pt>
                <c:pt idx="377">
                  <c:v>41214</c:v>
                </c:pt>
                <c:pt idx="378">
                  <c:v>41244</c:v>
                </c:pt>
                <c:pt idx="379">
                  <c:v>41275</c:v>
                </c:pt>
                <c:pt idx="380">
                  <c:v>41306</c:v>
                </c:pt>
                <c:pt idx="381">
                  <c:v>41334</c:v>
                </c:pt>
                <c:pt idx="382">
                  <c:v>41365</c:v>
                </c:pt>
                <c:pt idx="383">
                  <c:v>41395</c:v>
                </c:pt>
                <c:pt idx="384">
                  <c:v>41426</c:v>
                </c:pt>
                <c:pt idx="385">
                  <c:v>41456</c:v>
                </c:pt>
                <c:pt idx="386">
                  <c:v>41487</c:v>
                </c:pt>
                <c:pt idx="387">
                  <c:v>41518</c:v>
                </c:pt>
                <c:pt idx="388">
                  <c:v>41548</c:v>
                </c:pt>
                <c:pt idx="389">
                  <c:v>41579</c:v>
                </c:pt>
                <c:pt idx="390">
                  <c:v>41609</c:v>
                </c:pt>
                <c:pt idx="391">
                  <c:v>41640</c:v>
                </c:pt>
                <c:pt idx="392">
                  <c:v>41671</c:v>
                </c:pt>
                <c:pt idx="393">
                  <c:v>41699</c:v>
                </c:pt>
                <c:pt idx="394">
                  <c:v>41730</c:v>
                </c:pt>
                <c:pt idx="395">
                  <c:v>41760</c:v>
                </c:pt>
                <c:pt idx="396">
                  <c:v>41791</c:v>
                </c:pt>
                <c:pt idx="397">
                  <c:v>41821</c:v>
                </c:pt>
                <c:pt idx="398">
                  <c:v>41852</c:v>
                </c:pt>
                <c:pt idx="399">
                  <c:v>41883</c:v>
                </c:pt>
                <c:pt idx="400">
                  <c:v>41913</c:v>
                </c:pt>
                <c:pt idx="401">
                  <c:v>41944</c:v>
                </c:pt>
                <c:pt idx="402">
                  <c:v>41974</c:v>
                </c:pt>
                <c:pt idx="403">
                  <c:v>42005</c:v>
                </c:pt>
                <c:pt idx="404">
                  <c:v>42036</c:v>
                </c:pt>
                <c:pt idx="405">
                  <c:v>42064</c:v>
                </c:pt>
                <c:pt idx="406">
                  <c:v>42095</c:v>
                </c:pt>
                <c:pt idx="407">
                  <c:v>42125</c:v>
                </c:pt>
                <c:pt idx="408">
                  <c:v>42156</c:v>
                </c:pt>
                <c:pt idx="409">
                  <c:v>42186</c:v>
                </c:pt>
                <c:pt idx="410">
                  <c:v>42217</c:v>
                </c:pt>
                <c:pt idx="411">
                  <c:v>42248</c:v>
                </c:pt>
                <c:pt idx="412">
                  <c:v>42278</c:v>
                </c:pt>
                <c:pt idx="413">
                  <c:v>42309</c:v>
                </c:pt>
                <c:pt idx="414">
                  <c:v>42339</c:v>
                </c:pt>
                <c:pt idx="415">
                  <c:v>42370</c:v>
                </c:pt>
                <c:pt idx="416">
                  <c:v>42401</c:v>
                </c:pt>
                <c:pt idx="417">
                  <c:v>42430</c:v>
                </c:pt>
                <c:pt idx="418">
                  <c:v>42461</c:v>
                </c:pt>
                <c:pt idx="419">
                  <c:v>42491</c:v>
                </c:pt>
                <c:pt idx="420">
                  <c:v>42522</c:v>
                </c:pt>
                <c:pt idx="421">
                  <c:v>42552</c:v>
                </c:pt>
                <c:pt idx="422">
                  <c:v>42583</c:v>
                </c:pt>
                <c:pt idx="423">
                  <c:v>42614</c:v>
                </c:pt>
                <c:pt idx="424">
                  <c:v>42644</c:v>
                </c:pt>
                <c:pt idx="425">
                  <c:v>42675</c:v>
                </c:pt>
                <c:pt idx="426">
                  <c:v>42705</c:v>
                </c:pt>
                <c:pt idx="427">
                  <c:v>42736</c:v>
                </c:pt>
                <c:pt idx="428">
                  <c:v>42767</c:v>
                </c:pt>
                <c:pt idx="429">
                  <c:v>42795</c:v>
                </c:pt>
                <c:pt idx="430">
                  <c:v>42826</c:v>
                </c:pt>
                <c:pt idx="431">
                  <c:v>42856</c:v>
                </c:pt>
                <c:pt idx="432">
                  <c:v>42887</c:v>
                </c:pt>
                <c:pt idx="433">
                  <c:v>42917</c:v>
                </c:pt>
                <c:pt idx="434">
                  <c:v>42948</c:v>
                </c:pt>
                <c:pt idx="435">
                  <c:v>42979</c:v>
                </c:pt>
                <c:pt idx="436">
                  <c:v>43009</c:v>
                </c:pt>
                <c:pt idx="437">
                  <c:v>43040</c:v>
                </c:pt>
                <c:pt idx="438">
                  <c:v>43070</c:v>
                </c:pt>
                <c:pt idx="439">
                  <c:v>43101</c:v>
                </c:pt>
                <c:pt idx="440">
                  <c:v>43132</c:v>
                </c:pt>
                <c:pt idx="441">
                  <c:v>43160</c:v>
                </c:pt>
              </c:numCache>
            </c:numRef>
          </c:cat>
          <c:val>
            <c:numRef>
              <c:f>縦型表!$BN$5:$BN$472</c:f>
              <c:numCache>
                <c:formatCode>0;"△ "0</c:formatCode>
                <c:ptCount val="468"/>
                <c:pt idx="0">
                  <c:v>700</c:v>
                </c:pt>
                <c:pt idx="1">
                  <c:v>700</c:v>
                </c:pt>
                <c:pt idx="2">
                  <c:v>700</c:v>
                </c:pt>
                <c:pt idx="3">
                  <c:v>700</c:v>
                </c:pt>
                <c:pt idx="4">
                  <c:v>700</c:v>
                </c:pt>
                <c:pt idx="5">
                  <c:v>700</c:v>
                </c:pt>
                <c:pt idx="6">
                  <c:v>700</c:v>
                </c:pt>
                <c:pt idx="7">
                  <c:v>700</c:v>
                </c:pt>
                <c:pt idx="8">
                  <c:v>700</c:v>
                </c:pt>
                <c:pt idx="9">
                  <c:v>700</c:v>
                </c:pt>
                <c:pt idx="10">
                  <c:v>700</c:v>
                </c:pt>
                <c:pt idx="11">
                  <c:v>700</c:v>
                </c:pt>
                <c:pt idx="12">
                  <c:v>700</c:v>
                </c:pt>
                <c:pt idx="13">
                  <c:v>700</c:v>
                </c:pt>
                <c:pt idx="14">
                  <c:v>700</c:v>
                </c:pt>
                <c:pt idx="15">
                  <c:v>700</c:v>
                </c:pt>
                <c:pt idx="16">
                  <c:v>700</c:v>
                </c:pt>
                <c:pt idx="17">
                  <c:v>700</c:v>
                </c:pt>
                <c:pt idx="18">
                  <c:v>700</c:v>
                </c:pt>
                <c:pt idx="19">
                  <c:v>700</c:v>
                </c:pt>
                <c:pt idx="20">
                  <c:v>700</c:v>
                </c:pt>
                <c:pt idx="21">
                  <c:v>700</c:v>
                </c:pt>
                <c:pt idx="22">
                  <c:v>700</c:v>
                </c:pt>
                <c:pt idx="23">
                  <c:v>700</c:v>
                </c:pt>
                <c:pt idx="24">
                  <c:v>700</c:v>
                </c:pt>
                <c:pt idx="25">
                  <c:v>700</c:v>
                </c:pt>
                <c:pt idx="26">
                  <c:v>700</c:v>
                </c:pt>
                <c:pt idx="27">
                  <c:v>700</c:v>
                </c:pt>
                <c:pt idx="28">
                  <c:v>700</c:v>
                </c:pt>
                <c:pt idx="29">
                  <c:v>700</c:v>
                </c:pt>
                <c:pt idx="30">
                  <c:v>700</c:v>
                </c:pt>
                <c:pt idx="31">
                  <c:v>700</c:v>
                </c:pt>
                <c:pt idx="32">
                  <c:v>700</c:v>
                </c:pt>
                <c:pt idx="33">
                  <c:v>700</c:v>
                </c:pt>
                <c:pt idx="34">
                  <c:v>700</c:v>
                </c:pt>
                <c:pt idx="35">
                  <c:v>700</c:v>
                </c:pt>
                <c:pt idx="36">
                  <c:v>700</c:v>
                </c:pt>
                <c:pt idx="37">
                  <c:v>700</c:v>
                </c:pt>
                <c:pt idx="38">
                  <c:v>700</c:v>
                </c:pt>
                <c:pt idx="39">
                  <c:v>700</c:v>
                </c:pt>
                <c:pt idx="40">
                  <c:v>700</c:v>
                </c:pt>
                <c:pt idx="41">
                  <c:v>700</c:v>
                </c:pt>
                <c:pt idx="42">
                  <c:v>700</c:v>
                </c:pt>
                <c:pt idx="43">
                  <c:v>700</c:v>
                </c:pt>
                <c:pt idx="44">
                  <c:v>700</c:v>
                </c:pt>
                <c:pt idx="45">
                  <c:v>700</c:v>
                </c:pt>
                <c:pt idx="46">
                  <c:v>700</c:v>
                </c:pt>
                <c:pt idx="47">
                  <c:v>700</c:v>
                </c:pt>
                <c:pt idx="48">
                  <c:v>700</c:v>
                </c:pt>
                <c:pt idx="49">
                  <c:v>700</c:v>
                </c:pt>
                <c:pt idx="50">
                  <c:v>700</c:v>
                </c:pt>
                <c:pt idx="51">
                  <c:v>700</c:v>
                </c:pt>
                <c:pt idx="52">
                  <c:v>700</c:v>
                </c:pt>
                <c:pt idx="53">
                  <c:v>700</c:v>
                </c:pt>
                <c:pt idx="54">
                  <c:v>700</c:v>
                </c:pt>
                <c:pt idx="55">
                  <c:v>700</c:v>
                </c:pt>
                <c:pt idx="56">
                  <c:v>700</c:v>
                </c:pt>
                <c:pt idx="57">
                  <c:v>700</c:v>
                </c:pt>
                <c:pt idx="58">
                  <c:v>700</c:v>
                </c:pt>
                <c:pt idx="59">
                  <c:v>700</c:v>
                </c:pt>
                <c:pt idx="60">
                  <c:v>700</c:v>
                </c:pt>
                <c:pt idx="61">
                  <c:v>700</c:v>
                </c:pt>
                <c:pt idx="62">
                  <c:v>700</c:v>
                </c:pt>
                <c:pt idx="63">
                  <c:v>700</c:v>
                </c:pt>
                <c:pt idx="64">
                  <c:v>700</c:v>
                </c:pt>
                <c:pt idx="65">
                  <c:v>700</c:v>
                </c:pt>
                <c:pt idx="66">
                  <c:v>700</c:v>
                </c:pt>
                <c:pt idx="67">
                  <c:v>700</c:v>
                </c:pt>
                <c:pt idx="68">
                  <c:v>700</c:v>
                </c:pt>
                <c:pt idx="69">
                  <c:v>700</c:v>
                </c:pt>
                <c:pt idx="70">
                  <c:v>700</c:v>
                </c:pt>
                <c:pt idx="71">
                  <c:v>700</c:v>
                </c:pt>
                <c:pt idx="72">
                  <c:v>700</c:v>
                </c:pt>
                <c:pt idx="73">
                  <c:v>700</c:v>
                </c:pt>
                <c:pt idx="74">
                  <c:v>700</c:v>
                </c:pt>
                <c:pt idx="75">
                  <c:v>700</c:v>
                </c:pt>
                <c:pt idx="76">
                  <c:v>700</c:v>
                </c:pt>
                <c:pt idx="77">
                  <c:v>700</c:v>
                </c:pt>
                <c:pt idx="78">
                  <c:v>700</c:v>
                </c:pt>
                <c:pt idx="79">
                  <c:v>700</c:v>
                </c:pt>
                <c:pt idx="80">
                  <c:v>700</c:v>
                </c:pt>
                <c:pt idx="81">
                  <c:v>700</c:v>
                </c:pt>
                <c:pt idx="82">
                  <c:v>700</c:v>
                </c:pt>
                <c:pt idx="83">
                  <c:v>700</c:v>
                </c:pt>
                <c:pt idx="84">
                  <c:v>700</c:v>
                </c:pt>
                <c:pt idx="85">
                  <c:v>700</c:v>
                </c:pt>
                <c:pt idx="86">
                  <c:v>700</c:v>
                </c:pt>
                <c:pt idx="87">
                  <c:v>700</c:v>
                </c:pt>
                <c:pt idx="88">
                  <c:v>700</c:v>
                </c:pt>
                <c:pt idx="89">
                  <c:v>700</c:v>
                </c:pt>
                <c:pt idx="90">
                  <c:v>700</c:v>
                </c:pt>
                <c:pt idx="91">
                  <c:v>700</c:v>
                </c:pt>
                <c:pt idx="92">
                  <c:v>700</c:v>
                </c:pt>
                <c:pt idx="93">
                  <c:v>700</c:v>
                </c:pt>
                <c:pt idx="94">
                  <c:v>700</c:v>
                </c:pt>
                <c:pt idx="95">
                  <c:v>700</c:v>
                </c:pt>
                <c:pt idx="96">
                  <c:v>700</c:v>
                </c:pt>
                <c:pt idx="97">
                  <c:v>700</c:v>
                </c:pt>
                <c:pt idx="98">
                  <c:v>700</c:v>
                </c:pt>
                <c:pt idx="99">
                  <c:v>700</c:v>
                </c:pt>
                <c:pt idx="100">
                  <c:v>700</c:v>
                </c:pt>
                <c:pt idx="101">
                  <c:v>700</c:v>
                </c:pt>
                <c:pt idx="102">
                  <c:v>700</c:v>
                </c:pt>
                <c:pt idx="103">
                  <c:v>700</c:v>
                </c:pt>
                <c:pt idx="104">
                  <c:v>700</c:v>
                </c:pt>
                <c:pt idx="105">
                  <c:v>700</c:v>
                </c:pt>
                <c:pt idx="106">
                  <c:v>700</c:v>
                </c:pt>
                <c:pt idx="107">
                  <c:v>700</c:v>
                </c:pt>
                <c:pt idx="108">
                  <c:v>700</c:v>
                </c:pt>
                <c:pt idx="109">
                  <c:v>700</c:v>
                </c:pt>
                <c:pt idx="110">
                  <c:v>700</c:v>
                </c:pt>
                <c:pt idx="111">
                  <c:v>700</c:v>
                </c:pt>
                <c:pt idx="112">
                  <c:v>700</c:v>
                </c:pt>
                <c:pt idx="113">
                  <c:v>700</c:v>
                </c:pt>
                <c:pt idx="114">
                  <c:v>700</c:v>
                </c:pt>
                <c:pt idx="115">
                  <c:v>700</c:v>
                </c:pt>
                <c:pt idx="116">
                  <c:v>700</c:v>
                </c:pt>
                <c:pt idx="117">
                  <c:v>700</c:v>
                </c:pt>
                <c:pt idx="118">
                  <c:v>700</c:v>
                </c:pt>
                <c:pt idx="119">
                  <c:v>700</c:v>
                </c:pt>
                <c:pt idx="120">
                  <c:v>700</c:v>
                </c:pt>
                <c:pt idx="121">
                  <c:v>700</c:v>
                </c:pt>
                <c:pt idx="122">
                  <c:v>700</c:v>
                </c:pt>
                <c:pt idx="123">
                  <c:v>700</c:v>
                </c:pt>
                <c:pt idx="124">
                  <c:v>700</c:v>
                </c:pt>
                <c:pt idx="125">
                  <c:v>700</c:v>
                </c:pt>
                <c:pt idx="126">
                  <c:v>700</c:v>
                </c:pt>
                <c:pt idx="127">
                  <c:v>700</c:v>
                </c:pt>
                <c:pt idx="128">
                  <c:v>700</c:v>
                </c:pt>
                <c:pt idx="129">
                  <c:v>700</c:v>
                </c:pt>
                <c:pt idx="130">
                  <c:v>700</c:v>
                </c:pt>
                <c:pt idx="131">
                  <c:v>700</c:v>
                </c:pt>
                <c:pt idx="132">
                  <c:v>700</c:v>
                </c:pt>
                <c:pt idx="133">
                  <c:v>700</c:v>
                </c:pt>
                <c:pt idx="134">
                  <c:v>700</c:v>
                </c:pt>
                <c:pt idx="135">
                  <c:v>700</c:v>
                </c:pt>
                <c:pt idx="136">
                  <c:v>700</c:v>
                </c:pt>
                <c:pt idx="137">
                  <c:v>700</c:v>
                </c:pt>
                <c:pt idx="138">
                  <c:v>700</c:v>
                </c:pt>
                <c:pt idx="139">
                  <c:v>700</c:v>
                </c:pt>
                <c:pt idx="140">
                  <c:v>700</c:v>
                </c:pt>
                <c:pt idx="141">
                  <c:v>700</c:v>
                </c:pt>
                <c:pt idx="142">
                  <c:v>700</c:v>
                </c:pt>
                <c:pt idx="143">
                  <c:v>700</c:v>
                </c:pt>
                <c:pt idx="144">
                  <c:v>700</c:v>
                </c:pt>
                <c:pt idx="145">
                  <c:v>700</c:v>
                </c:pt>
                <c:pt idx="146">
                  <c:v>700</c:v>
                </c:pt>
                <c:pt idx="147">
                  <c:v>700</c:v>
                </c:pt>
                <c:pt idx="148">
                  <c:v>700</c:v>
                </c:pt>
                <c:pt idx="149">
                  <c:v>700</c:v>
                </c:pt>
                <c:pt idx="150">
                  <c:v>700</c:v>
                </c:pt>
                <c:pt idx="151">
                  <c:v>700</c:v>
                </c:pt>
                <c:pt idx="152">
                  <c:v>700</c:v>
                </c:pt>
                <c:pt idx="153">
                  <c:v>700</c:v>
                </c:pt>
                <c:pt idx="154">
                  <c:v>700</c:v>
                </c:pt>
                <c:pt idx="155">
                  <c:v>700</c:v>
                </c:pt>
                <c:pt idx="156">
                  <c:v>700</c:v>
                </c:pt>
                <c:pt idx="157">
                  <c:v>700</c:v>
                </c:pt>
                <c:pt idx="158">
                  <c:v>700</c:v>
                </c:pt>
                <c:pt idx="159">
                  <c:v>700</c:v>
                </c:pt>
                <c:pt idx="160">
                  <c:v>700</c:v>
                </c:pt>
                <c:pt idx="161">
                  <c:v>700</c:v>
                </c:pt>
                <c:pt idx="162">
                  <c:v>718.67399999999998</c:v>
                </c:pt>
                <c:pt idx="163">
                  <c:v>796.14599999999996</c:v>
                </c:pt>
                <c:pt idx="164">
                  <c:v>854.17899999999997</c:v>
                </c:pt>
                <c:pt idx="165">
                  <c:v>925.83799999999997</c:v>
                </c:pt>
                <c:pt idx="166">
                  <c:v>1142.347</c:v>
                </c:pt>
                <c:pt idx="167">
                  <c:v>770.88599999999997</c:v>
                </c:pt>
                <c:pt idx="168">
                  <c:v>1015.927</c:v>
                </c:pt>
                <c:pt idx="169">
                  <c:v>1214.4450000000002</c:v>
                </c:pt>
                <c:pt idx="170">
                  <c:v>1313.799</c:v>
                </c:pt>
                <c:pt idx="171">
                  <c:v>1294</c:v>
                </c:pt>
                <c:pt idx="172">
                  <c:v>1313.799</c:v>
                </c:pt>
                <c:pt idx="173">
                  <c:v>1293.999</c:v>
                </c:pt>
                <c:pt idx="174">
                  <c:v>1173.251</c:v>
                </c:pt>
                <c:pt idx="175">
                  <c:v>1164.9850000000001</c:v>
                </c:pt>
                <c:pt idx="176">
                  <c:v>1274.1990000000001</c:v>
                </c:pt>
                <c:pt idx="177">
                  <c:v>1313.8</c:v>
                </c:pt>
                <c:pt idx="178">
                  <c:v>1294</c:v>
                </c:pt>
                <c:pt idx="179">
                  <c:v>1022.471</c:v>
                </c:pt>
                <c:pt idx="180">
                  <c:v>1291.1369999999999</c:v>
                </c:pt>
                <c:pt idx="181">
                  <c:v>1313.5149999999999</c:v>
                </c:pt>
                <c:pt idx="182">
                  <c:v>1227.8879999999999</c:v>
                </c:pt>
                <c:pt idx="183">
                  <c:v>700</c:v>
                </c:pt>
                <c:pt idx="184">
                  <c:v>700</c:v>
                </c:pt>
                <c:pt idx="185">
                  <c:v>1180.5260000000001</c:v>
                </c:pt>
                <c:pt idx="186">
                  <c:v>1313.799</c:v>
                </c:pt>
                <c:pt idx="187">
                  <c:v>1313.799</c:v>
                </c:pt>
                <c:pt idx="188">
                  <c:v>1254.4000000000001</c:v>
                </c:pt>
                <c:pt idx="189">
                  <c:v>1313.8</c:v>
                </c:pt>
                <c:pt idx="190">
                  <c:v>1294</c:v>
                </c:pt>
                <c:pt idx="191">
                  <c:v>1313.799</c:v>
                </c:pt>
                <c:pt idx="192">
                  <c:v>1293.999</c:v>
                </c:pt>
                <c:pt idx="193">
                  <c:v>1313.799</c:v>
                </c:pt>
                <c:pt idx="194">
                  <c:v>1313.8</c:v>
                </c:pt>
                <c:pt idx="195">
                  <c:v>1292.0889999999999</c:v>
                </c:pt>
                <c:pt idx="196">
                  <c:v>1312.49</c:v>
                </c:pt>
                <c:pt idx="197">
                  <c:v>1291.847</c:v>
                </c:pt>
                <c:pt idx="198">
                  <c:v>1312.673</c:v>
                </c:pt>
                <c:pt idx="199">
                  <c:v>894.27499999999998</c:v>
                </c:pt>
                <c:pt idx="200">
                  <c:v>700</c:v>
                </c:pt>
                <c:pt idx="201">
                  <c:v>1035.6109999999999</c:v>
                </c:pt>
                <c:pt idx="202">
                  <c:v>1294</c:v>
                </c:pt>
                <c:pt idx="203">
                  <c:v>1231.9160000000002</c:v>
                </c:pt>
                <c:pt idx="204">
                  <c:v>1294</c:v>
                </c:pt>
                <c:pt idx="205">
                  <c:v>1313.799</c:v>
                </c:pt>
                <c:pt idx="206">
                  <c:v>1313.799</c:v>
                </c:pt>
                <c:pt idx="207">
                  <c:v>1294</c:v>
                </c:pt>
                <c:pt idx="208">
                  <c:v>1311.2429999999999</c:v>
                </c:pt>
                <c:pt idx="209">
                  <c:v>1294</c:v>
                </c:pt>
                <c:pt idx="210">
                  <c:v>1313.8</c:v>
                </c:pt>
                <c:pt idx="211">
                  <c:v>1313.8</c:v>
                </c:pt>
                <c:pt idx="212">
                  <c:v>1254.3980000000001</c:v>
                </c:pt>
                <c:pt idx="213">
                  <c:v>1311.6970000000001</c:v>
                </c:pt>
                <c:pt idx="214">
                  <c:v>1292.9589999999998</c:v>
                </c:pt>
                <c:pt idx="215">
                  <c:v>815.57299999999998</c:v>
                </c:pt>
                <c:pt idx="216">
                  <c:v>700</c:v>
                </c:pt>
                <c:pt idx="217">
                  <c:v>1270.989</c:v>
                </c:pt>
                <c:pt idx="218">
                  <c:v>1313.8</c:v>
                </c:pt>
                <c:pt idx="219">
                  <c:v>1294</c:v>
                </c:pt>
                <c:pt idx="220">
                  <c:v>1313.8</c:v>
                </c:pt>
                <c:pt idx="221">
                  <c:v>1294</c:v>
                </c:pt>
                <c:pt idx="222">
                  <c:v>1313.463</c:v>
                </c:pt>
                <c:pt idx="223">
                  <c:v>1313.8</c:v>
                </c:pt>
                <c:pt idx="224">
                  <c:v>1274.2</c:v>
                </c:pt>
                <c:pt idx="225">
                  <c:v>1313.8</c:v>
                </c:pt>
                <c:pt idx="226">
                  <c:v>1293.999</c:v>
                </c:pt>
                <c:pt idx="227">
                  <c:v>1164.4380000000001</c:v>
                </c:pt>
                <c:pt idx="228">
                  <c:v>1293.6199999999999</c:v>
                </c:pt>
                <c:pt idx="229">
                  <c:v>1313.453</c:v>
                </c:pt>
                <c:pt idx="230">
                  <c:v>1313.153</c:v>
                </c:pt>
                <c:pt idx="231">
                  <c:v>874.976</c:v>
                </c:pt>
                <c:pt idx="232">
                  <c:v>744.70799999999997</c:v>
                </c:pt>
                <c:pt idx="233">
                  <c:v>1292.828</c:v>
                </c:pt>
                <c:pt idx="234">
                  <c:v>1313.8</c:v>
                </c:pt>
                <c:pt idx="235">
                  <c:v>1313.8</c:v>
                </c:pt>
                <c:pt idx="236">
                  <c:v>1254.4000000000001</c:v>
                </c:pt>
                <c:pt idx="237">
                  <c:v>1313.8</c:v>
                </c:pt>
                <c:pt idx="238">
                  <c:v>1294</c:v>
                </c:pt>
                <c:pt idx="239">
                  <c:v>1313.8</c:v>
                </c:pt>
                <c:pt idx="240">
                  <c:v>1294</c:v>
                </c:pt>
                <c:pt idx="241">
                  <c:v>1313.8</c:v>
                </c:pt>
                <c:pt idx="242">
                  <c:v>1313.8</c:v>
                </c:pt>
                <c:pt idx="243">
                  <c:v>1194.7470000000001</c:v>
                </c:pt>
                <c:pt idx="244">
                  <c:v>1206.5360000000001</c:v>
                </c:pt>
                <c:pt idx="245">
                  <c:v>1293.8110000000001</c:v>
                </c:pt>
                <c:pt idx="246">
                  <c:v>1093.0409999999999</c:v>
                </c:pt>
                <c:pt idx="247">
                  <c:v>700</c:v>
                </c:pt>
                <c:pt idx="248">
                  <c:v>700</c:v>
                </c:pt>
                <c:pt idx="249">
                  <c:v>700</c:v>
                </c:pt>
                <c:pt idx="250">
                  <c:v>1259.69</c:v>
                </c:pt>
                <c:pt idx="251">
                  <c:v>1313.8</c:v>
                </c:pt>
                <c:pt idx="252">
                  <c:v>1126.2190000000001</c:v>
                </c:pt>
                <c:pt idx="253">
                  <c:v>1313.8</c:v>
                </c:pt>
                <c:pt idx="254">
                  <c:v>1313.8</c:v>
                </c:pt>
                <c:pt idx="255">
                  <c:v>1294</c:v>
                </c:pt>
                <c:pt idx="256">
                  <c:v>1313.8</c:v>
                </c:pt>
                <c:pt idx="257">
                  <c:v>1294</c:v>
                </c:pt>
                <c:pt idx="258">
                  <c:v>1313.8</c:v>
                </c:pt>
                <c:pt idx="259">
                  <c:v>1313.8</c:v>
                </c:pt>
                <c:pt idx="260">
                  <c:v>1254.4000000000001</c:v>
                </c:pt>
                <c:pt idx="261">
                  <c:v>1313.799</c:v>
                </c:pt>
                <c:pt idx="262">
                  <c:v>1293.674</c:v>
                </c:pt>
                <c:pt idx="263">
                  <c:v>1105.9970000000001</c:v>
                </c:pt>
                <c:pt idx="264">
                  <c:v>700</c:v>
                </c:pt>
                <c:pt idx="265">
                  <c:v>700</c:v>
                </c:pt>
                <c:pt idx="266">
                  <c:v>700</c:v>
                </c:pt>
                <c:pt idx="267">
                  <c:v>700</c:v>
                </c:pt>
                <c:pt idx="268">
                  <c:v>700</c:v>
                </c:pt>
                <c:pt idx="269">
                  <c:v>713.27800000000002</c:v>
                </c:pt>
                <c:pt idx="270">
                  <c:v>1315.748</c:v>
                </c:pt>
                <c:pt idx="271">
                  <c:v>1322.5740000000001</c:v>
                </c:pt>
                <c:pt idx="272">
                  <c:v>1282.3519999999999</c:v>
                </c:pt>
                <c:pt idx="273">
                  <c:v>1322.2919999999999</c:v>
                </c:pt>
                <c:pt idx="274">
                  <c:v>1302.3029999999999</c:v>
                </c:pt>
                <c:pt idx="275">
                  <c:v>1322.0140000000001</c:v>
                </c:pt>
                <c:pt idx="276">
                  <c:v>1301.634</c:v>
                </c:pt>
                <c:pt idx="277">
                  <c:v>1320.942</c:v>
                </c:pt>
                <c:pt idx="278">
                  <c:v>1319.673</c:v>
                </c:pt>
                <c:pt idx="279">
                  <c:v>1299.6010000000001</c:v>
                </c:pt>
                <c:pt idx="280">
                  <c:v>1320.203</c:v>
                </c:pt>
                <c:pt idx="281">
                  <c:v>1300.4769999999999</c:v>
                </c:pt>
                <c:pt idx="282">
                  <c:v>1321.097</c:v>
                </c:pt>
                <c:pt idx="283">
                  <c:v>1116.24</c:v>
                </c:pt>
                <c:pt idx="284">
                  <c:v>700</c:v>
                </c:pt>
                <c:pt idx="285">
                  <c:v>700</c:v>
                </c:pt>
                <c:pt idx="286">
                  <c:v>700</c:v>
                </c:pt>
                <c:pt idx="287">
                  <c:v>712.798</c:v>
                </c:pt>
                <c:pt idx="288">
                  <c:v>1297.7820000000002</c:v>
                </c:pt>
                <c:pt idx="289">
                  <c:v>1321.606</c:v>
                </c:pt>
                <c:pt idx="290">
                  <c:v>1010.2950000000001</c:v>
                </c:pt>
                <c:pt idx="291">
                  <c:v>700</c:v>
                </c:pt>
                <c:pt idx="292">
                  <c:v>700</c:v>
                </c:pt>
                <c:pt idx="293">
                  <c:v>700</c:v>
                </c:pt>
                <c:pt idx="294">
                  <c:v>700</c:v>
                </c:pt>
                <c:pt idx="295">
                  <c:v>700</c:v>
                </c:pt>
                <c:pt idx="296">
                  <c:v>700</c:v>
                </c:pt>
                <c:pt idx="297">
                  <c:v>700</c:v>
                </c:pt>
                <c:pt idx="298">
                  <c:v>1301.9389999999999</c:v>
                </c:pt>
                <c:pt idx="299">
                  <c:v>897.24900000000002</c:v>
                </c:pt>
                <c:pt idx="300">
                  <c:v>700</c:v>
                </c:pt>
                <c:pt idx="301">
                  <c:v>700</c:v>
                </c:pt>
                <c:pt idx="302">
                  <c:v>700</c:v>
                </c:pt>
                <c:pt idx="303">
                  <c:v>700</c:v>
                </c:pt>
                <c:pt idx="304">
                  <c:v>700</c:v>
                </c:pt>
                <c:pt idx="305">
                  <c:v>700</c:v>
                </c:pt>
                <c:pt idx="306">
                  <c:v>1051.7640000000001</c:v>
                </c:pt>
                <c:pt idx="307">
                  <c:v>1051.2939999999999</c:v>
                </c:pt>
                <c:pt idx="308">
                  <c:v>1261.867</c:v>
                </c:pt>
                <c:pt idx="309">
                  <c:v>1321.806</c:v>
                </c:pt>
                <c:pt idx="310">
                  <c:v>1302.1030000000001</c:v>
                </c:pt>
                <c:pt idx="311">
                  <c:v>1321.9380000000001</c:v>
                </c:pt>
                <c:pt idx="312">
                  <c:v>1301.0219999999999</c:v>
                </c:pt>
                <c:pt idx="313">
                  <c:v>1320.0219999999999</c:v>
                </c:pt>
                <c:pt idx="314">
                  <c:v>1319.8029999999999</c:v>
                </c:pt>
                <c:pt idx="315">
                  <c:v>1299.3620000000001</c:v>
                </c:pt>
                <c:pt idx="316">
                  <c:v>899.52199999999993</c:v>
                </c:pt>
                <c:pt idx="317">
                  <c:v>700</c:v>
                </c:pt>
                <c:pt idx="318">
                  <c:v>700</c:v>
                </c:pt>
                <c:pt idx="319">
                  <c:v>720.89800000000002</c:v>
                </c:pt>
                <c:pt idx="320">
                  <c:v>1276.48</c:v>
                </c:pt>
                <c:pt idx="321">
                  <c:v>1321.787</c:v>
                </c:pt>
                <c:pt idx="322">
                  <c:v>1301.6950000000002</c:v>
                </c:pt>
                <c:pt idx="323">
                  <c:v>1321.6849999999999</c:v>
                </c:pt>
                <c:pt idx="324">
                  <c:v>1301.373</c:v>
                </c:pt>
                <c:pt idx="325">
                  <c:v>1320.6849999999999</c:v>
                </c:pt>
                <c:pt idx="326">
                  <c:v>1319.519</c:v>
                </c:pt>
                <c:pt idx="327">
                  <c:v>1299.5030000000002</c:v>
                </c:pt>
                <c:pt idx="328">
                  <c:v>1320.0410000000002</c:v>
                </c:pt>
                <c:pt idx="329">
                  <c:v>1300.5419999999999</c:v>
                </c:pt>
                <c:pt idx="330">
                  <c:v>1320.865</c:v>
                </c:pt>
                <c:pt idx="331">
                  <c:v>1320.8409999999999</c:v>
                </c:pt>
                <c:pt idx="332">
                  <c:v>1260.9870000000001</c:v>
                </c:pt>
                <c:pt idx="333">
                  <c:v>1192.9780000000001</c:v>
                </c:pt>
                <c:pt idx="334">
                  <c:v>700</c:v>
                </c:pt>
                <c:pt idx="335">
                  <c:v>700</c:v>
                </c:pt>
                <c:pt idx="336">
                  <c:v>700</c:v>
                </c:pt>
                <c:pt idx="337">
                  <c:v>700</c:v>
                </c:pt>
                <c:pt idx="338">
                  <c:v>700</c:v>
                </c:pt>
                <c:pt idx="339">
                  <c:v>760.69799999999998</c:v>
                </c:pt>
                <c:pt idx="340">
                  <c:v>1321.432</c:v>
                </c:pt>
                <c:pt idx="341">
                  <c:v>1301.646</c:v>
                </c:pt>
                <c:pt idx="342">
                  <c:v>1322.085</c:v>
                </c:pt>
                <c:pt idx="343">
                  <c:v>1322.329</c:v>
                </c:pt>
                <c:pt idx="344">
                  <c:v>1262.152</c:v>
                </c:pt>
                <c:pt idx="345">
                  <c:v>1322.2649999999999</c:v>
                </c:pt>
                <c:pt idx="346">
                  <c:v>1302.06</c:v>
                </c:pt>
                <c:pt idx="347">
                  <c:v>1321.9099999999999</c:v>
                </c:pt>
                <c:pt idx="348">
                  <c:v>1301.163</c:v>
                </c:pt>
                <c:pt idx="349">
                  <c:v>1320.7939999999999</c:v>
                </c:pt>
                <c:pt idx="350">
                  <c:v>1319.1669999999999</c:v>
                </c:pt>
                <c:pt idx="351">
                  <c:v>1298.4880000000001</c:v>
                </c:pt>
                <c:pt idx="352">
                  <c:v>1306.806</c:v>
                </c:pt>
                <c:pt idx="353">
                  <c:v>789.17100000000005</c:v>
                </c:pt>
                <c:pt idx="354">
                  <c:v>700</c:v>
                </c:pt>
                <c:pt idx="355">
                  <c:v>700</c:v>
                </c:pt>
                <c:pt idx="356">
                  <c:v>700</c:v>
                </c:pt>
                <c:pt idx="357">
                  <c:v>700</c:v>
                </c:pt>
                <c:pt idx="358">
                  <c:v>700</c:v>
                </c:pt>
                <c:pt idx="359">
                  <c:v>700</c:v>
                </c:pt>
                <c:pt idx="360">
                  <c:v>700</c:v>
                </c:pt>
                <c:pt idx="361">
                  <c:v>700</c:v>
                </c:pt>
                <c:pt idx="362">
                  <c:v>700</c:v>
                </c:pt>
                <c:pt idx="363">
                  <c:v>700</c:v>
                </c:pt>
                <c:pt idx="364">
                  <c:v>700</c:v>
                </c:pt>
                <c:pt idx="365">
                  <c:v>700</c:v>
                </c:pt>
                <c:pt idx="366">
                  <c:v>700</c:v>
                </c:pt>
                <c:pt idx="367">
                  <c:v>700</c:v>
                </c:pt>
                <c:pt idx="368">
                  <c:v>700</c:v>
                </c:pt>
                <c:pt idx="369">
                  <c:v>700</c:v>
                </c:pt>
                <c:pt idx="370">
                  <c:v>700</c:v>
                </c:pt>
                <c:pt idx="371">
                  <c:v>700</c:v>
                </c:pt>
                <c:pt idx="372">
                  <c:v>700</c:v>
                </c:pt>
                <c:pt idx="373">
                  <c:v>700</c:v>
                </c:pt>
                <c:pt idx="374">
                  <c:v>700</c:v>
                </c:pt>
                <c:pt idx="375">
                  <c:v>700</c:v>
                </c:pt>
                <c:pt idx="376">
                  <c:v>700</c:v>
                </c:pt>
                <c:pt idx="377">
                  <c:v>700</c:v>
                </c:pt>
                <c:pt idx="378">
                  <c:v>700</c:v>
                </c:pt>
                <c:pt idx="379">
                  <c:v>700</c:v>
                </c:pt>
                <c:pt idx="380">
                  <c:v>700</c:v>
                </c:pt>
                <c:pt idx="381">
                  <c:v>700</c:v>
                </c:pt>
                <c:pt idx="382">
                  <c:v>700</c:v>
                </c:pt>
                <c:pt idx="383">
                  <c:v>700</c:v>
                </c:pt>
                <c:pt idx="384">
                  <c:v>700</c:v>
                </c:pt>
                <c:pt idx="385">
                  <c:v>700</c:v>
                </c:pt>
                <c:pt idx="386">
                  <c:v>700</c:v>
                </c:pt>
                <c:pt idx="387">
                  <c:v>700</c:v>
                </c:pt>
                <c:pt idx="388">
                  <c:v>700</c:v>
                </c:pt>
                <c:pt idx="389">
                  <c:v>700</c:v>
                </c:pt>
                <c:pt idx="390">
                  <c:v>700</c:v>
                </c:pt>
                <c:pt idx="391">
                  <c:v>700</c:v>
                </c:pt>
                <c:pt idx="392">
                  <c:v>700</c:v>
                </c:pt>
                <c:pt idx="393">
                  <c:v>700</c:v>
                </c:pt>
                <c:pt idx="394">
                  <c:v>700</c:v>
                </c:pt>
                <c:pt idx="395">
                  <c:v>700</c:v>
                </c:pt>
                <c:pt idx="396">
                  <c:v>700</c:v>
                </c:pt>
                <c:pt idx="397">
                  <c:v>700</c:v>
                </c:pt>
                <c:pt idx="398">
                  <c:v>700</c:v>
                </c:pt>
                <c:pt idx="399">
                  <c:v>700</c:v>
                </c:pt>
                <c:pt idx="400">
                  <c:v>700</c:v>
                </c:pt>
                <c:pt idx="401">
                  <c:v>700</c:v>
                </c:pt>
                <c:pt idx="402">
                  <c:v>700</c:v>
                </c:pt>
                <c:pt idx="403">
                  <c:v>700</c:v>
                </c:pt>
                <c:pt idx="404">
                  <c:v>700</c:v>
                </c:pt>
                <c:pt idx="405">
                  <c:v>700</c:v>
                </c:pt>
                <c:pt idx="406">
                  <c:v>700</c:v>
                </c:pt>
                <c:pt idx="407">
                  <c:v>700</c:v>
                </c:pt>
                <c:pt idx="408">
                  <c:v>700</c:v>
                </c:pt>
                <c:pt idx="409">
                  <c:v>700</c:v>
                </c:pt>
                <c:pt idx="410">
                  <c:v>700</c:v>
                </c:pt>
                <c:pt idx="411">
                  <c:v>700</c:v>
                </c:pt>
                <c:pt idx="412">
                  <c:v>700</c:v>
                </c:pt>
                <c:pt idx="413">
                  <c:v>700</c:v>
                </c:pt>
                <c:pt idx="414">
                  <c:v>700</c:v>
                </c:pt>
                <c:pt idx="415">
                  <c:v>700</c:v>
                </c:pt>
                <c:pt idx="416">
                  <c:v>700</c:v>
                </c:pt>
                <c:pt idx="417">
                  <c:v>700</c:v>
                </c:pt>
                <c:pt idx="418">
                  <c:v>700</c:v>
                </c:pt>
                <c:pt idx="419">
                  <c:v>700</c:v>
                </c:pt>
                <c:pt idx="420">
                  <c:v>700</c:v>
                </c:pt>
                <c:pt idx="421">
                  <c:v>700</c:v>
                </c:pt>
                <c:pt idx="422">
                  <c:v>700</c:v>
                </c:pt>
                <c:pt idx="423">
                  <c:v>700</c:v>
                </c:pt>
                <c:pt idx="424">
                  <c:v>700</c:v>
                </c:pt>
                <c:pt idx="425">
                  <c:v>700</c:v>
                </c:pt>
                <c:pt idx="426">
                  <c:v>700</c:v>
                </c:pt>
                <c:pt idx="427">
                  <c:v>700</c:v>
                </c:pt>
                <c:pt idx="428">
                  <c:v>700</c:v>
                </c:pt>
                <c:pt idx="429">
                  <c:v>700</c:v>
                </c:pt>
                <c:pt idx="430">
                  <c:v>700</c:v>
                </c:pt>
                <c:pt idx="431">
                  <c:v>700</c:v>
                </c:pt>
                <c:pt idx="432">
                  <c:v>700</c:v>
                </c:pt>
                <c:pt idx="433">
                  <c:v>700</c:v>
                </c:pt>
                <c:pt idx="434">
                  <c:v>700</c:v>
                </c:pt>
                <c:pt idx="435">
                  <c:v>700</c:v>
                </c:pt>
                <c:pt idx="436">
                  <c:v>700</c:v>
                </c:pt>
                <c:pt idx="437">
                  <c:v>700</c:v>
                </c:pt>
                <c:pt idx="438">
                  <c:v>700</c:v>
                </c:pt>
                <c:pt idx="439">
                  <c:v>700</c:v>
                </c:pt>
                <c:pt idx="440">
                  <c:v>700</c:v>
                </c:pt>
                <c:pt idx="441">
                  <c:v>700</c:v>
                </c:pt>
              </c:numCache>
            </c:numRef>
          </c:val>
          <c:smooth val="0"/>
        </c:ser>
        <c:ser>
          <c:idx val="5"/>
          <c:order val="2"/>
          <c:tx>
            <c:strRef>
              <c:f>縦型表!$BL$3</c:f>
              <c:strCache>
                <c:ptCount val="1"/>
                <c:pt idx="0">
                  <c:v>1号機</c:v>
                </c:pt>
              </c:strCache>
            </c:strRef>
          </c:tx>
          <c:marker>
            <c:symbol val="none"/>
          </c:marker>
          <c:cat>
            <c:numRef>
              <c:f>縦型表!$BK$5:$BK$472</c:f>
              <c:numCache>
                <c:formatCode>[$-411]ge\.m</c:formatCode>
                <c:ptCount val="468"/>
                <c:pt idx="0">
                  <c:v>29677</c:v>
                </c:pt>
                <c:pt idx="1">
                  <c:v>29707</c:v>
                </c:pt>
                <c:pt idx="2">
                  <c:v>29738</c:v>
                </c:pt>
                <c:pt idx="3">
                  <c:v>29768</c:v>
                </c:pt>
                <c:pt idx="4">
                  <c:v>29799</c:v>
                </c:pt>
                <c:pt idx="5">
                  <c:v>29830</c:v>
                </c:pt>
                <c:pt idx="6">
                  <c:v>29860</c:v>
                </c:pt>
                <c:pt idx="7">
                  <c:v>29891</c:v>
                </c:pt>
                <c:pt idx="8">
                  <c:v>29921</c:v>
                </c:pt>
                <c:pt idx="9">
                  <c:v>29952</c:v>
                </c:pt>
                <c:pt idx="10">
                  <c:v>29983</c:v>
                </c:pt>
                <c:pt idx="11">
                  <c:v>30011</c:v>
                </c:pt>
                <c:pt idx="12">
                  <c:v>30042</c:v>
                </c:pt>
                <c:pt idx="13">
                  <c:v>30072</c:v>
                </c:pt>
                <c:pt idx="14">
                  <c:v>30103</c:v>
                </c:pt>
                <c:pt idx="15">
                  <c:v>30133</c:v>
                </c:pt>
                <c:pt idx="16">
                  <c:v>30164</c:v>
                </c:pt>
                <c:pt idx="17">
                  <c:v>30195</c:v>
                </c:pt>
                <c:pt idx="18">
                  <c:v>30225</c:v>
                </c:pt>
                <c:pt idx="19">
                  <c:v>30256</c:v>
                </c:pt>
                <c:pt idx="20">
                  <c:v>30286</c:v>
                </c:pt>
                <c:pt idx="21">
                  <c:v>30317</c:v>
                </c:pt>
                <c:pt idx="22">
                  <c:v>30348</c:v>
                </c:pt>
                <c:pt idx="23">
                  <c:v>30376</c:v>
                </c:pt>
                <c:pt idx="24">
                  <c:v>30407</c:v>
                </c:pt>
                <c:pt idx="25">
                  <c:v>30437</c:v>
                </c:pt>
                <c:pt idx="26">
                  <c:v>30468</c:v>
                </c:pt>
                <c:pt idx="27">
                  <c:v>30498</c:v>
                </c:pt>
                <c:pt idx="28">
                  <c:v>30529</c:v>
                </c:pt>
                <c:pt idx="29">
                  <c:v>30560</c:v>
                </c:pt>
                <c:pt idx="30">
                  <c:v>30590</c:v>
                </c:pt>
                <c:pt idx="31">
                  <c:v>30621</c:v>
                </c:pt>
                <c:pt idx="32">
                  <c:v>30651</c:v>
                </c:pt>
                <c:pt idx="33">
                  <c:v>30682</c:v>
                </c:pt>
                <c:pt idx="34">
                  <c:v>30713</c:v>
                </c:pt>
                <c:pt idx="35">
                  <c:v>30742</c:v>
                </c:pt>
                <c:pt idx="36">
                  <c:v>30773</c:v>
                </c:pt>
                <c:pt idx="37">
                  <c:v>30803</c:v>
                </c:pt>
                <c:pt idx="38">
                  <c:v>30834</c:v>
                </c:pt>
                <c:pt idx="39">
                  <c:v>30864</c:v>
                </c:pt>
                <c:pt idx="40">
                  <c:v>30895</c:v>
                </c:pt>
                <c:pt idx="41">
                  <c:v>30926</c:v>
                </c:pt>
                <c:pt idx="42">
                  <c:v>30956</c:v>
                </c:pt>
                <c:pt idx="43">
                  <c:v>30987</c:v>
                </c:pt>
                <c:pt idx="44">
                  <c:v>31017</c:v>
                </c:pt>
                <c:pt idx="45">
                  <c:v>31048</c:v>
                </c:pt>
                <c:pt idx="46">
                  <c:v>31079</c:v>
                </c:pt>
                <c:pt idx="47">
                  <c:v>31107</c:v>
                </c:pt>
                <c:pt idx="48">
                  <c:v>31138</c:v>
                </c:pt>
                <c:pt idx="49">
                  <c:v>31168</c:v>
                </c:pt>
                <c:pt idx="50">
                  <c:v>31199</c:v>
                </c:pt>
                <c:pt idx="51">
                  <c:v>31229</c:v>
                </c:pt>
                <c:pt idx="52">
                  <c:v>31260</c:v>
                </c:pt>
                <c:pt idx="53">
                  <c:v>31291</c:v>
                </c:pt>
                <c:pt idx="54">
                  <c:v>31321</c:v>
                </c:pt>
                <c:pt idx="55">
                  <c:v>31352</c:v>
                </c:pt>
                <c:pt idx="56">
                  <c:v>31382</c:v>
                </c:pt>
                <c:pt idx="57">
                  <c:v>31413</c:v>
                </c:pt>
                <c:pt idx="58">
                  <c:v>31444</c:v>
                </c:pt>
                <c:pt idx="59">
                  <c:v>31472</c:v>
                </c:pt>
                <c:pt idx="60">
                  <c:v>31503</c:v>
                </c:pt>
                <c:pt idx="61">
                  <c:v>31533</c:v>
                </c:pt>
                <c:pt idx="62">
                  <c:v>31564</c:v>
                </c:pt>
                <c:pt idx="63">
                  <c:v>31594</c:v>
                </c:pt>
                <c:pt idx="64">
                  <c:v>31625</c:v>
                </c:pt>
                <c:pt idx="65">
                  <c:v>31656</c:v>
                </c:pt>
                <c:pt idx="66">
                  <c:v>31686</c:v>
                </c:pt>
                <c:pt idx="67">
                  <c:v>31717</c:v>
                </c:pt>
                <c:pt idx="68">
                  <c:v>31747</c:v>
                </c:pt>
                <c:pt idx="69">
                  <c:v>31778</c:v>
                </c:pt>
                <c:pt idx="70">
                  <c:v>31809</c:v>
                </c:pt>
                <c:pt idx="71">
                  <c:v>31837</c:v>
                </c:pt>
                <c:pt idx="72">
                  <c:v>31868</c:v>
                </c:pt>
                <c:pt idx="73">
                  <c:v>31898</c:v>
                </c:pt>
                <c:pt idx="74">
                  <c:v>31929</c:v>
                </c:pt>
                <c:pt idx="75">
                  <c:v>31959</c:v>
                </c:pt>
                <c:pt idx="76">
                  <c:v>31990</c:v>
                </c:pt>
                <c:pt idx="77">
                  <c:v>32021</c:v>
                </c:pt>
                <c:pt idx="78">
                  <c:v>32051</c:v>
                </c:pt>
                <c:pt idx="79">
                  <c:v>32082</c:v>
                </c:pt>
                <c:pt idx="80">
                  <c:v>32112</c:v>
                </c:pt>
                <c:pt idx="81">
                  <c:v>32143</c:v>
                </c:pt>
                <c:pt idx="82">
                  <c:v>32174</c:v>
                </c:pt>
                <c:pt idx="83">
                  <c:v>32203</c:v>
                </c:pt>
                <c:pt idx="84">
                  <c:v>32234</c:v>
                </c:pt>
                <c:pt idx="85">
                  <c:v>32264</c:v>
                </c:pt>
                <c:pt idx="86">
                  <c:v>32295</c:v>
                </c:pt>
                <c:pt idx="87">
                  <c:v>32325</c:v>
                </c:pt>
                <c:pt idx="88">
                  <c:v>32356</c:v>
                </c:pt>
                <c:pt idx="89">
                  <c:v>32387</c:v>
                </c:pt>
                <c:pt idx="90">
                  <c:v>32417</c:v>
                </c:pt>
                <c:pt idx="91">
                  <c:v>32448</c:v>
                </c:pt>
                <c:pt idx="92">
                  <c:v>32478</c:v>
                </c:pt>
                <c:pt idx="93">
                  <c:v>32509</c:v>
                </c:pt>
                <c:pt idx="94">
                  <c:v>32540</c:v>
                </c:pt>
                <c:pt idx="95">
                  <c:v>32568</c:v>
                </c:pt>
                <c:pt idx="96">
                  <c:v>32599</c:v>
                </c:pt>
                <c:pt idx="97">
                  <c:v>32629</c:v>
                </c:pt>
                <c:pt idx="98">
                  <c:v>32660</c:v>
                </c:pt>
                <c:pt idx="99">
                  <c:v>32690</c:v>
                </c:pt>
                <c:pt idx="100">
                  <c:v>32721</c:v>
                </c:pt>
                <c:pt idx="101">
                  <c:v>32752</c:v>
                </c:pt>
                <c:pt idx="102">
                  <c:v>32782</c:v>
                </c:pt>
                <c:pt idx="103">
                  <c:v>32813</c:v>
                </c:pt>
                <c:pt idx="104">
                  <c:v>32843</c:v>
                </c:pt>
                <c:pt idx="105">
                  <c:v>32874</c:v>
                </c:pt>
                <c:pt idx="106">
                  <c:v>32905</c:v>
                </c:pt>
                <c:pt idx="107">
                  <c:v>32933</c:v>
                </c:pt>
                <c:pt idx="108">
                  <c:v>32964</c:v>
                </c:pt>
                <c:pt idx="109">
                  <c:v>32994</c:v>
                </c:pt>
                <c:pt idx="110">
                  <c:v>33025</c:v>
                </c:pt>
                <c:pt idx="111">
                  <c:v>33055</c:v>
                </c:pt>
                <c:pt idx="112">
                  <c:v>33086</c:v>
                </c:pt>
                <c:pt idx="113">
                  <c:v>33117</c:v>
                </c:pt>
                <c:pt idx="114">
                  <c:v>33147</c:v>
                </c:pt>
                <c:pt idx="115">
                  <c:v>33178</c:v>
                </c:pt>
                <c:pt idx="116">
                  <c:v>33208</c:v>
                </c:pt>
                <c:pt idx="117">
                  <c:v>33239</c:v>
                </c:pt>
                <c:pt idx="118">
                  <c:v>33270</c:v>
                </c:pt>
                <c:pt idx="119">
                  <c:v>33298</c:v>
                </c:pt>
                <c:pt idx="120">
                  <c:v>33329</c:v>
                </c:pt>
                <c:pt idx="121">
                  <c:v>33359</c:v>
                </c:pt>
                <c:pt idx="122">
                  <c:v>33390</c:v>
                </c:pt>
                <c:pt idx="123">
                  <c:v>33420</c:v>
                </c:pt>
                <c:pt idx="124">
                  <c:v>33451</c:v>
                </c:pt>
                <c:pt idx="125">
                  <c:v>33482</c:v>
                </c:pt>
                <c:pt idx="126">
                  <c:v>33512</c:v>
                </c:pt>
                <c:pt idx="127">
                  <c:v>33543</c:v>
                </c:pt>
                <c:pt idx="128">
                  <c:v>33573</c:v>
                </c:pt>
                <c:pt idx="129">
                  <c:v>33604</c:v>
                </c:pt>
                <c:pt idx="130">
                  <c:v>33635</c:v>
                </c:pt>
                <c:pt idx="131">
                  <c:v>33664</c:v>
                </c:pt>
                <c:pt idx="132">
                  <c:v>33695</c:v>
                </c:pt>
                <c:pt idx="133">
                  <c:v>33725</c:v>
                </c:pt>
                <c:pt idx="134">
                  <c:v>33756</c:v>
                </c:pt>
                <c:pt idx="135">
                  <c:v>33786</c:v>
                </c:pt>
                <c:pt idx="136">
                  <c:v>33817</c:v>
                </c:pt>
                <c:pt idx="137">
                  <c:v>33848</c:v>
                </c:pt>
                <c:pt idx="138">
                  <c:v>33878</c:v>
                </c:pt>
                <c:pt idx="139">
                  <c:v>33909</c:v>
                </c:pt>
                <c:pt idx="140">
                  <c:v>33939</c:v>
                </c:pt>
                <c:pt idx="141">
                  <c:v>33970</c:v>
                </c:pt>
                <c:pt idx="142">
                  <c:v>34001</c:v>
                </c:pt>
                <c:pt idx="143">
                  <c:v>34029</c:v>
                </c:pt>
                <c:pt idx="144">
                  <c:v>34121</c:v>
                </c:pt>
                <c:pt idx="145">
                  <c:v>34151</c:v>
                </c:pt>
                <c:pt idx="146">
                  <c:v>34182</c:v>
                </c:pt>
                <c:pt idx="147">
                  <c:v>34213</c:v>
                </c:pt>
                <c:pt idx="148">
                  <c:v>34243</c:v>
                </c:pt>
                <c:pt idx="149">
                  <c:v>34274</c:v>
                </c:pt>
                <c:pt idx="150">
                  <c:v>34304</c:v>
                </c:pt>
                <c:pt idx="151">
                  <c:v>34335</c:v>
                </c:pt>
                <c:pt idx="152">
                  <c:v>34366</c:v>
                </c:pt>
                <c:pt idx="153">
                  <c:v>34394</c:v>
                </c:pt>
                <c:pt idx="154">
                  <c:v>34425</c:v>
                </c:pt>
                <c:pt idx="155">
                  <c:v>34455</c:v>
                </c:pt>
                <c:pt idx="156">
                  <c:v>34486</c:v>
                </c:pt>
                <c:pt idx="157">
                  <c:v>34516</c:v>
                </c:pt>
                <c:pt idx="158">
                  <c:v>34547</c:v>
                </c:pt>
                <c:pt idx="159">
                  <c:v>34578</c:v>
                </c:pt>
                <c:pt idx="160">
                  <c:v>34608</c:v>
                </c:pt>
                <c:pt idx="161">
                  <c:v>34639</c:v>
                </c:pt>
                <c:pt idx="162">
                  <c:v>34669</c:v>
                </c:pt>
                <c:pt idx="163">
                  <c:v>34700</c:v>
                </c:pt>
                <c:pt idx="164">
                  <c:v>34731</c:v>
                </c:pt>
                <c:pt idx="165">
                  <c:v>34759</c:v>
                </c:pt>
                <c:pt idx="166">
                  <c:v>34790</c:v>
                </c:pt>
                <c:pt idx="167">
                  <c:v>34820</c:v>
                </c:pt>
                <c:pt idx="168">
                  <c:v>34851</c:v>
                </c:pt>
                <c:pt idx="169">
                  <c:v>34881</c:v>
                </c:pt>
                <c:pt idx="170">
                  <c:v>34912</c:v>
                </c:pt>
                <c:pt idx="171">
                  <c:v>34943</c:v>
                </c:pt>
                <c:pt idx="172">
                  <c:v>34973</c:v>
                </c:pt>
                <c:pt idx="173">
                  <c:v>35004</c:v>
                </c:pt>
                <c:pt idx="174">
                  <c:v>35034</c:v>
                </c:pt>
                <c:pt idx="175">
                  <c:v>35065</c:v>
                </c:pt>
                <c:pt idx="176">
                  <c:v>35096</c:v>
                </c:pt>
                <c:pt idx="177">
                  <c:v>35125</c:v>
                </c:pt>
                <c:pt idx="178">
                  <c:v>35156</c:v>
                </c:pt>
                <c:pt idx="179">
                  <c:v>35186</c:v>
                </c:pt>
                <c:pt idx="180">
                  <c:v>35217</c:v>
                </c:pt>
                <c:pt idx="181">
                  <c:v>35247</c:v>
                </c:pt>
                <c:pt idx="182">
                  <c:v>35278</c:v>
                </c:pt>
                <c:pt idx="183">
                  <c:v>35309</c:v>
                </c:pt>
                <c:pt idx="184">
                  <c:v>35339</c:v>
                </c:pt>
                <c:pt idx="185">
                  <c:v>35370</c:v>
                </c:pt>
                <c:pt idx="186">
                  <c:v>35400</c:v>
                </c:pt>
                <c:pt idx="187">
                  <c:v>35431</c:v>
                </c:pt>
                <c:pt idx="188">
                  <c:v>35462</c:v>
                </c:pt>
                <c:pt idx="189">
                  <c:v>35490</c:v>
                </c:pt>
                <c:pt idx="190">
                  <c:v>35521</c:v>
                </c:pt>
                <c:pt idx="191">
                  <c:v>35551</c:v>
                </c:pt>
                <c:pt idx="192">
                  <c:v>35582</c:v>
                </c:pt>
                <c:pt idx="193">
                  <c:v>35612</c:v>
                </c:pt>
                <c:pt idx="194">
                  <c:v>35643</c:v>
                </c:pt>
                <c:pt idx="195">
                  <c:v>35674</c:v>
                </c:pt>
                <c:pt idx="196">
                  <c:v>35704</c:v>
                </c:pt>
                <c:pt idx="197">
                  <c:v>35735</c:v>
                </c:pt>
                <c:pt idx="198">
                  <c:v>35765</c:v>
                </c:pt>
                <c:pt idx="199">
                  <c:v>35796</c:v>
                </c:pt>
                <c:pt idx="200">
                  <c:v>35827</c:v>
                </c:pt>
                <c:pt idx="201">
                  <c:v>35855</c:v>
                </c:pt>
                <c:pt idx="202">
                  <c:v>35886</c:v>
                </c:pt>
                <c:pt idx="203">
                  <c:v>35916</c:v>
                </c:pt>
                <c:pt idx="204">
                  <c:v>35947</c:v>
                </c:pt>
                <c:pt idx="205">
                  <c:v>35977</c:v>
                </c:pt>
                <c:pt idx="206">
                  <c:v>36008</c:v>
                </c:pt>
                <c:pt idx="207">
                  <c:v>36039</c:v>
                </c:pt>
                <c:pt idx="208">
                  <c:v>36069</c:v>
                </c:pt>
                <c:pt idx="209">
                  <c:v>36100</c:v>
                </c:pt>
                <c:pt idx="210">
                  <c:v>36130</c:v>
                </c:pt>
                <c:pt idx="211">
                  <c:v>36161</c:v>
                </c:pt>
                <c:pt idx="212">
                  <c:v>36192</c:v>
                </c:pt>
                <c:pt idx="213">
                  <c:v>36220</c:v>
                </c:pt>
                <c:pt idx="214">
                  <c:v>36251</c:v>
                </c:pt>
                <c:pt idx="215">
                  <c:v>36281</c:v>
                </c:pt>
                <c:pt idx="216">
                  <c:v>36312</c:v>
                </c:pt>
                <c:pt idx="217">
                  <c:v>36342</c:v>
                </c:pt>
                <c:pt idx="218">
                  <c:v>36373</c:v>
                </c:pt>
                <c:pt idx="219">
                  <c:v>36404</c:v>
                </c:pt>
                <c:pt idx="220">
                  <c:v>36434</c:v>
                </c:pt>
                <c:pt idx="221">
                  <c:v>36465</c:v>
                </c:pt>
                <c:pt idx="222">
                  <c:v>36495</c:v>
                </c:pt>
                <c:pt idx="223">
                  <c:v>36526</c:v>
                </c:pt>
                <c:pt idx="224">
                  <c:v>36557</c:v>
                </c:pt>
                <c:pt idx="225">
                  <c:v>36586</c:v>
                </c:pt>
                <c:pt idx="226">
                  <c:v>36617</c:v>
                </c:pt>
                <c:pt idx="227">
                  <c:v>36647</c:v>
                </c:pt>
                <c:pt idx="228">
                  <c:v>36678</c:v>
                </c:pt>
                <c:pt idx="229">
                  <c:v>36708</c:v>
                </c:pt>
                <c:pt idx="230">
                  <c:v>36739</c:v>
                </c:pt>
                <c:pt idx="231">
                  <c:v>36770</c:v>
                </c:pt>
                <c:pt idx="232">
                  <c:v>36800</c:v>
                </c:pt>
                <c:pt idx="233">
                  <c:v>36831</c:v>
                </c:pt>
                <c:pt idx="234">
                  <c:v>36861</c:v>
                </c:pt>
                <c:pt idx="235">
                  <c:v>36892</c:v>
                </c:pt>
                <c:pt idx="236">
                  <c:v>36923</c:v>
                </c:pt>
                <c:pt idx="237">
                  <c:v>36951</c:v>
                </c:pt>
                <c:pt idx="238">
                  <c:v>36982</c:v>
                </c:pt>
                <c:pt idx="239">
                  <c:v>37012</c:v>
                </c:pt>
                <c:pt idx="240">
                  <c:v>37043</c:v>
                </c:pt>
                <c:pt idx="241">
                  <c:v>37073</c:v>
                </c:pt>
                <c:pt idx="242">
                  <c:v>37104</c:v>
                </c:pt>
                <c:pt idx="243">
                  <c:v>37135</c:v>
                </c:pt>
                <c:pt idx="244">
                  <c:v>37165</c:v>
                </c:pt>
                <c:pt idx="245">
                  <c:v>37196</c:v>
                </c:pt>
                <c:pt idx="246">
                  <c:v>37226</c:v>
                </c:pt>
                <c:pt idx="247">
                  <c:v>37257</c:v>
                </c:pt>
                <c:pt idx="248">
                  <c:v>37288</c:v>
                </c:pt>
                <c:pt idx="249">
                  <c:v>37316</c:v>
                </c:pt>
                <c:pt idx="250">
                  <c:v>37347</c:v>
                </c:pt>
                <c:pt idx="251">
                  <c:v>37377</c:v>
                </c:pt>
                <c:pt idx="252">
                  <c:v>37408</c:v>
                </c:pt>
                <c:pt idx="253">
                  <c:v>37438</c:v>
                </c:pt>
                <c:pt idx="254">
                  <c:v>37469</c:v>
                </c:pt>
                <c:pt idx="255">
                  <c:v>37500</c:v>
                </c:pt>
                <c:pt idx="256">
                  <c:v>37530</c:v>
                </c:pt>
                <c:pt idx="257">
                  <c:v>37561</c:v>
                </c:pt>
                <c:pt idx="258">
                  <c:v>37591</c:v>
                </c:pt>
                <c:pt idx="259">
                  <c:v>37622</c:v>
                </c:pt>
                <c:pt idx="260">
                  <c:v>37653</c:v>
                </c:pt>
                <c:pt idx="261">
                  <c:v>37681</c:v>
                </c:pt>
                <c:pt idx="262">
                  <c:v>37712</c:v>
                </c:pt>
                <c:pt idx="263">
                  <c:v>37742</c:v>
                </c:pt>
                <c:pt idx="264">
                  <c:v>37773</c:v>
                </c:pt>
                <c:pt idx="265">
                  <c:v>37803</c:v>
                </c:pt>
                <c:pt idx="266">
                  <c:v>37834</c:v>
                </c:pt>
                <c:pt idx="267">
                  <c:v>37865</c:v>
                </c:pt>
                <c:pt idx="268">
                  <c:v>37895</c:v>
                </c:pt>
                <c:pt idx="269">
                  <c:v>37926</c:v>
                </c:pt>
                <c:pt idx="270">
                  <c:v>37956</c:v>
                </c:pt>
                <c:pt idx="271">
                  <c:v>37987</c:v>
                </c:pt>
                <c:pt idx="272">
                  <c:v>38018</c:v>
                </c:pt>
                <c:pt idx="273">
                  <c:v>38047</c:v>
                </c:pt>
                <c:pt idx="274">
                  <c:v>38078</c:v>
                </c:pt>
                <c:pt idx="275">
                  <c:v>38108</c:v>
                </c:pt>
                <c:pt idx="276">
                  <c:v>38139</c:v>
                </c:pt>
                <c:pt idx="277">
                  <c:v>38169</c:v>
                </c:pt>
                <c:pt idx="278">
                  <c:v>38200</c:v>
                </c:pt>
                <c:pt idx="279">
                  <c:v>38231</c:v>
                </c:pt>
                <c:pt idx="280">
                  <c:v>38261</c:v>
                </c:pt>
                <c:pt idx="281">
                  <c:v>38292</c:v>
                </c:pt>
                <c:pt idx="282">
                  <c:v>38322</c:v>
                </c:pt>
                <c:pt idx="283">
                  <c:v>38353</c:v>
                </c:pt>
                <c:pt idx="284">
                  <c:v>38384</c:v>
                </c:pt>
                <c:pt idx="285">
                  <c:v>38412</c:v>
                </c:pt>
                <c:pt idx="286">
                  <c:v>38443</c:v>
                </c:pt>
                <c:pt idx="287">
                  <c:v>38473</c:v>
                </c:pt>
                <c:pt idx="288">
                  <c:v>38504</c:v>
                </c:pt>
                <c:pt idx="289">
                  <c:v>38534</c:v>
                </c:pt>
                <c:pt idx="290">
                  <c:v>38565</c:v>
                </c:pt>
                <c:pt idx="291">
                  <c:v>38596</c:v>
                </c:pt>
                <c:pt idx="292">
                  <c:v>38626</c:v>
                </c:pt>
                <c:pt idx="293">
                  <c:v>38657</c:v>
                </c:pt>
                <c:pt idx="294">
                  <c:v>38687</c:v>
                </c:pt>
                <c:pt idx="295">
                  <c:v>38718</c:v>
                </c:pt>
                <c:pt idx="296">
                  <c:v>38749</c:v>
                </c:pt>
                <c:pt idx="297">
                  <c:v>38777</c:v>
                </c:pt>
                <c:pt idx="298">
                  <c:v>38808</c:v>
                </c:pt>
                <c:pt idx="299">
                  <c:v>38838</c:v>
                </c:pt>
                <c:pt idx="300">
                  <c:v>38869</c:v>
                </c:pt>
                <c:pt idx="301">
                  <c:v>38899</c:v>
                </c:pt>
                <c:pt idx="302">
                  <c:v>38930</c:v>
                </c:pt>
                <c:pt idx="303">
                  <c:v>38961</c:v>
                </c:pt>
                <c:pt idx="304">
                  <c:v>38991</c:v>
                </c:pt>
                <c:pt idx="305">
                  <c:v>39022</c:v>
                </c:pt>
                <c:pt idx="306">
                  <c:v>39052</c:v>
                </c:pt>
                <c:pt idx="307">
                  <c:v>39083</c:v>
                </c:pt>
                <c:pt idx="308">
                  <c:v>39114</c:v>
                </c:pt>
                <c:pt idx="309">
                  <c:v>39142</c:v>
                </c:pt>
                <c:pt idx="310">
                  <c:v>39173</c:v>
                </c:pt>
                <c:pt idx="311">
                  <c:v>39203</c:v>
                </c:pt>
                <c:pt idx="312">
                  <c:v>39234</c:v>
                </c:pt>
                <c:pt idx="313">
                  <c:v>39264</c:v>
                </c:pt>
                <c:pt idx="314">
                  <c:v>39295</c:v>
                </c:pt>
                <c:pt idx="315">
                  <c:v>39326</c:v>
                </c:pt>
                <c:pt idx="316">
                  <c:v>39356</c:v>
                </c:pt>
                <c:pt idx="317">
                  <c:v>39387</c:v>
                </c:pt>
                <c:pt idx="318">
                  <c:v>39417</c:v>
                </c:pt>
                <c:pt idx="319">
                  <c:v>39448</c:v>
                </c:pt>
                <c:pt idx="320">
                  <c:v>39479</c:v>
                </c:pt>
                <c:pt idx="321">
                  <c:v>39508</c:v>
                </c:pt>
                <c:pt idx="322">
                  <c:v>39539</c:v>
                </c:pt>
                <c:pt idx="323">
                  <c:v>39569</c:v>
                </c:pt>
                <c:pt idx="324">
                  <c:v>39600</c:v>
                </c:pt>
                <c:pt idx="325">
                  <c:v>39630</c:v>
                </c:pt>
                <c:pt idx="326">
                  <c:v>39661</c:v>
                </c:pt>
                <c:pt idx="327">
                  <c:v>39692</c:v>
                </c:pt>
                <c:pt idx="328">
                  <c:v>39722</c:v>
                </c:pt>
                <c:pt idx="329">
                  <c:v>39753</c:v>
                </c:pt>
                <c:pt idx="330">
                  <c:v>39783</c:v>
                </c:pt>
                <c:pt idx="331">
                  <c:v>39814</c:v>
                </c:pt>
                <c:pt idx="332">
                  <c:v>39845</c:v>
                </c:pt>
                <c:pt idx="333">
                  <c:v>39873</c:v>
                </c:pt>
                <c:pt idx="334">
                  <c:v>39904</c:v>
                </c:pt>
                <c:pt idx="335">
                  <c:v>39934</c:v>
                </c:pt>
                <c:pt idx="336">
                  <c:v>39965</c:v>
                </c:pt>
                <c:pt idx="337">
                  <c:v>39995</c:v>
                </c:pt>
                <c:pt idx="338">
                  <c:v>40026</c:v>
                </c:pt>
                <c:pt idx="339">
                  <c:v>40057</c:v>
                </c:pt>
                <c:pt idx="340">
                  <c:v>40087</c:v>
                </c:pt>
                <c:pt idx="341">
                  <c:v>40118</c:v>
                </c:pt>
                <c:pt idx="342">
                  <c:v>40148</c:v>
                </c:pt>
                <c:pt idx="343">
                  <c:v>40179</c:v>
                </c:pt>
                <c:pt idx="344">
                  <c:v>40210</c:v>
                </c:pt>
                <c:pt idx="345">
                  <c:v>40238</c:v>
                </c:pt>
                <c:pt idx="346">
                  <c:v>40269</c:v>
                </c:pt>
                <c:pt idx="347">
                  <c:v>40299</c:v>
                </c:pt>
                <c:pt idx="348">
                  <c:v>40330</c:v>
                </c:pt>
                <c:pt idx="349">
                  <c:v>40360</c:v>
                </c:pt>
                <c:pt idx="350">
                  <c:v>40391</c:v>
                </c:pt>
                <c:pt idx="351">
                  <c:v>40422</c:v>
                </c:pt>
                <c:pt idx="352">
                  <c:v>40452</c:v>
                </c:pt>
                <c:pt idx="353">
                  <c:v>40483</c:v>
                </c:pt>
                <c:pt idx="354">
                  <c:v>40513</c:v>
                </c:pt>
                <c:pt idx="355">
                  <c:v>40544</c:v>
                </c:pt>
                <c:pt idx="356">
                  <c:v>40575</c:v>
                </c:pt>
                <c:pt idx="357">
                  <c:v>40603</c:v>
                </c:pt>
                <c:pt idx="358">
                  <c:v>40634</c:v>
                </c:pt>
                <c:pt idx="359">
                  <c:v>40664</c:v>
                </c:pt>
                <c:pt idx="360">
                  <c:v>40695</c:v>
                </c:pt>
                <c:pt idx="361">
                  <c:v>40725</c:v>
                </c:pt>
                <c:pt idx="362">
                  <c:v>40756</c:v>
                </c:pt>
                <c:pt idx="363">
                  <c:v>40787</c:v>
                </c:pt>
                <c:pt idx="364">
                  <c:v>40817</c:v>
                </c:pt>
                <c:pt idx="365">
                  <c:v>40848</c:v>
                </c:pt>
                <c:pt idx="366">
                  <c:v>40878</c:v>
                </c:pt>
                <c:pt idx="367">
                  <c:v>40909</c:v>
                </c:pt>
                <c:pt idx="368">
                  <c:v>40940</c:v>
                </c:pt>
                <c:pt idx="369">
                  <c:v>40969</c:v>
                </c:pt>
                <c:pt idx="370">
                  <c:v>41000</c:v>
                </c:pt>
                <c:pt idx="371">
                  <c:v>41030</c:v>
                </c:pt>
                <c:pt idx="372">
                  <c:v>41061</c:v>
                </c:pt>
                <c:pt idx="373">
                  <c:v>41091</c:v>
                </c:pt>
                <c:pt idx="374">
                  <c:v>41122</c:v>
                </c:pt>
                <c:pt idx="375">
                  <c:v>41153</c:v>
                </c:pt>
                <c:pt idx="376">
                  <c:v>41183</c:v>
                </c:pt>
                <c:pt idx="377">
                  <c:v>41214</c:v>
                </c:pt>
                <c:pt idx="378">
                  <c:v>41244</c:v>
                </c:pt>
                <c:pt idx="379">
                  <c:v>41275</c:v>
                </c:pt>
                <c:pt idx="380">
                  <c:v>41306</c:v>
                </c:pt>
                <c:pt idx="381">
                  <c:v>41334</c:v>
                </c:pt>
                <c:pt idx="382">
                  <c:v>41365</c:v>
                </c:pt>
                <c:pt idx="383">
                  <c:v>41395</c:v>
                </c:pt>
                <c:pt idx="384">
                  <c:v>41426</c:v>
                </c:pt>
                <c:pt idx="385">
                  <c:v>41456</c:v>
                </c:pt>
                <c:pt idx="386">
                  <c:v>41487</c:v>
                </c:pt>
                <c:pt idx="387">
                  <c:v>41518</c:v>
                </c:pt>
                <c:pt idx="388">
                  <c:v>41548</c:v>
                </c:pt>
                <c:pt idx="389">
                  <c:v>41579</c:v>
                </c:pt>
                <c:pt idx="390">
                  <c:v>41609</c:v>
                </c:pt>
                <c:pt idx="391">
                  <c:v>41640</c:v>
                </c:pt>
                <c:pt idx="392">
                  <c:v>41671</c:v>
                </c:pt>
                <c:pt idx="393">
                  <c:v>41699</c:v>
                </c:pt>
                <c:pt idx="394">
                  <c:v>41730</c:v>
                </c:pt>
                <c:pt idx="395">
                  <c:v>41760</c:v>
                </c:pt>
                <c:pt idx="396">
                  <c:v>41791</c:v>
                </c:pt>
                <c:pt idx="397">
                  <c:v>41821</c:v>
                </c:pt>
                <c:pt idx="398">
                  <c:v>41852</c:v>
                </c:pt>
                <c:pt idx="399">
                  <c:v>41883</c:v>
                </c:pt>
                <c:pt idx="400">
                  <c:v>41913</c:v>
                </c:pt>
                <c:pt idx="401">
                  <c:v>41944</c:v>
                </c:pt>
                <c:pt idx="402">
                  <c:v>41974</c:v>
                </c:pt>
                <c:pt idx="403">
                  <c:v>42005</c:v>
                </c:pt>
                <c:pt idx="404">
                  <c:v>42036</c:v>
                </c:pt>
                <c:pt idx="405">
                  <c:v>42064</c:v>
                </c:pt>
                <c:pt idx="406">
                  <c:v>42095</c:v>
                </c:pt>
                <c:pt idx="407">
                  <c:v>42125</c:v>
                </c:pt>
                <c:pt idx="408">
                  <c:v>42156</c:v>
                </c:pt>
                <c:pt idx="409">
                  <c:v>42186</c:v>
                </c:pt>
                <c:pt idx="410">
                  <c:v>42217</c:v>
                </c:pt>
                <c:pt idx="411">
                  <c:v>42248</c:v>
                </c:pt>
                <c:pt idx="412">
                  <c:v>42278</c:v>
                </c:pt>
                <c:pt idx="413">
                  <c:v>42309</c:v>
                </c:pt>
                <c:pt idx="414">
                  <c:v>42339</c:v>
                </c:pt>
                <c:pt idx="415">
                  <c:v>42370</c:v>
                </c:pt>
                <c:pt idx="416">
                  <c:v>42401</c:v>
                </c:pt>
                <c:pt idx="417">
                  <c:v>42430</c:v>
                </c:pt>
                <c:pt idx="418">
                  <c:v>42461</c:v>
                </c:pt>
                <c:pt idx="419">
                  <c:v>42491</c:v>
                </c:pt>
                <c:pt idx="420">
                  <c:v>42522</c:v>
                </c:pt>
                <c:pt idx="421">
                  <c:v>42552</c:v>
                </c:pt>
                <c:pt idx="422">
                  <c:v>42583</c:v>
                </c:pt>
                <c:pt idx="423">
                  <c:v>42614</c:v>
                </c:pt>
                <c:pt idx="424">
                  <c:v>42644</c:v>
                </c:pt>
                <c:pt idx="425">
                  <c:v>42675</c:v>
                </c:pt>
                <c:pt idx="426">
                  <c:v>42705</c:v>
                </c:pt>
                <c:pt idx="427">
                  <c:v>42736</c:v>
                </c:pt>
                <c:pt idx="428">
                  <c:v>42767</c:v>
                </c:pt>
                <c:pt idx="429">
                  <c:v>42795</c:v>
                </c:pt>
                <c:pt idx="430">
                  <c:v>42826</c:v>
                </c:pt>
                <c:pt idx="431">
                  <c:v>42856</c:v>
                </c:pt>
                <c:pt idx="432">
                  <c:v>42887</c:v>
                </c:pt>
                <c:pt idx="433">
                  <c:v>42917</c:v>
                </c:pt>
                <c:pt idx="434">
                  <c:v>42948</c:v>
                </c:pt>
                <c:pt idx="435">
                  <c:v>42979</c:v>
                </c:pt>
                <c:pt idx="436">
                  <c:v>43009</c:v>
                </c:pt>
                <c:pt idx="437">
                  <c:v>43040</c:v>
                </c:pt>
                <c:pt idx="438">
                  <c:v>43070</c:v>
                </c:pt>
                <c:pt idx="439">
                  <c:v>43101</c:v>
                </c:pt>
                <c:pt idx="440">
                  <c:v>43132</c:v>
                </c:pt>
                <c:pt idx="441">
                  <c:v>43160</c:v>
                </c:pt>
              </c:numCache>
            </c:numRef>
          </c:cat>
          <c:val>
            <c:numRef>
              <c:f>縦型表!$BL$5:$BL$472</c:f>
              <c:numCache>
                <c:formatCode>0.0;"△ "0.0</c:formatCode>
                <c:ptCount val="46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26.975999999999999</c:v>
                </c:pt>
                <c:pt idx="32">
                  <c:v>88.643000000000001</c:v>
                </c:pt>
                <c:pt idx="33">
                  <c:v>133.98699999999999</c:v>
                </c:pt>
                <c:pt idx="34">
                  <c:v>146.904</c:v>
                </c:pt>
                <c:pt idx="35">
                  <c:v>200.779</c:v>
                </c:pt>
                <c:pt idx="36">
                  <c:v>248.38</c:v>
                </c:pt>
                <c:pt idx="37">
                  <c:v>382.54700000000003</c:v>
                </c:pt>
                <c:pt idx="38">
                  <c:v>377.26400000000001</c:v>
                </c:pt>
                <c:pt idx="39">
                  <c:v>380.709</c:v>
                </c:pt>
                <c:pt idx="40">
                  <c:v>389.85599999999999</c:v>
                </c:pt>
                <c:pt idx="41">
                  <c:v>367.30099999999999</c:v>
                </c:pt>
                <c:pt idx="42">
                  <c:v>389.85599999999999</c:v>
                </c:pt>
                <c:pt idx="43">
                  <c:v>371.71300000000002</c:v>
                </c:pt>
                <c:pt idx="44">
                  <c:v>389.85500000000002</c:v>
                </c:pt>
                <c:pt idx="45">
                  <c:v>379.02699999999999</c:v>
                </c:pt>
                <c:pt idx="46">
                  <c:v>346.29599999999999</c:v>
                </c:pt>
                <c:pt idx="47">
                  <c:v>387.62</c:v>
                </c:pt>
                <c:pt idx="48">
                  <c:v>23.268999999999998</c:v>
                </c:pt>
                <c:pt idx="49">
                  <c:v>0</c:v>
                </c:pt>
                <c:pt idx="50">
                  <c:v>13.661</c:v>
                </c:pt>
                <c:pt idx="51">
                  <c:v>376.863</c:v>
                </c:pt>
                <c:pt idx="52">
                  <c:v>389.85700000000003</c:v>
                </c:pt>
                <c:pt idx="53">
                  <c:v>371.5</c:v>
                </c:pt>
                <c:pt idx="54">
                  <c:v>389.85500000000002</c:v>
                </c:pt>
                <c:pt idx="55">
                  <c:v>377.28</c:v>
                </c:pt>
                <c:pt idx="56">
                  <c:v>389.47500000000002</c:v>
                </c:pt>
                <c:pt idx="57">
                  <c:v>389.85599999999999</c:v>
                </c:pt>
                <c:pt idx="58">
                  <c:v>344.10199999999998</c:v>
                </c:pt>
                <c:pt idx="59">
                  <c:v>387.25599999999997</c:v>
                </c:pt>
                <c:pt idx="60">
                  <c:v>225.048</c:v>
                </c:pt>
                <c:pt idx="61">
                  <c:v>0</c:v>
                </c:pt>
                <c:pt idx="62">
                  <c:v>0</c:v>
                </c:pt>
                <c:pt idx="63">
                  <c:v>297.36799999999999</c:v>
                </c:pt>
                <c:pt idx="64">
                  <c:v>389.85599999999999</c:v>
                </c:pt>
                <c:pt idx="65">
                  <c:v>377.28</c:v>
                </c:pt>
                <c:pt idx="66">
                  <c:v>389.85500000000002</c:v>
                </c:pt>
                <c:pt idx="67">
                  <c:v>377.279</c:v>
                </c:pt>
                <c:pt idx="68">
                  <c:v>379.61500000000001</c:v>
                </c:pt>
                <c:pt idx="69">
                  <c:v>389.85599999999999</c:v>
                </c:pt>
                <c:pt idx="70">
                  <c:v>329.32600000000002</c:v>
                </c:pt>
                <c:pt idx="71">
                  <c:v>389.20800000000003</c:v>
                </c:pt>
                <c:pt idx="72">
                  <c:v>205.01900000000001</c:v>
                </c:pt>
                <c:pt idx="73">
                  <c:v>0</c:v>
                </c:pt>
                <c:pt idx="74">
                  <c:v>0</c:v>
                </c:pt>
                <c:pt idx="75">
                  <c:v>184.708</c:v>
                </c:pt>
                <c:pt idx="76">
                  <c:v>389.85500000000002</c:v>
                </c:pt>
                <c:pt idx="77">
                  <c:v>377.28</c:v>
                </c:pt>
                <c:pt idx="78">
                  <c:v>310.82100000000003</c:v>
                </c:pt>
                <c:pt idx="79">
                  <c:v>377.279</c:v>
                </c:pt>
                <c:pt idx="80">
                  <c:v>389.85700000000003</c:v>
                </c:pt>
                <c:pt idx="81">
                  <c:v>383.49400000000003</c:v>
                </c:pt>
                <c:pt idx="82">
                  <c:v>364.70400000000001</c:v>
                </c:pt>
                <c:pt idx="83">
                  <c:v>386.935</c:v>
                </c:pt>
                <c:pt idx="84">
                  <c:v>350.36</c:v>
                </c:pt>
                <c:pt idx="85">
                  <c:v>0</c:v>
                </c:pt>
                <c:pt idx="86">
                  <c:v>0</c:v>
                </c:pt>
                <c:pt idx="87">
                  <c:v>199.06200000000001</c:v>
                </c:pt>
                <c:pt idx="88">
                  <c:v>389.85599999999999</c:v>
                </c:pt>
                <c:pt idx="89">
                  <c:v>377.28100000000001</c:v>
                </c:pt>
                <c:pt idx="90">
                  <c:v>389.85599999999999</c:v>
                </c:pt>
                <c:pt idx="91">
                  <c:v>377.279</c:v>
                </c:pt>
                <c:pt idx="92">
                  <c:v>387.17</c:v>
                </c:pt>
                <c:pt idx="93">
                  <c:v>389.85500000000002</c:v>
                </c:pt>
                <c:pt idx="94">
                  <c:v>352.12799999999999</c:v>
                </c:pt>
                <c:pt idx="95">
                  <c:v>389.85599999999999</c:v>
                </c:pt>
                <c:pt idx="96">
                  <c:v>124.419</c:v>
                </c:pt>
                <c:pt idx="97">
                  <c:v>0</c:v>
                </c:pt>
                <c:pt idx="98">
                  <c:v>0</c:v>
                </c:pt>
                <c:pt idx="99">
                  <c:v>33.087000000000003</c:v>
                </c:pt>
                <c:pt idx="100">
                  <c:v>373.87299999999999</c:v>
                </c:pt>
                <c:pt idx="101">
                  <c:v>377.28</c:v>
                </c:pt>
                <c:pt idx="102">
                  <c:v>389.85599999999999</c:v>
                </c:pt>
                <c:pt idx="103">
                  <c:v>377.28100000000001</c:v>
                </c:pt>
                <c:pt idx="104">
                  <c:v>389.85599999999999</c:v>
                </c:pt>
                <c:pt idx="105">
                  <c:v>389.85599999999999</c:v>
                </c:pt>
                <c:pt idx="106">
                  <c:v>352.12799999999999</c:v>
                </c:pt>
                <c:pt idx="107">
                  <c:v>389.85599999999999</c:v>
                </c:pt>
                <c:pt idx="108">
                  <c:v>373.88499999999999</c:v>
                </c:pt>
                <c:pt idx="109">
                  <c:v>275.36799999999999</c:v>
                </c:pt>
                <c:pt idx="110">
                  <c:v>2.5680000000000001</c:v>
                </c:pt>
                <c:pt idx="111">
                  <c:v>375.84</c:v>
                </c:pt>
                <c:pt idx="112">
                  <c:v>361.12599999999998</c:v>
                </c:pt>
                <c:pt idx="113">
                  <c:v>10.127000000000001</c:v>
                </c:pt>
                <c:pt idx="114">
                  <c:v>0</c:v>
                </c:pt>
                <c:pt idx="115">
                  <c:v>95.924000000000007</c:v>
                </c:pt>
                <c:pt idx="116">
                  <c:v>389.85599999999999</c:v>
                </c:pt>
                <c:pt idx="117">
                  <c:v>389.85599999999999</c:v>
                </c:pt>
                <c:pt idx="118">
                  <c:v>352.12799999999999</c:v>
                </c:pt>
                <c:pt idx="119">
                  <c:v>389.85599999999999</c:v>
                </c:pt>
                <c:pt idx="120">
                  <c:v>377.279</c:v>
                </c:pt>
                <c:pt idx="121">
                  <c:v>389.85599999999999</c:v>
                </c:pt>
                <c:pt idx="122">
                  <c:v>377.28</c:v>
                </c:pt>
                <c:pt idx="123">
                  <c:v>389.85599999999999</c:v>
                </c:pt>
                <c:pt idx="124">
                  <c:v>305.315</c:v>
                </c:pt>
                <c:pt idx="125">
                  <c:v>377.01900000000001</c:v>
                </c:pt>
                <c:pt idx="126">
                  <c:v>36.503</c:v>
                </c:pt>
                <c:pt idx="127">
                  <c:v>0</c:v>
                </c:pt>
                <c:pt idx="128">
                  <c:v>154.75200000000001</c:v>
                </c:pt>
                <c:pt idx="129">
                  <c:v>389.85599999999999</c:v>
                </c:pt>
                <c:pt idx="130">
                  <c:v>364.70400000000001</c:v>
                </c:pt>
                <c:pt idx="131">
                  <c:v>389.85599999999999</c:v>
                </c:pt>
                <c:pt idx="132">
                  <c:v>377.28</c:v>
                </c:pt>
                <c:pt idx="133">
                  <c:v>386.94799999999998</c:v>
                </c:pt>
                <c:pt idx="134">
                  <c:v>377.27600000000001</c:v>
                </c:pt>
                <c:pt idx="135">
                  <c:v>389.85500000000002</c:v>
                </c:pt>
                <c:pt idx="136">
                  <c:v>384.04</c:v>
                </c:pt>
                <c:pt idx="137">
                  <c:v>144.297</c:v>
                </c:pt>
                <c:pt idx="138">
                  <c:v>389.85599999999999</c:v>
                </c:pt>
                <c:pt idx="139">
                  <c:v>375.51600000000002</c:v>
                </c:pt>
                <c:pt idx="140">
                  <c:v>389.39800000000002</c:v>
                </c:pt>
                <c:pt idx="141">
                  <c:v>96.808999999999997</c:v>
                </c:pt>
                <c:pt idx="142">
                  <c:v>0</c:v>
                </c:pt>
                <c:pt idx="143">
                  <c:v>0</c:v>
                </c:pt>
                <c:pt idx="144">
                  <c:v>328.86399999999998</c:v>
                </c:pt>
                <c:pt idx="145">
                  <c:v>389.85599999999999</c:v>
                </c:pt>
                <c:pt idx="146">
                  <c:v>389.58600000000001</c:v>
                </c:pt>
                <c:pt idx="147">
                  <c:v>376.63099999999997</c:v>
                </c:pt>
                <c:pt idx="148">
                  <c:v>389.85599999999999</c:v>
                </c:pt>
                <c:pt idx="149">
                  <c:v>334.93400000000003</c:v>
                </c:pt>
                <c:pt idx="150">
                  <c:v>132.82</c:v>
                </c:pt>
                <c:pt idx="151">
                  <c:v>389.85599999999999</c:v>
                </c:pt>
                <c:pt idx="152">
                  <c:v>352.12799999999999</c:v>
                </c:pt>
                <c:pt idx="153">
                  <c:v>388.04599999999999</c:v>
                </c:pt>
                <c:pt idx="154">
                  <c:v>377.28</c:v>
                </c:pt>
                <c:pt idx="155">
                  <c:v>99.39</c:v>
                </c:pt>
                <c:pt idx="156">
                  <c:v>0</c:v>
                </c:pt>
                <c:pt idx="157">
                  <c:v>112.363</c:v>
                </c:pt>
                <c:pt idx="158">
                  <c:v>389.55599999999998</c:v>
                </c:pt>
                <c:pt idx="159">
                  <c:v>376.83499999999998</c:v>
                </c:pt>
                <c:pt idx="160">
                  <c:v>389.85599999999999</c:v>
                </c:pt>
                <c:pt idx="161">
                  <c:v>377.28</c:v>
                </c:pt>
                <c:pt idx="162">
                  <c:v>388.64100000000002</c:v>
                </c:pt>
                <c:pt idx="163">
                  <c:v>389.85599999999999</c:v>
                </c:pt>
                <c:pt idx="164">
                  <c:v>352.12799999999999</c:v>
                </c:pt>
                <c:pt idx="165">
                  <c:v>389.85599999999999</c:v>
                </c:pt>
                <c:pt idx="166">
                  <c:v>377.28</c:v>
                </c:pt>
                <c:pt idx="167">
                  <c:v>386.82</c:v>
                </c:pt>
                <c:pt idx="168">
                  <c:v>373.06099999999998</c:v>
                </c:pt>
                <c:pt idx="169">
                  <c:v>385.61099999999999</c:v>
                </c:pt>
                <c:pt idx="170">
                  <c:v>378.54300000000001</c:v>
                </c:pt>
                <c:pt idx="171">
                  <c:v>79.3</c:v>
                </c:pt>
                <c:pt idx="172">
                  <c:v>0</c:v>
                </c:pt>
                <c:pt idx="173">
                  <c:v>0</c:v>
                </c:pt>
                <c:pt idx="174">
                  <c:v>0</c:v>
                </c:pt>
                <c:pt idx="175">
                  <c:v>0</c:v>
                </c:pt>
                <c:pt idx="176">
                  <c:v>202.98</c:v>
                </c:pt>
                <c:pt idx="177">
                  <c:v>389.85599999999999</c:v>
                </c:pt>
                <c:pt idx="178">
                  <c:v>293.96199999999999</c:v>
                </c:pt>
                <c:pt idx="179">
                  <c:v>364.44200000000001</c:v>
                </c:pt>
                <c:pt idx="180">
                  <c:v>377.279</c:v>
                </c:pt>
                <c:pt idx="181">
                  <c:v>389.85599999999999</c:v>
                </c:pt>
                <c:pt idx="182">
                  <c:v>387.97300000000001</c:v>
                </c:pt>
                <c:pt idx="183">
                  <c:v>377.28</c:v>
                </c:pt>
                <c:pt idx="184">
                  <c:v>389.85599999999999</c:v>
                </c:pt>
                <c:pt idx="185">
                  <c:v>377.28</c:v>
                </c:pt>
                <c:pt idx="186">
                  <c:v>389.85599999999999</c:v>
                </c:pt>
                <c:pt idx="187">
                  <c:v>388.84399999999999</c:v>
                </c:pt>
                <c:pt idx="188">
                  <c:v>350.78899999999999</c:v>
                </c:pt>
                <c:pt idx="189">
                  <c:v>389.85300000000001</c:v>
                </c:pt>
                <c:pt idx="190">
                  <c:v>61.731999999999999</c:v>
                </c:pt>
                <c:pt idx="191">
                  <c:v>0</c:v>
                </c:pt>
                <c:pt idx="192">
                  <c:v>1.5820000000000001</c:v>
                </c:pt>
                <c:pt idx="193">
                  <c:v>381.63799999999998</c:v>
                </c:pt>
                <c:pt idx="194">
                  <c:v>389.85599999999999</c:v>
                </c:pt>
                <c:pt idx="195">
                  <c:v>377.28</c:v>
                </c:pt>
                <c:pt idx="196">
                  <c:v>389.572</c:v>
                </c:pt>
                <c:pt idx="197">
                  <c:v>377.28</c:v>
                </c:pt>
                <c:pt idx="198">
                  <c:v>389.572</c:v>
                </c:pt>
                <c:pt idx="199">
                  <c:v>389.85599999999999</c:v>
                </c:pt>
                <c:pt idx="200">
                  <c:v>352.12799999999999</c:v>
                </c:pt>
                <c:pt idx="201">
                  <c:v>389.85599999999999</c:v>
                </c:pt>
                <c:pt idx="202">
                  <c:v>377.28</c:v>
                </c:pt>
                <c:pt idx="203">
                  <c:v>389.12900000000002</c:v>
                </c:pt>
                <c:pt idx="204">
                  <c:v>284.32600000000002</c:v>
                </c:pt>
                <c:pt idx="205">
                  <c:v>389.74400000000003</c:v>
                </c:pt>
                <c:pt idx="206">
                  <c:v>389.03100000000001</c:v>
                </c:pt>
                <c:pt idx="207">
                  <c:v>122.95099999999999</c:v>
                </c:pt>
                <c:pt idx="208">
                  <c:v>0</c:v>
                </c:pt>
                <c:pt idx="209">
                  <c:v>87.085999999999999</c:v>
                </c:pt>
                <c:pt idx="210">
                  <c:v>389.85599999999999</c:v>
                </c:pt>
                <c:pt idx="211">
                  <c:v>389.85500000000002</c:v>
                </c:pt>
                <c:pt idx="212">
                  <c:v>352.09</c:v>
                </c:pt>
                <c:pt idx="213">
                  <c:v>389.85599999999999</c:v>
                </c:pt>
                <c:pt idx="214">
                  <c:v>377.28</c:v>
                </c:pt>
                <c:pt idx="215">
                  <c:v>389.85599999999999</c:v>
                </c:pt>
                <c:pt idx="216">
                  <c:v>250.37799999999999</c:v>
                </c:pt>
                <c:pt idx="217">
                  <c:v>389.85599999999999</c:v>
                </c:pt>
                <c:pt idx="218">
                  <c:v>389.25400000000002</c:v>
                </c:pt>
                <c:pt idx="219">
                  <c:v>377.01900000000001</c:v>
                </c:pt>
                <c:pt idx="220">
                  <c:v>389.78100000000001</c:v>
                </c:pt>
                <c:pt idx="221">
                  <c:v>377.12700000000001</c:v>
                </c:pt>
                <c:pt idx="222">
                  <c:v>389.77800000000002</c:v>
                </c:pt>
                <c:pt idx="223">
                  <c:v>200.40899999999999</c:v>
                </c:pt>
                <c:pt idx="224">
                  <c:v>0</c:v>
                </c:pt>
                <c:pt idx="225">
                  <c:v>238.38300000000001</c:v>
                </c:pt>
                <c:pt idx="226">
                  <c:v>377.28</c:v>
                </c:pt>
                <c:pt idx="227">
                  <c:v>389.85599999999999</c:v>
                </c:pt>
                <c:pt idx="228">
                  <c:v>377.279</c:v>
                </c:pt>
                <c:pt idx="229">
                  <c:v>380.85599999999999</c:v>
                </c:pt>
                <c:pt idx="230">
                  <c:v>388.07</c:v>
                </c:pt>
                <c:pt idx="231">
                  <c:v>376.40499999999997</c:v>
                </c:pt>
                <c:pt idx="232">
                  <c:v>389.85500000000002</c:v>
                </c:pt>
                <c:pt idx="233">
                  <c:v>377.27100000000002</c:v>
                </c:pt>
                <c:pt idx="234">
                  <c:v>389.71899999999999</c:v>
                </c:pt>
                <c:pt idx="235">
                  <c:v>389.79899999999998</c:v>
                </c:pt>
                <c:pt idx="236">
                  <c:v>351.84800000000001</c:v>
                </c:pt>
                <c:pt idx="237">
                  <c:v>389.2</c:v>
                </c:pt>
                <c:pt idx="238">
                  <c:v>334.82600000000002</c:v>
                </c:pt>
                <c:pt idx="239">
                  <c:v>0</c:v>
                </c:pt>
                <c:pt idx="240">
                  <c:v>0</c:v>
                </c:pt>
                <c:pt idx="241">
                  <c:v>207.36099999999999</c:v>
                </c:pt>
                <c:pt idx="242">
                  <c:v>389.85500000000002</c:v>
                </c:pt>
                <c:pt idx="243">
                  <c:v>377.279</c:v>
                </c:pt>
                <c:pt idx="244">
                  <c:v>389.85599999999999</c:v>
                </c:pt>
                <c:pt idx="245">
                  <c:v>377.279</c:v>
                </c:pt>
                <c:pt idx="246">
                  <c:v>389.85599999999999</c:v>
                </c:pt>
                <c:pt idx="247">
                  <c:v>389.85599999999999</c:v>
                </c:pt>
                <c:pt idx="248">
                  <c:v>352.12799999999999</c:v>
                </c:pt>
                <c:pt idx="249">
                  <c:v>389.85599999999999</c:v>
                </c:pt>
                <c:pt idx="250">
                  <c:v>377.28</c:v>
                </c:pt>
                <c:pt idx="251">
                  <c:v>389.85599999999999</c:v>
                </c:pt>
                <c:pt idx="252">
                  <c:v>377.28</c:v>
                </c:pt>
                <c:pt idx="253">
                  <c:v>389.75200000000001</c:v>
                </c:pt>
                <c:pt idx="254">
                  <c:v>389.79300000000001</c:v>
                </c:pt>
                <c:pt idx="255">
                  <c:v>87.638999999999996</c:v>
                </c:pt>
                <c:pt idx="256">
                  <c:v>0</c:v>
                </c:pt>
                <c:pt idx="257">
                  <c:v>0</c:v>
                </c:pt>
                <c:pt idx="258">
                  <c:v>0</c:v>
                </c:pt>
                <c:pt idx="259">
                  <c:v>0</c:v>
                </c:pt>
                <c:pt idx="260">
                  <c:v>0</c:v>
                </c:pt>
                <c:pt idx="261">
                  <c:v>0</c:v>
                </c:pt>
                <c:pt idx="262">
                  <c:v>0</c:v>
                </c:pt>
                <c:pt idx="263">
                  <c:v>0</c:v>
                </c:pt>
                <c:pt idx="264">
                  <c:v>0</c:v>
                </c:pt>
                <c:pt idx="265">
                  <c:v>29.300999999999998</c:v>
                </c:pt>
                <c:pt idx="266">
                  <c:v>392.02199999999999</c:v>
                </c:pt>
                <c:pt idx="267">
                  <c:v>379.27199999999999</c:v>
                </c:pt>
                <c:pt idx="268">
                  <c:v>392.315</c:v>
                </c:pt>
                <c:pt idx="269">
                  <c:v>379.59</c:v>
                </c:pt>
                <c:pt idx="270">
                  <c:v>392.28800000000001</c:v>
                </c:pt>
                <c:pt idx="271">
                  <c:v>391.83800000000002</c:v>
                </c:pt>
                <c:pt idx="272">
                  <c:v>366.64299999999997</c:v>
                </c:pt>
                <c:pt idx="273">
                  <c:v>392.964</c:v>
                </c:pt>
                <c:pt idx="274">
                  <c:v>380.58199999999999</c:v>
                </c:pt>
                <c:pt idx="275">
                  <c:v>393.23</c:v>
                </c:pt>
                <c:pt idx="276">
                  <c:v>380.37</c:v>
                </c:pt>
                <c:pt idx="277">
                  <c:v>392.834</c:v>
                </c:pt>
                <c:pt idx="278">
                  <c:v>391.73099999999999</c:v>
                </c:pt>
                <c:pt idx="279">
                  <c:v>85.581999999999994</c:v>
                </c:pt>
                <c:pt idx="280">
                  <c:v>0</c:v>
                </c:pt>
                <c:pt idx="281">
                  <c:v>0</c:v>
                </c:pt>
                <c:pt idx="282">
                  <c:v>0</c:v>
                </c:pt>
                <c:pt idx="283">
                  <c:v>156.79400000000001</c:v>
                </c:pt>
                <c:pt idx="284">
                  <c:v>308.93200000000002</c:v>
                </c:pt>
                <c:pt idx="285">
                  <c:v>0</c:v>
                </c:pt>
                <c:pt idx="286">
                  <c:v>171.876</c:v>
                </c:pt>
                <c:pt idx="287">
                  <c:v>396.29399999999998</c:v>
                </c:pt>
                <c:pt idx="288">
                  <c:v>383.38499999999999</c:v>
                </c:pt>
                <c:pt idx="289">
                  <c:v>395.54599999999999</c:v>
                </c:pt>
                <c:pt idx="290">
                  <c:v>197.197</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17.422000000000001</c:v>
                </c:pt>
                <c:pt idx="312">
                  <c:v>0</c:v>
                </c:pt>
                <c:pt idx="313">
                  <c:v>323.67599999999999</c:v>
                </c:pt>
                <c:pt idx="314">
                  <c:v>394.399</c:v>
                </c:pt>
                <c:pt idx="315">
                  <c:v>381.15100000000001</c:v>
                </c:pt>
                <c:pt idx="316">
                  <c:v>394.649</c:v>
                </c:pt>
                <c:pt idx="317">
                  <c:v>382.72300000000001</c:v>
                </c:pt>
                <c:pt idx="318">
                  <c:v>396.19200000000001</c:v>
                </c:pt>
                <c:pt idx="319">
                  <c:v>396.15100000000001</c:v>
                </c:pt>
                <c:pt idx="320">
                  <c:v>165.571</c:v>
                </c:pt>
                <c:pt idx="321">
                  <c:v>0</c:v>
                </c:pt>
                <c:pt idx="322">
                  <c:v>0</c:v>
                </c:pt>
                <c:pt idx="323">
                  <c:v>0</c:v>
                </c:pt>
                <c:pt idx="324">
                  <c:v>0</c:v>
                </c:pt>
                <c:pt idx="325">
                  <c:v>0</c:v>
                </c:pt>
                <c:pt idx="326">
                  <c:v>0</c:v>
                </c:pt>
                <c:pt idx="327">
                  <c:v>0</c:v>
                </c:pt>
                <c:pt idx="328">
                  <c:v>0</c:v>
                </c:pt>
                <c:pt idx="329">
                  <c:v>0</c:v>
                </c:pt>
                <c:pt idx="330">
                  <c:v>0</c:v>
                </c:pt>
                <c:pt idx="331">
                  <c:v>0</c:v>
                </c:pt>
                <c:pt idx="332">
                  <c:v>0</c:v>
                </c:pt>
                <c:pt idx="333">
                  <c:v>20.835000000000001</c:v>
                </c:pt>
                <c:pt idx="334">
                  <c:v>332.26299999999998</c:v>
                </c:pt>
                <c:pt idx="335">
                  <c:v>395.351</c:v>
                </c:pt>
                <c:pt idx="336">
                  <c:v>222.79</c:v>
                </c:pt>
                <c:pt idx="337">
                  <c:v>394.31299999999999</c:v>
                </c:pt>
                <c:pt idx="338">
                  <c:v>392.65899999999999</c:v>
                </c:pt>
                <c:pt idx="339">
                  <c:v>379.28800000000001</c:v>
                </c:pt>
                <c:pt idx="340">
                  <c:v>392.85500000000002</c:v>
                </c:pt>
                <c:pt idx="341">
                  <c:v>381.12599999999998</c:v>
                </c:pt>
                <c:pt idx="342">
                  <c:v>394.24099999999999</c:v>
                </c:pt>
                <c:pt idx="343">
                  <c:v>394.59500000000003</c:v>
                </c:pt>
                <c:pt idx="344">
                  <c:v>279.44600000000003</c:v>
                </c:pt>
                <c:pt idx="345">
                  <c:v>0</c:v>
                </c:pt>
                <c:pt idx="346">
                  <c:v>0</c:v>
                </c:pt>
                <c:pt idx="347">
                  <c:v>0</c:v>
                </c:pt>
                <c:pt idx="348">
                  <c:v>0</c:v>
                </c:pt>
                <c:pt idx="349">
                  <c:v>174.779</c:v>
                </c:pt>
                <c:pt idx="350">
                  <c:v>398.11099999999999</c:v>
                </c:pt>
                <c:pt idx="351">
                  <c:v>384.39800000000002</c:v>
                </c:pt>
                <c:pt idx="352">
                  <c:v>398.596</c:v>
                </c:pt>
                <c:pt idx="353">
                  <c:v>387.25099999999998</c:v>
                </c:pt>
                <c:pt idx="354">
                  <c:v>400.65600000000001</c:v>
                </c:pt>
                <c:pt idx="355">
                  <c:v>400.89299999999997</c:v>
                </c:pt>
                <c:pt idx="356">
                  <c:v>361.96300000000002</c:v>
                </c:pt>
                <c:pt idx="357">
                  <c:v>137.21600000000001</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61" formatCode="General">
                  <c:v>0</c:v>
                </c:pt>
              </c:numCache>
            </c:numRef>
          </c:val>
          <c:smooth val="0"/>
        </c:ser>
        <c:dLbls>
          <c:showLegendKey val="0"/>
          <c:showVal val="0"/>
          <c:showCatName val="0"/>
          <c:showSerName val="0"/>
          <c:showPercent val="0"/>
          <c:showBubbleSize val="0"/>
        </c:dLbls>
        <c:marker val="1"/>
        <c:smooth val="0"/>
        <c:axId val="470926080"/>
        <c:axId val="470927616"/>
      </c:lineChart>
      <c:dateAx>
        <c:axId val="470926080"/>
        <c:scaling>
          <c:orientation val="minMax"/>
        </c:scaling>
        <c:delete val="0"/>
        <c:axPos val="b"/>
        <c:majorGridlines>
          <c:spPr>
            <a:ln w="3175">
              <a:pattFill prst="pct50">
                <a:fgClr>
                  <a:srgbClr val="000000"/>
                </a:fgClr>
                <a:bgClr>
                  <a:srgbClr val="FFFFFF"/>
                </a:bgClr>
              </a:pattFill>
              <a:prstDash val="solid"/>
            </a:ln>
          </c:spPr>
        </c:majorGridlines>
        <c:numFmt formatCode="[$-411]ge\.m" sourceLinked="1"/>
        <c:majorTickMark val="in"/>
        <c:minorTickMark val="none"/>
        <c:tickLblPos val="nextTo"/>
        <c:spPr>
          <a:ln w="3175">
            <a:solidFill>
              <a:srgbClr val="000000"/>
            </a:solidFill>
            <a:prstDash val="solid"/>
          </a:ln>
        </c:spPr>
        <c:txPr>
          <a:bodyPr rot="-5400000" vert="horz"/>
          <a:lstStyle/>
          <a:p>
            <a:pPr>
              <a:defRPr sz="1100" b="1" i="0" u="none" strike="noStrike" baseline="0">
                <a:solidFill>
                  <a:srgbClr val="000000"/>
                </a:solidFill>
                <a:latin typeface="Meiryo UI"/>
                <a:ea typeface="Meiryo UI"/>
                <a:cs typeface="Meiryo UI"/>
              </a:defRPr>
            </a:pPr>
            <a:endParaRPr lang="ja-JP"/>
          </a:p>
        </c:txPr>
        <c:crossAx val="470927616"/>
        <c:crosses val="autoZero"/>
        <c:auto val="0"/>
        <c:lblOffset val="0"/>
        <c:baseTimeUnit val="months"/>
        <c:majorUnit val="12"/>
        <c:minorUnit val="12"/>
      </c:dateAx>
      <c:valAx>
        <c:axId val="470927616"/>
        <c:scaling>
          <c:orientation val="minMax"/>
        </c:scaling>
        <c:delete val="0"/>
        <c:axPos val="l"/>
        <c:majorGridlines>
          <c:spPr>
            <a:ln w="3175">
              <a:pattFill prst="pct50">
                <a:fgClr>
                  <a:srgbClr val="000000"/>
                </a:fgClr>
                <a:bgClr>
                  <a:srgbClr val="FFFFFF"/>
                </a:bgClr>
              </a:pattFill>
              <a:prstDash val="solid"/>
            </a:ln>
          </c:spPr>
        </c:majorGridlines>
        <c:title>
          <c:tx>
            <c:rich>
              <a:bodyPr rot="0" vert="horz"/>
              <a:lstStyle/>
              <a:p>
                <a:pPr algn="ctr">
                  <a:defRPr sz="900"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百万kw/h</a:t>
                </a:r>
              </a:p>
            </c:rich>
          </c:tx>
          <c:layout>
            <c:manualLayout>
              <c:xMode val="edge"/>
              <c:yMode val="edge"/>
              <c:x val="4.3956048755136888E-2"/>
              <c:y val="1.4245014245014245E-2"/>
            </c:manualLayout>
          </c:layout>
          <c:overlay val="0"/>
          <c:spPr>
            <a:solidFill>
              <a:srgbClr val="FFFFFF"/>
            </a:solid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iryo UI"/>
                <a:ea typeface="Meiryo UI"/>
                <a:cs typeface="Meiryo UI"/>
              </a:defRPr>
            </a:pPr>
            <a:endParaRPr lang="ja-JP"/>
          </a:p>
        </c:txPr>
        <c:crossAx val="470926080"/>
        <c:crosses val="autoZero"/>
        <c:crossBetween val="between"/>
      </c:valAx>
      <c:spPr>
        <a:noFill/>
        <a:ln w="12700">
          <a:solidFill>
            <a:srgbClr val="808080"/>
          </a:solidFill>
          <a:prstDash val="solid"/>
        </a:ln>
      </c:spPr>
    </c:plotArea>
    <c:legend>
      <c:legendPos val="b"/>
      <c:layout>
        <c:manualLayout>
          <c:xMode val="edge"/>
          <c:yMode val="edge"/>
          <c:x val="0.11683497741221009"/>
          <c:y val="0.15490775331915627"/>
          <c:w val="0.14516679838811969"/>
          <c:h val="0.1831890721688986"/>
        </c:manualLayout>
      </c:layout>
      <c:overlay val="0"/>
      <c:spPr>
        <a:solidFill>
          <a:srgbClr val="FFFFFF"/>
        </a:solidFill>
        <a:ln w="25400">
          <a:noFill/>
        </a:ln>
      </c:spPr>
      <c:txPr>
        <a:bodyPr/>
        <a:lstStyle/>
        <a:p>
          <a:pPr>
            <a:defRPr sz="1400" b="0" i="0" u="none" strike="noStrike" baseline="0">
              <a:solidFill>
                <a:srgbClr val="000000"/>
              </a:solidFill>
              <a:latin typeface="Meiryo UI"/>
              <a:ea typeface="Meiryo UI"/>
              <a:cs typeface="Meiryo UI"/>
            </a:defRPr>
          </a:pPr>
          <a:endParaRPr lang="ja-JP"/>
        </a:p>
      </c:txPr>
    </c:legend>
    <c:plotVisOnly val="1"/>
    <c:dispBlanksAs val="zero"/>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2.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hyperlink" Target="http://www.kmdmyg.info/" TargetMode="External"/></Relationships>
</file>

<file path=xl/drawings/drawing1.xml><?xml version="1.0" encoding="utf-8"?>
<xdr:wsDr xmlns:xdr="http://schemas.openxmlformats.org/drawingml/2006/spreadsheetDrawing" xmlns:a="http://schemas.openxmlformats.org/drawingml/2006/main">
  <xdr:twoCellAnchor>
    <xdr:from>
      <xdr:col>1</xdr:col>
      <xdr:colOff>38100</xdr:colOff>
      <xdr:row>2</xdr:row>
      <xdr:rowOff>3175</xdr:rowOff>
    </xdr:from>
    <xdr:to>
      <xdr:col>30</xdr:col>
      <xdr:colOff>3175</xdr:colOff>
      <xdr:row>24</xdr:row>
      <xdr:rowOff>117475</xdr:rowOff>
    </xdr:to>
    <xdr:graphicFrame macro="">
      <xdr:nvGraphicFramePr>
        <xdr:cNvPr id="3114" name="グラフ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38100</xdr:colOff>
      <xdr:row>21</xdr:row>
      <xdr:rowOff>92075</xdr:rowOff>
    </xdr:from>
    <xdr:to>
      <xdr:col>30</xdr:col>
      <xdr:colOff>3175</xdr:colOff>
      <xdr:row>44</xdr:row>
      <xdr:rowOff>44450</xdr:rowOff>
    </xdr:to>
    <xdr:graphicFrame macro="">
      <xdr:nvGraphicFramePr>
        <xdr:cNvPr id="3115" name="グラフ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41</xdr:row>
      <xdr:rowOff>117474</xdr:rowOff>
    </xdr:from>
    <xdr:to>
      <xdr:col>30</xdr:col>
      <xdr:colOff>41275</xdr:colOff>
      <xdr:row>64</xdr:row>
      <xdr:rowOff>101599</xdr:rowOff>
    </xdr:to>
    <xdr:graphicFrame macro="">
      <xdr:nvGraphicFramePr>
        <xdr:cNvPr id="3116" name="グラフ 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47625</xdr:colOff>
      <xdr:row>61</xdr:row>
      <xdr:rowOff>165100</xdr:rowOff>
    </xdr:from>
    <xdr:to>
      <xdr:col>30</xdr:col>
      <xdr:colOff>41275</xdr:colOff>
      <xdr:row>84</xdr:row>
      <xdr:rowOff>117475</xdr:rowOff>
    </xdr:to>
    <xdr:graphicFrame macro="">
      <xdr:nvGraphicFramePr>
        <xdr:cNvPr id="3117" name="グラフ 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31</xdr:col>
      <xdr:colOff>41275</xdr:colOff>
      <xdr:row>2</xdr:row>
      <xdr:rowOff>0</xdr:rowOff>
    </xdr:from>
    <xdr:to>
      <xdr:col>59</xdr:col>
      <xdr:colOff>304800</xdr:colOff>
      <xdr:row>24</xdr:row>
      <xdr:rowOff>12700</xdr:rowOff>
    </xdr:to>
    <xdr:graphicFrame macro="">
      <xdr:nvGraphicFramePr>
        <xdr:cNvPr id="3118" name="グラフ 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31</xdr:col>
      <xdr:colOff>41274</xdr:colOff>
      <xdr:row>21</xdr:row>
      <xdr:rowOff>47625</xdr:rowOff>
    </xdr:from>
    <xdr:to>
      <xdr:col>59</xdr:col>
      <xdr:colOff>292099</xdr:colOff>
      <xdr:row>44</xdr:row>
      <xdr:rowOff>38100</xdr:rowOff>
    </xdr:to>
    <xdr:graphicFrame macro="">
      <xdr:nvGraphicFramePr>
        <xdr:cNvPr id="3119" name="グラフ 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31</xdr:col>
      <xdr:colOff>41275</xdr:colOff>
      <xdr:row>41</xdr:row>
      <xdr:rowOff>92075</xdr:rowOff>
    </xdr:from>
    <xdr:to>
      <xdr:col>59</xdr:col>
      <xdr:colOff>269875</xdr:colOff>
      <xdr:row>64</xdr:row>
      <xdr:rowOff>76200</xdr:rowOff>
    </xdr:to>
    <xdr:graphicFrame macro="">
      <xdr:nvGraphicFramePr>
        <xdr:cNvPr id="3120" name="グラフ 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31</xdr:col>
      <xdr:colOff>63500</xdr:colOff>
      <xdr:row>61</xdr:row>
      <xdr:rowOff>142875</xdr:rowOff>
    </xdr:from>
    <xdr:to>
      <xdr:col>59</xdr:col>
      <xdr:colOff>292100</xdr:colOff>
      <xdr:row>84</xdr:row>
      <xdr:rowOff>114300</xdr:rowOff>
    </xdr:to>
    <xdr:graphicFrame macro="">
      <xdr:nvGraphicFramePr>
        <xdr:cNvPr id="3121" name="グラフ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21</xdr:col>
      <xdr:colOff>6350</xdr:colOff>
      <xdr:row>237</xdr:row>
      <xdr:rowOff>28575</xdr:rowOff>
    </xdr:from>
    <xdr:to>
      <xdr:col>47</xdr:col>
      <xdr:colOff>234950</xdr:colOff>
      <xdr:row>267</xdr:row>
      <xdr:rowOff>0</xdr:rowOff>
    </xdr:to>
    <xdr:graphicFrame macro="">
      <xdr:nvGraphicFramePr>
        <xdr:cNvPr id="11" name="グラフ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75</xdr:row>
      <xdr:rowOff>38100</xdr:rowOff>
    </xdr:from>
    <xdr:to>
      <xdr:col>39</xdr:col>
      <xdr:colOff>257175</xdr:colOff>
      <xdr:row>93</xdr:row>
      <xdr:rowOff>76200</xdr:rowOff>
    </xdr:to>
    <xdr:graphicFrame macro="">
      <xdr:nvGraphicFramePr>
        <xdr:cNvPr id="2108"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xdr:row>
      <xdr:rowOff>19050</xdr:rowOff>
    </xdr:from>
    <xdr:to>
      <xdr:col>40</xdr:col>
      <xdr:colOff>0</xdr:colOff>
      <xdr:row>20</xdr:row>
      <xdr:rowOff>85725</xdr:rowOff>
    </xdr:to>
    <xdr:graphicFrame macro="">
      <xdr:nvGraphicFramePr>
        <xdr:cNvPr id="2109"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18</xdr:row>
      <xdr:rowOff>38100</xdr:rowOff>
    </xdr:from>
    <xdr:to>
      <xdr:col>40</xdr:col>
      <xdr:colOff>0</xdr:colOff>
      <xdr:row>36</xdr:row>
      <xdr:rowOff>123825</xdr:rowOff>
    </xdr:to>
    <xdr:graphicFrame macro="">
      <xdr:nvGraphicFramePr>
        <xdr:cNvPr id="2110"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34</xdr:row>
      <xdr:rowOff>66675</xdr:rowOff>
    </xdr:from>
    <xdr:to>
      <xdr:col>39</xdr:col>
      <xdr:colOff>295275</xdr:colOff>
      <xdr:row>52</xdr:row>
      <xdr:rowOff>104775</xdr:rowOff>
    </xdr:to>
    <xdr:graphicFrame macro="">
      <xdr:nvGraphicFramePr>
        <xdr:cNvPr id="2111"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50</xdr:row>
      <xdr:rowOff>38100</xdr:rowOff>
    </xdr:from>
    <xdr:to>
      <xdr:col>40</xdr:col>
      <xdr:colOff>0</xdr:colOff>
      <xdr:row>68</xdr:row>
      <xdr:rowOff>76200</xdr:rowOff>
    </xdr:to>
    <xdr:graphicFrame macro="">
      <xdr:nvGraphicFramePr>
        <xdr:cNvPr id="2112"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91</xdr:row>
      <xdr:rowOff>28575</xdr:rowOff>
    </xdr:from>
    <xdr:to>
      <xdr:col>39</xdr:col>
      <xdr:colOff>238125</xdr:colOff>
      <xdr:row>109</xdr:row>
      <xdr:rowOff>66675</xdr:rowOff>
    </xdr:to>
    <xdr:graphicFrame macro="">
      <xdr:nvGraphicFramePr>
        <xdr:cNvPr id="2113"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107</xdr:row>
      <xdr:rowOff>0</xdr:rowOff>
    </xdr:from>
    <xdr:to>
      <xdr:col>39</xdr:col>
      <xdr:colOff>257175</xdr:colOff>
      <xdr:row>125</xdr:row>
      <xdr:rowOff>19050</xdr:rowOff>
    </xdr:to>
    <xdr:graphicFrame macro="">
      <xdr:nvGraphicFramePr>
        <xdr:cNvPr id="2114"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78</xdr:col>
      <xdr:colOff>0</xdr:colOff>
      <xdr:row>163</xdr:row>
      <xdr:rowOff>123825</xdr:rowOff>
    </xdr:from>
    <xdr:to>
      <xdr:col>78</xdr:col>
      <xdr:colOff>247650</xdr:colOff>
      <xdr:row>164</xdr:row>
      <xdr:rowOff>114300</xdr:rowOff>
    </xdr:to>
    <xdr:sp macro="" textlink="">
      <xdr:nvSpPr>
        <xdr:cNvPr id="2063" name="Text Box 15"/>
        <xdr:cNvSpPr txBox="1">
          <a:spLocks noChangeArrowheads="1"/>
        </xdr:cNvSpPr>
      </xdr:nvSpPr>
      <xdr:spPr bwMode="auto">
        <a:xfrm>
          <a:off x="24384000" y="28289250"/>
          <a:ext cx="24765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27432" bIns="22860" anchor="ctr" upright="1"/>
        <a:lstStyle/>
        <a:p>
          <a:pPr algn="ctr" rtl="0">
            <a:defRPr sz="1000"/>
          </a:pPr>
          <a:r>
            <a:rPr lang="ja-JP" altLang="en-US" sz="900" b="0" i="0" u="none" strike="noStrike" baseline="0">
              <a:solidFill>
                <a:srgbClr val="000000"/>
              </a:solidFill>
              <a:latin typeface="Meiryo UI"/>
              <a:ea typeface="Meiryo UI"/>
            </a:rPr>
            <a:t>-</a:t>
          </a:r>
          <a:r>
            <a:rPr lang="ja-JP" altLang="en-US" sz="900" b="0" i="0" u="none" strike="noStrike" baseline="30000">
              <a:solidFill>
                <a:srgbClr val="000000"/>
              </a:solidFill>
              <a:latin typeface="Meiryo UI"/>
              <a:ea typeface="Meiryo UI"/>
            </a:rPr>
            <a:t>*3</a:t>
          </a:r>
        </a:p>
      </xdr:txBody>
    </xdr:sp>
    <xdr:clientData/>
  </xdr:twoCellAnchor>
  <xdr:twoCellAnchor>
    <xdr:from>
      <xdr:col>79</xdr:col>
      <xdr:colOff>19050</xdr:colOff>
      <xdr:row>164</xdr:row>
      <xdr:rowOff>0</xdr:rowOff>
    </xdr:from>
    <xdr:to>
      <xdr:col>79</xdr:col>
      <xdr:colOff>266700</xdr:colOff>
      <xdr:row>164</xdr:row>
      <xdr:rowOff>133350</xdr:rowOff>
    </xdr:to>
    <xdr:sp macro="" textlink="">
      <xdr:nvSpPr>
        <xdr:cNvPr id="2064" name="Text Box 16"/>
        <xdr:cNvSpPr txBox="1">
          <a:spLocks noChangeArrowheads="1"/>
        </xdr:cNvSpPr>
      </xdr:nvSpPr>
      <xdr:spPr bwMode="auto">
        <a:xfrm>
          <a:off x="24707850" y="28317825"/>
          <a:ext cx="247650" cy="133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27432" bIns="22860" anchor="ctr" upright="1"/>
        <a:lstStyle/>
        <a:p>
          <a:pPr algn="ctr" rtl="0">
            <a:defRPr sz="1000"/>
          </a:pPr>
          <a:r>
            <a:rPr lang="ja-JP" altLang="en-US" sz="900" b="0" i="0" u="none" strike="noStrike" baseline="0">
              <a:solidFill>
                <a:srgbClr val="000000"/>
              </a:solidFill>
              <a:latin typeface="Meiryo UI"/>
              <a:ea typeface="Meiryo UI"/>
            </a:rPr>
            <a:t>-</a:t>
          </a:r>
          <a:r>
            <a:rPr lang="ja-JP" altLang="en-US" sz="900" b="0" i="0" u="none" strike="noStrike" baseline="30000">
              <a:solidFill>
                <a:srgbClr val="000000"/>
              </a:solidFill>
              <a:latin typeface="Meiryo UI"/>
              <a:ea typeface="Meiryo UI"/>
            </a:rPr>
            <a:t>*3</a:t>
          </a:r>
        </a:p>
      </xdr:txBody>
    </xdr:sp>
    <xdr:clientData/>
  </xdr:twoCellAnchor>
  <xdr:twoCellAnchor>
    <xdr:from>
      <xdr:col>79</xdr:col>
      <xdr:colOff>9525</xdr:colOff>
      <xdr:row>165</xdr:row>
      <xdr:rowOff>9525</xdr:rowOff>
    </xdr:from>
    <xdr:to>
      <xdr:col>79</xdr:col>
      <xdr:colOff>257175</xdr:colOff>
      <xdr:row>166</xdr:row>
      <xdr:rowOff>0</xdr:rowOff>
    </xdr:to>
    <xdr:sp macro="" textlink="">
      <xdr:nvSpPr>
        <xdr:cNvPr id="2065" name="Text Box 17"/>
        <xdr:cNvSpPr txBox="1">
          <a:spLocks noChangeArrowheads="1"/>
        </xdr:cNvSpPr>
      </xdr:nvSpPr>
      <xdr:spPr bwMode="auto">
        <a:xfrm>
          <a:off x="24698325" y="28479750"/>
          <a:ext cx="24765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27432" bIns="22860" anchor="ctr" upright="1"/>
        <a:lstStyle/>
        <a:p>
          <a:pPr algn="ctr" rtl="0">
            <a:defRPr sz="1000"/>
          </a:pPr>
          <a:r>
            <a:rPr lang="ja-JP" altLang="en-US" sz="900" b="0" i="0" u="none" strike="noStrike" baseline="0">
              <a:solidFill>
                <a:srgbClr val="000000"/>
              </a:solidFill>
              <a:latin typeface="Meiryo UI"/>
              <a:ea typeface="Meiryo UI"/>
            </a:rPr>
            <a:t>-</a:t>
          </a:r>
          <a:r>
            <a:rPr lang="ja-JP" altLang="en-US" sz="900" b="0" i="0" u="none" strike="noStrike" baseline="30000">
              <a:solidFill>
                <a:srgbClr val="000000"/>
              </a:solidFill>
              <a:latin typeface="Meiryo UI"/>
              <a:ea typeface="Meiryo UI"/>
            </a:rPr>
            <a:t>*3</a:t>
          </a:r>
        </a:p>
      </xdr:txBody>
    </xdr:sp>
    <xdr:clientData/>
  </xdr:twoCellAnchor>
  <xdr:twoCellAnchor>
    <xdr:from>
      <xdr:col>78</xdr:col>
      <xdr:colOff>19050</xdr:colOff>
      <xdr:row>164</xdr:row>
      <xdr:rowOff>133350</xdr:rowOff>
    </xdr:from>
    <xdr:to>
      <xdr:col>78</xdr:col>
      <xdr:colOff>266700</xdr:colOff>
      <xdr:row>165</xdr:row>
      <xdr:rowOff>123825</xdr:rowOff>
    </xdr:to>
    <xdr:sp macro="" textlink="">
      <xdr:nvSpPr>
        <xdr:cNvPr id="2066" name="Text Box 18"/>
        <xdr:cNvSpPr txBox="1">
          <a:spLocks noChangeArrowheads="1"/>
        </xdr:cNvSpPr>
      </xdr:nvSpPr>
      <xdr:spPr bwMode="auto">
        <a:xfrm>
          <a:off x="24403050" y="28451175"/>
          <a:ext cx="24765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27432" bIns="22860" anchor="ctr" upright="1"/>
        <a:lstStyle/>
        <a:p>
          <a:pPr algn="ctr" rtl="0">
            <a:defRPr sz="1000"/>
          </a:pPr>
          <a:r>
            <a:rPr lang="ja-JP" altLang="en-US" sz="900" b="0" i="0" u="none" strike="noStrike" baseline="0">
              <a:solidFill>
                <a:srgbClr val="000000"/>
              </a:solidFill>
              <a:latin typeface="Meiryo UI"/>
              <a:ea typeface="Meiryo UI"/>
            </a:rPr>
            <a:t>-</a:t>
          </a:r>
          <a:r>
            <a:rPr lang="ja-JP" altLang="en-US" sz="900" b="0" i="0" u="none" strike="noStrike" baseline="30000">
              <a:solidFill>
                <a:srgbClr val="000000"/>
              </a:solidFill>
              <a:latin typeface="Meiryo UI"/>
              <a:ea typeface="Meiryo UI"/>
            </a:rPr>
            <a:t>*3</a:t>
          </a:r>
        </a:p>
      </xdr:txBody>
    </xdr:sp>
    <xdr:clientData/>
  </xdr:twoCellAnchor>
  <xdr:twoCellAnchor>
    <xdr:from>
      <xdr:col>90</xdr:col>
      <xdr:colOff>28575</xdr:colOff>
      <xdr:row>164</xdr:row>
      <xdr:rowOff>9525</xdr:rowOff>
    </xdr:from>
    <xdr:to>
      <xdr:col>90</xdr:col>
      <xdr:colOff>276225</xdr:colOff>
      <xdr:row>165</xdr:row>
      <xdr:rowOff>0</xdr:rowOff>
    </xdr:to>
    <xdr:sp macro="" textlink="">
      <xdr:nvSpPr>
        <xdr:cNvPr id="2068" name="Text Box 20"/>
        <xdr:cNvSpPr txBox="1">
          <a:spLocks noChangeArrowheads="1"/>
        </xdr:cNvSpPr>
      </xdr:nvSpPr>
      <xdr:spPr bwMode="auto">
        <a:xfrm>
          <a:off x="28070175" y="28327350"/>
          <a:ext cx="24765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27432" bIns="22860" anchor="ctr" upright="1"/>
        <a:lstStyle/>
        <a:p>
          <a:pPr algn="ctr" rtl="0">
            <a:defRPr sz="1000"/>
          </a:pPr>
          <a:r>
            <a:rPr lang="ja-JP" altLang="en-US" sz="900" b="0" i="0" u="none" strike="noStrike" baseline="0">
              <a:solidFill>
                <a:srgbClr val="000000"/>
              </a:solidFill>
              <a:latin typeface="Meiryo UI"/>
              <a:ea typeface="Meiryo UI"/>
            </a:rPr>
            <a:t>-</a:t>
          </a:r>
          <a:r>
            <a:rPr lang="ja-JP" altLang="en-US" sz="900" b="0" i="0" u="none" strike="noStrike" baseline="30000">
              <a:solidFill>
                <a:srgbClr val="000000"/>
              </a:solidFill>
              <a:latin typeface="Meiryo UI"/>
              <a:ea typeface="Meiryo UI"/>
            </a:rPr>
            <a:t>*4</a:t>
          </a:r>
        </a:p>
      </xdr:txBody>
    </xdr:sp>
    <xdr:clientData/>
  </xdr:twoCellAnchor>
  <xdr:twoCellAnchor>
    <xdr:from>
      <xdr:col>90</xdr:col>
      <xdr:colOff>38100</xdr:colOff>
      <xdr:row>165</xdr:row>
      <xdr:rowOff>9525</xdr:rowOff>
    </xdr:from>
    <xdr:to>
      <xdr:col>90</xdr:col>
      <xdr:colOff>285750</xdr:colOff>
      <xdr:row>166</xdr:row>
      <xdr:rowOff>0</xdr:rowOff>
    </xdr:to>
    <xdr:sp macro="" textlink="">
      <xdr:nvSpPr>
        <xdr:cNvPr id="2069" name="Text Box 21"/>
        <xdr:cNvSpPr txBox="1">
          <a:spLocks noChangeArrowheads="1"/>
        </xdr:cNvSpPr>
      </xdr:nvSpPr>
      <xdr:spPr bwMode="auto">
        <a:xfrm>
          <a:off x="28079700" y="28479750"/>
          <a:ext cx="24765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27432" bIns="22860" anchor="ctr" upright="1"/>
        <a:lstStyle/>
        <a:p>
          <a:pPr algn="ctr" rtl="0">
            <a:defRPr sz="1000"/>
          </a:pPr>
          <a:r>
            <a:rPr lang="ja-JP" altLang="en-US" sz="900" b="0" i="0" u="none" strike="noStrike" baseline="0">
              <a:solidFill>
                <a:srgbClr val="000000"/>
              </a:solidFill>
              <a:latin typeface="Meiryo UI"/>
              <a:ea typeface="Meiryo UI"/>
            </a:rPr>
            <a:t>-</a:t>
          </a:r>
          <a:r>
            <a:rPr lang="ja-JP" altLang="en-US" sz="900" b="0" i="0" u="none" strike="noStrike" baseline="30000">
              <a:solidFill>
                <a:srgbClr val="000000"/>
              </a:solidFill>
              <a:latin typeface="Meiryo UI"/>
              <a:ea typeface="Meiryo UI"/>
            </a:rPr>
            <a:t>*4</a:t>
          </a:r>
        </a:p>
      </xdr:txBody>
    </xdr:sp>
    <xdr:clientData/>
  </xdr:twoCellAnchor>
  <xdr:twoCellAnchor>
    <xdr:from>
      <xdr:col>0</xdr:col>
      <xdr:colOff>0</xdr:colOff>
      <xdr:row>125</xdr:row>
      <xdr:rowOff>104775</xdr:rowOff>
    </xdr:from>
    <xdr:to>
      <xdr:col>39</xdr:col>
      <xdr:colOff>257175</xdr:colOff>
      <xdr:row>145</xdr:row>
      <xdr:rowOff>123825</xdr:rowOff>
    </xdr:to>
    <xdr:graphicFrame macro="">
      <xdr:nvGraphicFramePr>
        <xdr:cNvPr id="2121" name="グラフ 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106</xdr:col>
      <xdr:colOff>66675</xdr:colOff>
      <xdr:row>151</xdr:row>
      <xdr:rowOff>200025</xdr:rowOff>
    </xdr:from>
    <xdr:to>
      <xdr:col>106</xdr:col>
      <xdr:colOff>228600</xdr:colOff>
      <xdr:row>175</xdr:row>
      <xdr:rowOff>57150</xdr:rowOff>
    </xdr:to>
    <xdr:sp macro="" textlink="">
      <xdr:nvSpPr>
        <xdr:cNvPr id="2071" name="Rectangle 23"/>
        <xdr:cNvSpPr>
          <a:spLocks noChangeArrowheads="1"/>
        </xdr:cNvSpPr>
      </xdr:nvSpPr>
      <xdr:spPr bwMode="auto">
        <a:xfrm>
          <a:off x="32985075" y="25603200"/>
          <a:ext cx="161925" cy="44481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lnSpc>
              <a:spcPts val="1200"/>
            </a:lnSpc>
            <a:defRPr sz="1000"/>
          </a:pPr>
          <a:r>
            <a:rPr lang="ja-JP" altLang="en-US" sz="900" b="0" i="0" u="none" strike="noStrike" baseline="0">
              <a:solidFill>
                <a:srgbClr val="000000"/>
              </a:solidFill>
              <a:latin typeface="Meiryo UI"/>
              <a:ea typeface="Meiryo UI"/>
            </a:rPr>
            <a:t>東日本大震災の影響により測定結果が流失したため欠測｡</a:t>
          </a:r>
        </a:p>
      </xdr:txBody>
    </xdr:sp>
    <xdr:clientData/>
  </xdr:twoCellAnchor>
  <xdr:twoCellAnchor>
    <xdr:from>
      <xdr:col>107</xdr:col>
      <xdr:colOff>152400</xdr:colOff>
      <xdr:row>158</xdr:row>
      <xdr:rowOff>66675</xdr:rowOff>
    </xdr:from>
    <xdr:to>
      <xdr:col>110</xdr:col>
      <xdr:colOff>180975</xdr:colOff>
      <xdr:row>163</xdr:row>
      <xdr:rowOff>57150</xdr:rowOff>
    </xdr:to>
    <xdr:sp macro="" textlink="">
      <xdr:nvSpPr>
        <xdr:cNvPr id="2072" name="Rectangle 24"/>
        <xdr:cNvSpPr>
          <a:spLocks noChangeArrowheads="1"/>
        </xdr:cNvSpPr>
      </xdr:nvSpPr>
      <xdr:spPr bwMode="auto">
        <a:xfrm>
          <a:off x="33375600" y="27470100"/>
          <a:ext cx="942975" cy="7524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defRPr sz="1000"/>
          </a:pPr>
          <a:r>
            <a:rPr lang="ja-JP" altLang="en-US" sz="900" b="0" i="0" u="none" strike="noStrike" baseline="0">
              <a:solidFill>
                <a:srgbClr val="000000"/>
              </a:solidFill>
              <a:latin typeface="Meiryo UI"/>
              <a:ea typeface="Meiryo UI"/>
            </a:rPr>
            <a:t>東日本大震災の影響により測定結果が流失したため欠測｡</a:t>
          </a:r>
        </a:p>
      </xdr:txBody>
    </xdr:sp>
    <xdr:clientData/>
  </xdr:twoCellAnchor>
  <xdr:twoCellAnchor>
    <xdr:from>
      <xdr:col>34</xdr:col>
      <xdr:colOff>180975</xdr:colOff>
      <xdr:row>0</xdr:row>
      <xdr:rowOff>0</xdr:rowOff>
    </xdr:from>
    <xdr:to>
      <xdr:col>38</xdr:col>
      <xdr:colOff>257175</xdr:colOff>
      <xdr:row>0</xdr:row>
      <xdr:rowOff>209550</xdr:rowOff>
    </xdr:to>
    <xdr:sp macro="" textlink="">
      <xdr:nvSpPr>
        <xdr:cNvPr id="2073" name="AutoShape 25">
          <a:hlinkClick xmlns:r="http://schemas.openxmlformats.org/officeDocument/2006/relationships" r:id="rId9"/>
        </xdr:cNvPr>
        <xdr:cNvSpPr>
          <a:spLocks noChangeArrowheads="1"/>
        </xdr:cNvSpPr>
      </xdr:nvSpPr>
      <xdr:spPr bwMode="auto">
        <a:xfrm>
          <a:off x="11153775" y="0"/>
          <a:ext cx="1295400" cy="209550"/>
        </a:xfrm>
        <a:prstGeom prst="roundRect">
          <a:avLst>
            <a:gd name="adj" fmla="val 16667"/>
          </a:avLst>
        </a:prstGeom>
        <a:solidFill>
          <a:srgbClr val="FFFFFF"/>
        </a:solidFill>
        <a:ln w="3175">
          <a:solidFill>
            <a:srgbClr xmlns:mc="http://schemas.openxmlformats.org/markup-compatibility/2006" xmlns:a14="http://schemas.microsoft.com/office/drawing/2010/main" val="C0C0C0" mc:Ignorable="a14" a14:legacySpreadsheetColorIndex="22"/>
          </a:solidFill>
          <a:round/>
          <a:headEnd/>
          <a:tailEnd/>
        </a:ln>
      </xdr:spPr>
      <xdr:txBody>
        <a:bodyPr vertOverflow="clip" wrap="square" lIns="27432" tIns="22860" rIns="27432" bIns="22860" anchor="ctr" upright="1"/>
        <a:lstStyle/>
        <a:p>
          <a:pPr algn="ctr" rtl="0">
            <a:defRPr sz="1000"/>
          </a:pPr>
          <a:r>
            <a:rPr lang="ja-JP" altLang="en-US" sz="900" b="0" i="0" u="none" strike="noStrike" baseline="0">
              <a:solidFill>
                <a:srgbClr val="000000"/>
              </a:solidFill>
              <a:latin typeface="Meiryo UI"/>
              <a:ea typeface="Meiryo UI"/>
            </a:rPr>
            <a:t>提供：kmdみやぎ</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tohoku-epco.co.jp/electr/genshi/onagawa/ms.html" TargetMode="External"/><Relationship Id="rId13" Type="http://schemas.openxmlformats.org/officeDocument/2006/relationships/drawing" Target="../drawings/drawing1.xml"/><Relationship Id="rId3" Type="http://schemas.openxmlformats.org/officeDocument/2006/relationships/hyperlink" Target="http://www.r-info-miyagi.jp/r-info/" TargetMode="External"/><Relationship Id="rId7" Type="http://schemas.openxmlformats.org/officeDocument/2006/relationships/hyperlink" Target="http://miyagi-ermc.jp/" TargetMode="External"/><Relationship Id="rId12" Type="http://schemas.openxmlformats.org/officeDocument/2006/relationships/printerSettings" Target="../printerSettings/printerSettings1.bin"/><Relationship Id="rId2" Type="http://schemas.openxmlformats.org/officeDocument/2006/relationships/hyperlink" Target="http://www.pref.miyagi.jp/soshiki/gentai/" TargetMode="External"/><Relationship Id="rId1" Type="http://schemas.openxmlformats.org/officeDocument/2006/relationships/hyperlink" Target="http://miyagi-ermc.jp/" TargetMode="External"/><Relationship Id="rId6" Type="http://schemas.openxmlformats.org/officeDocument/2006/relationships/hyperlink" Target="http://www.pref.miyagi.jp/soshiki/gentai/" TargetMode="External"/><Relationship Id="rId11" Type="http://schemas.openxmlformats.org/officeDocument/2006/relationships/hyperlink" Target="http://www.tohoku-epco.co.jp/electr/genshi/onagawa/ms_kaisetu.html" TargetMode="External"/><Relationship Id="rId5" Type="http://schemas.openxmlformats.org/officeDocument/2006/relationships/hyperlink" Target="http://www.r-info-miyagi.jp/r-info/" TargetMode="External"/><Relationship Id="rId10" Type="http://schemas.openxmlformats.org/officeDocument/2006/relationships/hyperlink" Target="http://www.tohoku-epco.co.jp/electr/genshi/onagawa/ms.html" TargetMode="External"/><Relationship Id="rId4" Type="http://schemas.openxmlformats.org/officeDocument/2006/relationships/hyperlink" Target="http://www.kmdmyg.info/" TargetMode="External"/><Relationship Id="rId9" Type="http://schemas.openxmlformats.org/officeDocument/2006/relationships/hyperlink" Target="http://www.tohoku-epco.co.jp/electr/genshi/onagawa/ms_kaisetu.html"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 codeName="Sheet3"/>
  <dimension ref="A1:CE563"/>
  <sheetViews>
    <sheetView tabSelected="1" zoomScale="50" zoomScaleNormal="50" workbookViewId="0">
      <selection activeCell="CC47" sqref="CC47"/>
    </sheetView>
  </sheetViews>
  <sheetFormatPr defaultColWidth="10.625" defaultRowHeight="14.1" customHeight="1"/>
  <cols>
    <col min="1" max="1" width="2.125" style="2" customWidth="1"/>
    <col min="2" max="2" width="5.375" style="135" customWidth="1"/>
    <col min="3" max="3" width="8.875" style="2" customWidth="1"/>
    <col min="4" max="33" width="4.375" style="2" customWidth="1"/>
    <col min="34" max="34" width="5.375" style="2" customWidth="1"/>
    <col min="35" max="35" width="8.875" style="2" customWidth="1"/>
    <col min="36" max="62" width="4.375" style="2" customWidth="1"/>
    <col min="63" max="63" width="6.875" style="146" customWidth="1"/>
    <col min="64" max="67" width="4.375" style="147" customWidth="1"/>
    <col min="68" max="68" width="4.375" style="148" customWidth="1"/>
    <col min="69" max="69" width="4.375" style="2" customWidth="1"/>
    <col min="70" max="71" width="4.375" style="146" customWidth="1"/>
    <col min="72" max="102" width="4.375" style="2" customWidth="1"/>
    <col min="103" max="16384" width="10.625" style="2"/>
  </cols>
  <sheetData>
    <row r="1" spans="1:83" ht="9" customHeight="1"/>
    <row r="2" spans="1:83" ht="27" customHeight="1">
      <c r="B2" s="174" t="s">
        <v>343</v>
      </c>
      <c r="C2" s="163"/>
      <c r="D2" s="1"/>
      <c r="E2" s="1"/>
      <c r="G2" s="1"/>
      <c r="H2" s="1"/>
      <c r="I2" s="1"/>
      <c r="J2" s="1"/>
      <c r="K2" s="1"/>
      <c r="L2" s="1"/>
      <c r="M2" s="1"/>
      <c r="N2" s="1"/>
      <c r="O2" s="1"/>
      <c r="P2" s="1"/>
      <c r="Q2" s="1"/>
      <c r="R2" s="1"/>
      <c r="S2" s="1"/>
      <c r="T2" s="164"/>
      <c r="V2" s="1"/>
      <c r="W2" s="1" t="s">
        <v>241</v>
      </c>
      <c r="X2" s="1"/>
      <c r="Y2" s="1"/>
      <c r="Z2" s="1"/>
      <c r="AA2" s="1"/>
      <c r="AB2" s="1"/>
      <c r="AC2" s="1"/>
      <c r="AD2" s="1"/>
      <c r="AE2" s="1"/>
      <c r="AF2" s="174" t="s">
        <v>236</v>
      </c>
      <c r="AY2" s="1" t="s">
        <v>241</v>
      </c>
      <c r="BK2" s="283" t="s">
        <v>344</v>
      </c>
      <c r="BM2" s="172"/>
      <c r="BN2" s="172"/>
      <c r="BO2" s="172"/>
      <c r="BP2" s="173"/>
      <c r="BQ2" s="1"/>
      <c r="BR2" s="277" t="s">
        <v>231</v>
      </c>
      <c r="BS2" s="205"/>
    </row>
    <row r="3" spans="1:83" s="1" customFormat="1" ht="14.1" customHeight="1">
      <c r="B3" s="135"/>
      <c r="C3" s="2"/>
      <c r="D3" s="164" t="s">
        <v>172</v>
      </c>
      <c r="E3" s="2"/>
      <c r="F3" s="2"/>
      <c r="G3" s="2"/>
      <c r="H3" s="2"/>
      <c r="I3" s="2"/>
      <c r="J3" s="2"/>
      <c r="K3" s="2"/>
      <c r="L3" s="2"/>
      <c r="M3" s="2"/>
      <c r="N3" s="2"/>
      <c r="O3" s="2"/>
      <c r="P3" s="2"/>
      <c r="Q3" s="2"/>
      <c r="R3" s="2"/>
      <c r="S3" s="2"/>
      <c r="U3" s="2"/>
      <c r="V3" s="2"/>
      <c r="W3" s="2"/>
      <c r="X3" s="2"/>
      <c r="Y3" s="2"/>
      <c r="Z3" s="2"/>
      <c r="AA3" s="2"/>
      <c r="AB3" s="2"/>
      <c r="AC3" s="2"/>
      <c r="AD3" s="2"/>
      <c r="AE3" s="2"/>
      <c r="AF3" s="135"/>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K3" s="285" t="s">
        <v>186</v>
      </c>
      <c r="BL3" s="287" t="s">
        <v>188</v>
      </c>
      <c r="BM3" s="287" t="s">
        <v>189</v>
      </c>
      <c r="BN3" s="287" t="s">
        <v>358</v>
      </c>
      <c r="BO3" s="287" t="s">
        <v>190</v>
      </c>
      <c r="BP3" s="287" t="s">
        <v>359</v>
      </c>
      <c r="BQ3" s="284"/>
      <c r="BR3" s="210" t="s">
        <v>232</v>
      </c>
      <c r="BS3" s="205"/>
    </row>
    <row r="4" spans="1:83" ht="14.1" customHeight="1">
      <c r="A4" s="266"/>
      <c r="B4" s="267" t="s">
        <v>237</v>
      </c>
      <c r="C4" s="268"/>
      <c r="D4" s="268"/>
      <c r="E4" s="267" t="s">
        <v>238</v>
      </c>
      <c r="F4" s="268"/>
      <c r="G4" s="268"/>
      <c r="H4" s="270"/>
      <c r="I4" s="267" t="s">
        <v>239</v>
      </c>
      <c r="J4" s="268"/>
      <c r="K4" s="271"/>
      <c r="L4" s="269"/>
      <c r="M4" s="270"/>
      <c r="N4" s="268" t="s">
        <v>340</v>
      </c>
      <c r="O4" s="268"/>
      <c r="P4" s="268"/>
      <c r="Q4" s="273"/>
      <c r="R4" s="274" t="s">
        <v>341</v>
      </c>
      <c r="S4" s="274"/>
      <c r="T4" s="274"/>
      <c r="U4" s="272" t="s">
        <v>339</v>
      </c>
      <c r="V4" s="272"/>
      <c r="W4" s="272"/>
      <c r="AF4" s="135"/>
      <c r="BK4" s="286"/>
      <c r="BL4" s="286"/>
      <c r="BM4" s="286"/>
      <c r="BN4" s="286"/>
      <c r="BO4" s="286"/>
      <c r="BP4" s="286"/>
    </row>
    <row r="5" spans="1:83" s="27" customFormat="1" ht="14.1" customHeight="1">
      <c r="A5" s="2"/>
      <c r="B5" s="135"/>
      <c r="C5" s="2"/>
      <c r="D5" s="2"/>
      <c r="E5" s="2"/>
      <c r="F5" s="2"/>
      <c r="G5" s="2"/>
      <c r="H5" s="2"/>
      <c r="I5" s="2"/>
      <c r="J5" s="2"/>
      <c r="K5" s="2"/>
      <c r="L5" s="2"/>
      <c r="M5" s="2"/>
      <c r="N5" s="2"/>
      <c r="O5" s="2"/>
      <c r="P5" s="2"/>
      <c r="Q5" s="2"/>
      <c r="R5" s="2"/>
      <c r="S5" s="2"/>
      <c r="T5" s="2"/>
      <c r="U5" s="2"/>
      <c r="V5" s="2"/>
      <c r="W5" s="2"/>
      <c r="X5" s="2"/>
      <c r="Y5" s="2"/>
      <c r="Z5" s="2"/>
      <c r="AA5" s="2"/>
      <c r="AB5" s="2"/>
      <c r="AC5" s="2"/>
      <c r="AD5" s="2"/>
      <c r="AE5" s="2"/>
      <c r="AF5" s="135"/>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K5" s="199">
        <v>29677</v>
      </c>
      <c r="BL5" s="200">
        <v>0</v>
      </c>
      <c r="BM5" s="200"/>
      <c r="BN5" s="278">
        <f t="shared" ref="BN5:BN68" si="0">BM5+700</f>
        <v>700</v>
      </c>
      <c r="BO5" s="201"/>
      <c r="BP5" s="278">
        <f t="shared" ref="BP5:BP68" si="1">BO5+1500</f>
        <v>1500</v>
      </c>
      <c r="BQ5" s="211"/>
      <c r="BR5" s="206"/>
      <c r="BS5" s="205"/>
    </row>
    <row r="6" spans="1:83" s="27" customFormat="1" ht="14.1" customHeight="1">
      <c r="A6" s="2"/>
      <c r="B6" s="135"/>
      <c r="C6" s="2"/>
      <c r="D6" s="2"/>
      <c r="E6" s="2"/>
      <c r="F6" s="2"/>
      <c r="G6" s="2"/>
      <c r="H6" s="2"/>
      <c r="I6" s="2"/>
      <c r="J6" s="2"/>
      <c r="K6" s="2"/>
      <c r="L6" s="2"/>
      <c r="M6" s="2"/>
      <c r="N6" s="2"/>
      <c r="O6" s="2"/>
      <c r="P6" s="2"/>
      <c r="Q6" s="2"/>
      <c r="R6" s="2"/>
      <c r="S6" s="2"/>
      <c r="T6" s="2"/>
      <c r="U6" s="2"/>
      <c r="V6" s="2"/>
      <c r="W6" s="2"/>
      <c r="X6" s="2"/>
      <c r="Y6" s="2"/>
      <c r="Z6" s="2"/>
      <c r="AA6" s="2"/>
      <c r="AB6" s="2"/>
      <c r="AC6" s="2"/>
      <c r="AD6" s="2"/>
      <c r="AE6" s="2"/>
      <c r="AF6" s="135"/>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K6" s="199">
        <v>29707</v>
      </c>
      <c r="BL6" s="200">
        <v>0</v>
      </c>
      <c r="BM6" s="200"/>
      <c r="BN6" s="278">
        <f t="shared" si="0"/>
        <v>700</v>
      </c>
      <c r="BO6" s="201"/>
      <c r="BP6" s="278">
        <f t="shared" si="1"/>
        <v>1500</v>
      </c>
      <c r="BQ6" s="211"/>
      <c r="BR6" s="211"/>
      <c r="BS6" s="205"/>
      <c r="BZ6" s="2"/>
      <c r="CA6" s="2"/>
      <c r="CB6" s="2"/>
      <c r="CC6" s="2"/>
      <c r="CD6" s="2"/>
      <c r="CE6" s="2"/>
    </row>
    <row r="7" spans="1:83" s="27" customFormat="1" ht="14.1" customHeight="1">
      <c r="A7" s="2"/>
      <c r="B7" s="135"/>
      <c r="C7" s="2"/>
      <c r="D7" s="2"/>
      <c r="E7" s="2"/>
      <c r="F7" s="2"/>
      <c r="G7" s="2"/>
      <c r="H7" s="2"/>
      <c r="I7" s="2"/>
      <c r="J7" s="2"/>
      <c r="K7" s="2"/>
      <c r="L7" s="2"/>
      <c r="M7" s="2"/>
      <c r="N7" s="2"/>
      <c r="O7" s="2"/>
      <c r="P7" s="2"/>
      <c r="Q7" s="2"/>
      <c r="R7" s="2"/>
      <c r="S7" s="2"/>
      <c r="T7" s="2"/>
      <c r="U7" s="2"/>
      <c r="V7" s="2"/>
      <c r="W7" s="2"/>
      <c r="X7" s="2"/>
      <c r="Y7" s="2"/>
      <c r="Z7" s="2"/>
      <c r="AA7" s="2"/>
      <c r="AB7" s="2"/>
      <c r="AC7" s="2"/>
      <c r="AD7" s="2"/>
      <c r="AE7" s="2"/>
      <c r="AF7" s="135"/>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K7" s="199">
        <v>29738</v>
      </c>
      <c r="BL7" s="200">
        <v>0</v>
      </c>
      <c r="BM7" s="200"/>
      <c r="BN7" s="278">
        <f t="shared" si="0"/>
        <v>700</v>
      </c>
      <c r="BO7" s="201"/>
      <c r="BP7" s="278">
        <f t="shared" si="1"/>
        <v>1500</v>
      </c>
      <c r="BQ7" s="211"/>
      <c r="BR7" s="206"/>
      <c r="BS7" s="205"/>
      <c r="BZ7" s="2"/>
      <c r="CA7" s="2"/>
      <c r="CB7" s="2"/>
      <c r="CC7" s="2"/>
      <c r="CD7" s="2"/>
      <c r="CE7" s="2"/>
    </row>
    <row r="8" spans="1:83" s="27" customFormat="1" ht="14.1" customHeight="1">
      <c r="A8" s="2"/>
      <c r="B8" s="135"/>
      <c r="C8" s="2"/>
      <c r="D8" s="2"/>
      <c r="E8" s="2"/>
      <c r="F8" s="2"/>
      <c r="G8" s="2"/>
      <c r="H8" s="2"/>
      <c r="I8" s="2"/>
      <c r="J8" s="2"/>
      <c r="K8" s="2"/>
      <c r="L8" s="2"/>
      <c r="M8" s="2"/>
      <c r="N8" s="2"/>
      <c r="O8" s="2"/>
      <c r="P8" s="2"/>
      <c r="Q8" s="2"/>
      <c r="R8" s="2"/>
      <c r="S8" s="2"/>
      <c r="T8" s="2"/>
      <c r="U8" s="2"/>
      <c r="V8" s="2"/>
      <c r="W8" s="2"/>
      <c r="X8" s="2"/>
      <c r="Y8" s="2"/>
      <c r="Z8" s="2"/>
      <c r="AA8" s="2"/>
      <c r="AB8" s="2"/>
      <c r="AC8" s="2"/>
      <c r="AD8" s="2"/>
      <c r="AE8" s="2"/>
      <c r="AF8" s="135"/>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K8" s="199">
        <v>29768</v>
      </c>
      <c r="BL8" s="200">
        <v>0</v>
      </c>
      <c r="BM8" s="200"/>
      <c r="BN8" s="278">
        <f t="shared" si="0"/>
        <v>700</v>
      </c>
      <c r="BO8" s="201"/>
      <c r="BP8" s="278">
        <f t="shared" si="1"/>
        <v>1500</v>
      </c>
      <c r="BQ8" s="211"/>
      <c r="BR8" s="206"/>
      <c r="BS8" s="205"/>
      <c r="BZ8" s="2"/>
      <c r="CA8" s="2"/>
      <c r="CB8" s="2"/>
      <c r="CC8" s="2"/>
      <c r="CD8" s="280"/>
      <c r="CE8" s="280"/>
    </row>
    <row r="9" spans="1:83" s="27" customFormat="1" ht="14.1" customHeight="1">
      <c r="A9" s="2"/>
      <c r="B9" s="135"/>
      <c r="C9" s="2"/>
      <c r="D9" s="2"/>
      <c r="E9" s="2"/>
      <c r="F9" s="2"/>
      <c r="G9" s="2"/>
      <c r="H9" s="2"/>
      <c r="I9" s="2"/>
      <c r="J9" s="2"/>
      <c r="K9" s="2"/>
      <c r="L9" s="2"/>
      <c r="M9" s="2"/>
      <c r="N9" s="2"/>
      <c r="O9" s="2"/>
      <c r="P9" s="2"/>
      <c r="Q9" s="2"/>
      <c r="R9" s="2"/>
      <c r="S9" s="2"/>
      <c r="T9" s="2"/>
      <c r="U9" s="2"/>
      <c r="V9" s="2"/>
      <c r="W9" s="2"/>
      <c r="X9" s="2"/>
      <c r="Y9" s="2"/>
      <c r="Z9" s="2"/>
      <c r="AA9" s="2"/>
      <c r="AB9" s="2"/>
      <c r="AC9" s="2"/>
      <c r="AD9" s="2"/>
      <c r="AE9" s="2"/>
      <c r="AF9" s="135"/>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K9" s="199">
        <v>29799</v>
      </c>
      <c r="BL9" s="200">
        <v>0</v>
      </c>
      <c r="BM9" s="200"/>
      <c r="BN9" s="278">
        <f t="shared" si="0"/>
        <v>700</v>
      </c>
      <c r="BO9" s="201"/>
      <c r="BP9" s="278">
        <f t="shared" si="1"/>
        <v>1500</v>
      </c>
      <c r="BQ9" s="176"/>
      <c r="BR9" s="206"/>
      <c r="BS9" s="205"/>
      <c r="BZ9" s="2"/>
      <c r="CA9" s="2"/>
      <c r="CB9" s="2"/>
      <c r="CC9" s="2"/>
      <c r="CD9" s="280"/>
      <c r="CE9" s="280"/>
    </row>
    <row r="10" spans="1:83" ht="14.1" customHeight="1">
      <c r="AF10" s="135"/>
      <c r="BK10" s="199">
        <v>29830</v>
      </c>
      <c r="BL10" s="200">
        <v>0</v>
      </c>
      <c r="BM10" s="200"/>
      <c r="BN10" s="278">
        <f t="shared" si="0"/>
        <v>700</v>
      </c>
      <c r="BO10" s="201"/>
      <c r="BP10" s="278">
        <f t="shared" si="1"/>
        <v>1500</v>
      </c>
      <c r="BQ10" s="212"/>
      <c r="BR10" s="206"/>
      <c r="BS10" s="205"/>
      <c r="BZ10" s="281"/>
      <c r="CD10" s="280"/>
      <c r="CE10" s="280"/>
    </row>
    <row r="11" spans="1:83" ht="14.1" customHeight="1">
      <c r="AF11" s="135"/>
      <c r="BK11" s="202">
        <v>29860</v>
      </c>
      <c r="BL11" s="200">
        <v>0</v>
      </c>
      <c r="BM11" s="200"/>
      <c r="BN11" s="278">
        <f t="shared" si="0"/>
        <v>700</v>
      </c>
      <c r="BO11" s="201"/>
      <c r="BP11" s="278">
        <f t="shared" si="1"/>
        <v>1500</v>
      </c>
      <c r="BQ11" s="212"/>
      <c r="BR11" s="207">
        <v>137</v>
      </c>
      <c r="BS11" s="205"/>
      <c r="BT11" s="93"/>
      <c r="BZ11" s="281"/>
      <c r="CD11" s="280"/>
      <c r="CE11" s="280"/>
    </row>
    <row r="12" spans="1:83" ht="14.1" customHeight="1">
      <c r="AF12" s="135"/>
      <c r="BK12" s="202">
        <v>29891</v>
      </c>
      <c r="BL12" s="200">
        <v>0</v>
      </c>
      <c r="BM12" s="200"/>
      <c r="BN12" s="278">
        <f t="shared" si="0"/>
        <v>700</v>
      </c>
      <c r="BO12" s="201"/>
      <c r="BP12" s="278">
        <f t="shared" si="1"/>
        <v>1500</v>
      </c>
      <c r="BQ12" s="212"/>
      <c r="BR12" s="207">
        <v>29</v>
      </c>
      <c r="BS12" s="205"/>
      <c r="BT12" s="93"/>
      <c r="BZ12" s="281"/>
      <c r="CD12" s="273"/>
      <c r="CE12" s="273"/>
    </row>
    <row r="13" spans="1:83" ht="14.1" customHeight="1">
      <c r="AF13" s="135"/>
      <c r="BK13" s="202">
        <v>29921</v>
      </c>
      <c r="BL13" s="200">
        <v>0</v>
      </c>
      <c r="BM13" s="200"/>
      <c r="BN13" s="278">
        <f t="shared" si="0"/>
        <v>700</v>
      </c>
      <c r="BO13" s="201"/>
      <c r="BP13" s="278">
        <f t="shared" si="1"/>
        <v>1500</v>
      </c>
      <c r="BQ13" s="212"/>
      <c r="BR13" s="207">
        <v>38</v>
      </c>
      <c r="BS13" s="205"/>
      <c r="BT13" s="93"/>
      <c r="BZ13" s="281"/>
      <c r="CD13" s="273"/>
      <c r="CE13" s="273"/>
    </row>
    <row r="14" spans="1:83" s="93" customFormat="1" ht="14.1" customHeight="1">
      <c r="A14" s="2"/>
      <c r="B14" s="135"/>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135"/>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K14" s="202">
        <v>29952</v>
      </c>
      <c r="BL14" s="200">
        <v>0</v>
      </c>
      <c r="BM14" s="200"/>
      <c r="BN14" s="278">
        <f t="shared" si="0"/>
        <v>700</v>
      </c>
      <c r="BO14" s="201"/>
      <c r="BP14" s="278">
        <f t="shared" si="1"/>
        <v>1500</v>
      </c>
      <c r="BQ14" s="212"/>
      <c r="BR14" s="207">
        <v>2.5</v>
      </c>
      <c r="BS14" s="205"/>
      <c r="BZ14" s="281"/>
      <c r="CA14" s="2"/>
      <c r="CB14" s="2"/>
      <c r="CC14" s="2"/>
      <c r="CD14" s="273"/>
      <c r="CE14" s="273"/>
    </row>
    <row r="15" spans="1:83" s="93" customFormat="1" ht="14.1" customHeight="1">
      <c r="A15" s="2"/>
      <c r="B15" s="135"/>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135"/>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K15" s="202">
        <v>29983</v>
      </c>
      <c r="BL15" s="200">
        <v>0</v>
      </c>
      <c r="BM15" s="200"/>
      <c r="BN15" s="278">
        <f t="shared" si="0"/>
        <v>700</v>
      </c>
      <c r="BO15" s="201"/>
      <c r="BP15" s="278">
        <f t="shared" si="1"/>
        <v>1500</v>
      </c>
      <c r="BQ15" s="212"/>
      <c r="BR15" s="207">
        <v>8.5</v>
      </c>
      <c r="BS15" s="205"/>
      <c r="BZ15" s="281"/>
      <c r="CA15" s="2"/>
      <c r="CB15" s="2"/>
      <c r="CC15" s="2"/>
      <c r="CD15" s="273"/>
      <c r="CE15" s="273"/>
    </row>
    <row r="16" spans="1:83" s="93" customFormat="1" ht="14.1" customHeight="1">
      <c r="A16" s="2"/>
      <c r="B16" s="135"/>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135"/>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K16" s="202">
        <v>30011</v>
      </c>
      <c r="BL16" s="200">
        <v>0</v>
      </c>
      <c r="BM16" s="200"/>
      <c r="BN16" s="278">
        <f t="shared" si="0"/>
        <v>700</v>
      </c>
      <c r="BO16" s="201"/>
      <c r="BP16" s="278">
        <f t="shared" si="1"/>
        <v>1500</v>
      </c>
      <c r="BQ16" s="212"/>
      <c r="BR16" s="207">
        <v>100</v>
      </c>
      <c r="BS16" s="205"/>
      <c r="BZ16" s="281"/>
      <c r="CA16" s="2"/>
      <c r="CB16" s="2"/>
      <c r="CC16" s="2"/>
      <c r="CD16" s="282"/>
      <c r="CE16" s="282"/>
    </row>
    <row r="17" spans="1:83" s="93" customFormat="1" ht="14.1" customHeight="1">
      <c r="A17" s="2"/>
      <c r="B17" s="135"/>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135"/>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K17" s="199">
        <v>30042</v>
      </c>
      <c r="BL17" s="200">
        <v>0</v>
      </c>
      <c r="BM17" s="200"/>
      <c r="BN17" s="278">
        <f t="shared" si="0"/>
        <v>700</v>
      </c>
      <c r="BO17" s="201"/>
      <c r="BP17" s="278">
        <f t="shared" si="1"/>
        <v>1500</v>
      </c>
      <c r="BQ17" s="212"/>
      <c r="BR17" s="207">
        <v>218</v>
      </c>
      <c r="BS17" s="205"/>
      <c r="BZ17" s="281"/>
      <c r="CA17" s="2"/>
      <c r="CB17" s="2"/>
      <c r="CC17" s="2"/>
      <c r="CD17" s="282"/>
      <c r="CE17" s="282"/>
    </row>
    <row r="18" spans="1:83" s="93" customFormat="1" ht="14.1" customHeight="1">
      <c r="A18" s="2"/>
      <c r="B18" s="135"/>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135"/>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K18" s="199">
        <v>30072</v>
      </c>
      <c r="BL18" s="200">
        <v>0</v>
      </c>
      <c r="BM18" s="200"/>
      <c r="BN18" s="278">
        <f t="shared" si="0"/>
        <v>700</v>
      </c>
      <c r="BO18" s="201"/>
      <c r="BP18" s="278">
        <f t="shared" si="1"/>
        <v>1500</v>
      </c>
      <c r="BQ18" s="212"/>
      <c r="BR18" s="207">
        <v>99</v>
      </c>
      <c r="BS18" s="205"/>
      <c r="BZ18" s="281"/>
      <c r="CA18" s="2"/>
      <c r="CB18" s="2"/>
      <c r="CC18" s="2"/>
      <c r="CD18" s="282"/>
      <c r="CE18" s="282"/>
    </row>
    <row r="19" spans="1:83" s="93" customFormat="1" ht="14.1" customHeight="1">
      <c r="A19" s="2"/>
      <c r="B19" s="135"/>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135"/>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K19" s="199">
        <v>30103</v>
      </c>
      <c r="BL19" s="200">
        <v>0</v>
      </c>
      <c r="BM19" s="200"/>
      <c r="BN19" s="278">
        <f t="shared" si="0"/>
        <v>700</v>
      </c>
      <c r="BO19" s="201"/>
      <c r="BP19" s="278">
        <f t="shared" si="1"/>
        <v>1500</v>
      </c>
      <c r="BQ19" s="212"/>
      <c r="BR19" s="207">
        <v>124.5</v>
      </c>
      <c r="BS19" s="205"/>
    </row>
    <row r="20" spans="1:83" s="93" customFormat="1" ht="14.1" customHeight="1">
      <c r="A20" s="2"/>
      <c r="B20" s="135"/>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135"/>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K20" s="199">
        <v>30133</v>
      </c>
      <c r="BL20" s="200">
        <v>0</v>
      </c>
      <c r="BM20" s="200"/>
      <c r="BN20" s="278">
        <f t="shared" si="0"/>
        <v>700</v>
      </c>
      <c r="BO20" s="201"/>
      <c r="BP20" s="278">
        <f t="shared" si="1"/>
        <v>1500</v>
      </c>
      <c r="BQ20" s="212"/>
      <c r="BR20" s="207">
        <v>71.5</v>
      </c>
      <c r="BS20" s="205"/>
    </row>
    <row r="21" spans="1:83" s="93" customFormat="1" ht="14.1" customHeight="1">
      <c r="A21" s="2"/>
      <c r="B21" s="135"/>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135"/>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K21" s="199">
        <v>30164</v>
      </c>
      <c r="BL21" s="200">
        <v>0</v>
      </c>
      <c r="BM21" s="200"/>
      <c r="BN21" s="278">
        <f t="shared" si="0"/>
        <v>700</v>
      </c>
      <c r="BO21" s="201"/>
      <c r="BP21" s="278">
        <f t="shared" si="1"/>
        <v>1500</v>
      </c>
      <c r="BQ21" s="212"/>
      <c r="BR21" s="207">
        <v>86</v>
      </c>
      <c r="BS21" s="205"/>
    </row>
    <row r="22" spans="1:83" s="93" customFormat="1" ht="14.1" customHeight="1">
      <c r="A22" s="2"/>
      <c r="B22" s="135"/>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135"/>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K22" s="199">
        <v>30195</v>
      </c>
      <c r="BL22" s="200">
        <v>0</v>
      </c>
      <c r="BM22" s="200"/>
      <c r="BN22" s="278">
        <f t="shared" si="0"/>
        <v>700</v>
      </c>
      <c r="BO22" s="201"/>
      <c r="BP22" s="278">
        <f t="shared" si="1"/>
        <v>1500</v>
      </c>
      <c r="BQ22" s="212"/>
      <c r="BR22" s="207">
        <v>159.5</v>
      </c>
      <c r="BS22" s="205"/>
    </row>
    <row r="23" spans="1:83" s="93" customFormat="1" ht="14.1" customHeight="1">
      <c r="A23" s="2"/>
      <c r="B23" s="135"/>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135"/>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K23" s="202">
        <v>30225</v>
      </c>
      <c r="BL23" s="200">
        <v>0</v>
      </c>
      <c r="BM23" s="200"/>
      <c r="BN23" s="278">
        <f t="shared" si="0"/>
        <v>700</v>
      </c>
      <c r="BO23" s="201"/>
      <c r="BP23" s="278">
        <f t="shared" si="1"/>
        <v>1500</v>
      </c>
      <c r="BQ23" s="212"/>
      <c r="BR23" s="207">
        <v>51</v>
      </c>
      <c r="BS23" s="205"/>
    </row>
    <row r="24" spans="1:83" s="93" customFormat="1" ht="14.1" customHeight="1">
      <c r="A24" s="2"/>
      <c r="B24" s="135"/>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135"/>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K24" s="202">
        <v>30256</v>
      </c>
      <c r="BL24" s="200">
        <v>0</v>
      </c>
      <c r="BM24" s="200"/>
      <c r="BN24" s="278">
        <f t="shared" si="0"/>
        <v>700</v>
      </c>
      <c r="BO24" s="201"/>
      <c r="BP24" s="278">
        <f t="shared" si="1"/>
        <v>1500</v>
      </c>
      <c r="BQ24" s="212"/>
      <c r="BR24" s="207">
        <v>66.5</v>
      </c>
      <c r="BS24" s="205"/>
    </row>
    <row r="25" spans="1:83" s="93" customFormat="1" ht="14.1" customHeight="1">
      <c r="A25" s="2"/>
      <c r="B25" s="135"/>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135"/>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K25" s="202">
        <v>30286</v>
      </c>
      <c r="BL25" s="200">
        <v>0</v>
      </c>
      <c r="BM25" s="200"/>
      <c r="BN25" s="278">
        <f t="shared" si="0"/>
        <v>700</v>
      </c>
      <c r="BO25" s="201"/>
      <c r="BP25" s="278">
        <f t="shared" si="1"/>
        <v>1500</v>
      </c>
      <c r="BQ25" s="212"/>
      <c r="BR25" s="207">
        <v>9</v>
      </c>
      <c r="BS25" s="205"/>
    </row>
    <row r="26" spans="1:83" s="93" customFormat="1" ht="14.1" customHeight="1">
      <c r="A26" s="2"/>
      <c r="B26" s="135"/>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135"/>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K26" s="202">
        <v>30317</v>
      </c>
      <c r="BL26" s="200">
        <v>0</v>
      </c>
      <c r="BM26" s="200"/>
      <c r="BN26" s="278">
        <f t="shared" si="0"/>
        <v>700</v>
      </c>
      <c r="BO26" s="201"/>
      <c r="BP26" s="278">
        <f t="shared" si="1"/>
        <v>1500</v>
      </c>
      <c r="BQ26" s="212"/>
      <c r="BR26" s="207">
        <v>12.5</v>
      </c>
      <c r="BS26" s="205"/>
    </row>
    <row r="27" spans="1:83" s="93" customFormat="1" ht="14.1" customHeight="1">
      <c r="A27" s="2"/>
      <c r="B27" s="135"/>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135"/>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K27" s="202">
        <v>30348</v>
      </c>
      <c r="BL27" s="200">
        <v>0</v>
      </c>
      <c r="BM27" s="200"/>
      <c r="BN27" s="278">
        <f t="shared" si="0"/>
        <v>700</v>
      </c>
      <c r="BO27" s="201"/>
      <c r="BP27" s="278">
        <f t="shared" si="1"/>
        <v>1500</v>
      </c>
      <c r="BQ27" s="212"/>
      <c r="BR27" s="207">
        <v>75.5</v>
      </c>
      <c r="BS27" s="205"/>
    </row>
    <row r="28" spans="1:83" s="93" customFormat="1" ht="14.1" customHeight="1">
      <c r="A28" s="2"/>
      <c r="B28" s="135"/>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135"/>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K28" s="202">
        <v>30376</v>
      </c>
      <c r="BL28" s="200">
        <v>0</v>
      </c>
      <c r="BM28" s="200"/>
      <c r="BN28" s="278">
        <f t="shared" si="0"/>
        <v>700</v>
      </c>
      <c r="BO28" s="201"/>
      <c r="BP28" s="278">
        <f t="shared" si="1"/>
        <v>1500</v>
      </c>
      <c r="BQ28" s="212"/>
      <c r="BR28" s="207">
        <v>134</v>
      </c>
      <c r="BS28" s="205"/>
    </row>
    <row r="29" spans="1:83" s="93" customFormat="1" ht="14.1" customHeight="1">
      <c r="A29" s="2"/>
      <c r="B29" s="135"/>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135"/>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K29" s="199">
        <v>30407</v>
      </c>
      <c r="BL29" s="200">
        <v>0</v>
      </c>
      <c r="BM29" s="200"/>
      <c r="BN29" s="278">
        <f t="shared" si="0"/>
        <v>700</v>
      </c>
      <c r="BO29" s="201"/>
      <c r="BP29" s="278">
        <f t="shared" si="1"/>
        <v>1500</v>
      </c>
      <c r="BQ29" s="212"/>
      <c r="BR29" s="207">
        <v>69.5</v>
      </c>
      <c r="BS29" s="205"/>
    </row>
    <row r="30" spans="1:83" s="93" customFormat="1" ht="14.1" customHeight="1">
      <c r="A30" s="2"/>
      <c r="B30" s="135"/>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135"/>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K30" s="199">
        <v>30437</v>
      </c>
      <c r="BL30" s="200">
        <v>0</v>
      </c>
      <c r="BM30" s="200"/>
      <c r="BN30" s="278">
        <f t="shared" si="0"/>
        <v>700</v>
      </c>
      <c r="BO30" s="201"/>
      <c r="BP30" s="278">
        <f t="shared" si="1"/>
        <v>1500</v>
      </c>
      <c r="BQ30" s="212"/>
      <c r="BR30" s="207">
        <v>77.5</v>
      </c>
      <c r="BS30" s="205"/>
    </row>
    <row r="31" spans="1:83" s="93" customFormat="1" ht="14.1" customHeight="1">
      <c r="A31" s="2"/>
      <c r="B31" s="135"/>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135"/>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K31" s="199">
        <v>30468</v>
      </c>
      <c r="BL31" s="200">
        <v>0</v>
      </c>
      <c r="BM31" s="200"/>
      <c r="BN31" s="278">
        <f t="shared" si="0"/>
        <v>700</v>
      </c>
      <c r="BO31" s="201"/>
      <c r="BP31" s="278">
        <f t="shared" si="1"/>
        <v>1500</v>
      </c>
      <c r="BQ31" s="212"/>
      <c r="BR31" s="207">
        <v>136</v>
      </c>
      <c r="BS31" s="205"/>
    </row>
    <row r="32" spans="1:83" s="93" customFormat="1" ht="14.1" customHeight="1">
      <c r="A32" s="2"/>
      <c r="B32" s="135"/>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135"/>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K32" s="199">
        <v>30498</v>
      </c>
      <c r="BL32" s="200">
        <v>0</v>
      </c>
      <c r="BM32" s="200"/>
      <c r="BN32" s="278">
        <f t="shared" si="0"/>
        <v>700</v>
      </c>
      <c r="BO32" s="201"/>
      <c r="BP32" s="278">
        <f t="shared" si="1"/>
        <v>1500</v>
      </c>
      <c r="BQ32" s="212"/>
      <c r="BR32" s="207">
        <v>249.5</v>
      </c>
      <c r="BS32" s="205"/>
    </row>
    <row r="33" spans="1:75" s="93" customFormat="1" ht="14.1" customHeight="1">
      <c r="A33" s="2"/>
      <c r="B33" s="135"/>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135"/>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K33" s="199">
        <v>30529</v>
      </c>
      <c r="BL33" s="200">
        <v>0</v>
      </c>
      <c r="BM33" s="200"/>
      <c r="BN33" s="278">
        <f t="shared" si="0"/>
        <v>700</v>
      </c>
      <c r="BO33" s="201"/>
      <c r="BP33" s="278">
        <f t="shared" si="1"/>
        <v>1500</v>
      </c>
      <c r="BQ33" s="212"/>
      <c r="BR33" s="207">
        <v>123</v>
      </c>
      <c r="BS33" s="205"/>
    </row>
    <row r="34" spans="1:75" s="93" customFormat="1" ht="14.1" customHeight="1">
      <c r="A34" s="2"/>
      <c r="B34" s="135"/>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135"/>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K34" s="199">
        <v>30560</v>
      </c>
      <c r="BL34" s="200">
        <v>0</v>
      </c>
      <c r="BM34" s="200"/>
      <c r="BN34" s="278">
        <f t="shared" si="0"/>
        <v>700</v>
      </c>
      <c r="BO34" s="201"/>
      <c r="BP34" s="278">
        <f t="shared" si="1"/>
        <v>1500</v>
      </c>
      <c r="BQ34" s="211"/>
      <c r="BR34" s="207">
        <v>281.5</v>
      </c>
      <c r="BS34" s="205"/>
    </row>
    <row r="35" spans="1:75" s="93" customFormat="1" ht="14.1" customHeight="1">
      <c r="A35" s="2"/>
      <c r="B35" s="135"/>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135"/>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K35" s="202">
        <v>30590</v>
      </c>
      <c r="BL35" s="200">
        <v>0</v>
      </c>
      <c r="BM35" s="200"/>
      <c r="BN35" s="278">
        <f t="shared" si="0"/>
        <v>700</v>
      </c>
      <c r="BO35" s="201"/>
      <c r="BP35" s="278">
        <f t="shared" si="1"/>
        <v>1500</v>
      </c>
      <c r="BQ35" s="213"/>
      <c r="BR35" s="207">
        <v>47.5</v>
      </c>
      <c r="BS35" s="205"/>
      <c r="BT35" s="27"/>
      <c r="BU35" s="27"/>
    </row>
    <row r="36" spans="1:75" s="93" customFormat="1" ht="14.1" customHeight="1">
      <c r="A36" s="2"/>
      <c r="B36" s="135"/>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135"/>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K36" s="202">
        <v>30621</v>
      </c>
      <c r="BL36" s="200">
        <v>26.975999999999999</v>
      </c>
      <c r="BM36" s="200"/>
      <c r="BN36" s="278">
        <f t="shared" si="0"/>
        <v>700</v>
      </c>
      <c r="BO36" s="201"/>
      <c r="BP36" s="278">
        <f t="shared" si="1"/>
        <v>1500</v>
      </c>
      <c r="BQ36" s="211"/>
      <c r="BR36" s="207">
        <v>66.5</v>
      </c>
      <c r="BS36" s="205"/>
      <c r="BT36" s="126"/>
      <c r="BU36" s="126"/>
    </row>
    <row r="37" spans="1:75" s="93" customFormat="1" ht="14.1" customHeight="1">
      <c r="A37" s="2"/>
      <c r="B37" s="135"/>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135"/>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K37" s="202">
        <v>30651</v>
      </c>
      <c r="BL37" s="200">
        <v>88.643000000000001</v>
      </c>
      <c r="BM37" s="200"/>
      <c r="BN37" s="278">
        <f t="shared" si="0"/>
        <v>700</v>
      </c>
      <c r="BO37" s="201"/>
      <c r="BP37" s="278">
        <f t="shared" si="1"/>
        <v>1500</v>
      </c>
      <c r="BQ37" s="211"/>
      <c r="BR37" s="207">
        <v>0</v>
      </c>
      <c r="BS37" s="205"/>
      <c r="BT37" s="27"/>
      <c r="BU37" s="27"/>
    </row>
    <row r="38" spans="1:75" s="93" customFormat="1" ht="14.1" customHeight="1">
      <c r="A38" s="2"/>
      <c r="B38" s="135"/>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135"/>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K38" s="202">
        <v>30682</v>
      </c>
      <c r="BL38" s="200">
        <v>133.98699999999999</v>
      </c>
      <c r="BM38" s="200"/>
      <c r="BN38" s="278">
        <f t="shared" si="0"/>
        <v>700</v>
      </c>
      <c r="BO38" s="201"/>
      <c r="BP38" s="278">
        <f t="shared" si="1"/>
        <v>1500</v>
      </c>
      <c r="BQ38" s="212"/>
      <c r="BR38" s="207">
        <v>47</v>
      </c>
      <c r="BS38" s="205"/>
      <c r="BT38" s="27"/>
      <c r="BU38" s="27"/>
      <c r="BV38" s="27"/>
      <c r="BW38" s="27"/>
    </row>
    <row r="39" spans="1:75" s="93" customFormat="1" ht="14.1" customHeight="1">
      <c r="A39" s="2"/>
      <c r="B39" s="135"/>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135"/>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K39" s="202">
        <v>30713</v>
      </c>
      <c r="BL39" s="200">
        <v>146.904</v>
      </c>
      <c r="BM39" s="200"/>
      <c r="BN39" s="278">
        <f t="shared" si="0"/>
        <v>700</v>
      </c>
      <c r="BO39" s="201"/>
      <c r="BP39" s="278">
        <f t="shared" si="1"/>
        <v>1500</v>
      </c>
      <c r="BQ39" s="212"/>
      <c r="BR39" s="207">
        <v>57</v>
      </c>
      <c r="BS39" s="205"/>
      <c r="BV39" s="126"/>
      <c r="BW39" s="126"/>
    </row>
    <row r="40" spans="1:75" s="93" customFormat="1" ht="14.1" customHeight="1">
      <c r="A40" s="2"/>
      <c r="B40" s="135"/>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135"/>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K40" s="202">
        <v>30742</v>
      </c>
      <c r="BL40" s="200">
        <v>200.779</v>
      </c>
      <c r="BM40" s="200"/>
      <c r="BN40" s="278">
        <f t="shared" si="0"/>
        <v>700</v>
      </c>
      <c r="BO40" s="201"/>
      <c r="BP40" s="278">
        <f t="shared" si="1"/>
        <v>1500</v>
      </c>
      <c r="BQ40" s="212"/>
      <c r="BR40" s="207">
        <v>32.5</v>
      </c>
      <c r="BS40" s="205"/>
      <c r="BV40" s="27"/>
      <c r="BW40" s="27"/>
    </row>
    <row r="41" spans="1:75" s="27" customFormat="1" ht="14.1" customHeight="1">
      <c r="A41" s="2"/>
      <c r="B41" s="135"/>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135"/>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K41" s="199">
        <v>30773</v>
      </c>
      <c r="BL41" s="200">
        <v>248.38</v>
      </c>
      <c r="BM41" s="200"/>
      <c r="BN41" s="278">
        <f t="shared" si="0"/>
        <v>700</v>
      </c>
      <c r="BO41" s="201"/>
      <c r="BP41" s="278">
        <f t="shared" si="1"/>
        <v>1500</v>
      </c>
      <c r="BQ41" s="212"/>
      <c r="BR41" s="207">
        <v>188</v>
      </c>
      <c r="BS41" s="205"/>
      <c r="BT41" s="93"/>
      <c r="BU41" s="93"/>
    </row>
    <row r="42" spans="1:75" s="126" customFormat="1" ht="14.1" customHeight="1">
      <c r="A42" s="2"/>
      <c r="B42" s="135"/>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135"/>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K42" s="199">
        <v>30803</v>
      </c>
      <c r="BL42" s="200">
        <v>382.54700000000003</v>
      </c>
      <c r="BM42" s="200"/>
      <c r="BN42" s="278">
        <f t="shared" si="0"/>
        <v>700</v>
      </c>
      <c r="BO42" s="201"/>
      <c r="BP42" s="278">
        <f t="shared" si="1"/>
        <v>1500</v>
      </c>
      <c r="BQ42" s="212"/>
      <c r="BR42" s="207">
        <v>112.5</v>
      </c>
      <c r="BS42" s="205"/>
      <c r="BT42" s="93"/>
      <c r="BU42" s="93"/>
      <c r="BV42" s="93"/>
      <c r="BW42" s="93"/>
    </row>
    <row r="43" spans="1:75" s="27" customFormat="1" ht="14.1" customHeight="1">
      <c r="A43" s="2"/>
      <c r="B43" s="135"/>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135"/>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K43" s="199">
        <v>30834</v>
      </c>
      <c r="BL43" s="200">
        <v>377.26400000000001</v>
      </c>
      <c r="BM43" s="200"/>
      <c r="BN43" s="278">
        <f t="shared" si="0"/>
        <v>700</v>
      </c>
      <c r="BO43" s="201"/>
      <c r="BP43" s="278">
        <f t="shared" si="1"/>
        <v>1500</v>
      </c>
      <c r="BQ43" s="212"/>
      <c r="BR43" s="207">
        <v>65</v>
      </c>
      <c r="BS43" s="205"/>
      <c r="BT43" s="93"/>
      <c r="BU43" s="93"/>
      <c r="BV43" s="93"/>
      <c r="BW43" s="93"/>
    </row>
    <row r="44" spans="1:75" s="27" customFormat="1" ht="14.1" customHeight="1">
      <c r="A44" s="2"/>
      <c r="B44" s="135"/>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135"/>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K44" s="199">
        <v>30864</v>
      </c>
      <c r="BL44" s="200">
        <v>380.709</v>
      </c>
      <c r="BM44" s="200"/>
      <c r="BN44" s="278">
        <f t="shared" si="0"/>
        <v>700</v>
      </c>
      <c r="BO44" s="201"/>
      <c r="BP44" s="278">
        <f t="shared" si="1"/>
        <v>1500</v>
      </c>
      <c r="BQ44" s="212"/>
      <c r="BR44" s="207">
        <v>111.5</v>
      </c>
      <c r="BS44" s="205"/>
      <c r="BT44" s="93"/>
      <c r="BU44" s="93"/>
      <c r="BV44" s="93"/>
      <c r="BW44" s="93"/>
    </row>
    <row r="45" spans="1:75" s="93" customFormat="1" ht="14.1" customHeight="1">
      <c r="A45" s="2"/>
      <c r="B45" s="135"/>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135"/>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K45" s="199">
        <v>30895</v>
      </c>
      <c r="BL45" s="200">
        <v>389.85599999999999</v>
      </c>
      <c r="BM45" s="200"/>
      <c r="BN45" s="278">
        <f t="shared" si="0"/>
        <v>700</v>
      </c>
      <c r="BO45" s="201"/>
      <c r="BP45" s="278">
        <f t="shared" si="1"/>
        <v>1500</v>
      </c>
      <c r="BQ45" s="212"/>
      <c r="BR45" s="207">
        <v>14.5</v>
      </c>
      <c r="BS45" s="205"/>
    </row>
    <row r="46" spans="1:75" s="93" customFormat="1" ht="14.1" customHeight="1">
      <c r="A46" s="2"/>
      <c r="B46" s="135"/>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135"/>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K46" s="199">
        <v>30926</v>
      </c>
      <c r="BL46" s="200">
        <v>367.30099999999999</v>
      </c>
      <c r="BM46" s="200"/>
      <c r="BN46" s="278">
        <f t="shared" si="0"/>
        <v>700</v>
      </c>
      <c r="BO46" s="201"/>
      <c r="BP46" s="278">
        <f t="shared" si="1"/>
        <v>1500</v>
      </c>
      <c r="BQ46" s="212"/>
      <c r="BR46" s="207">
        <v>188</v>
      </c>
      <c r="BS46" s="205"/>
    </row>
    <row r="47" spans="1:75" s="93" customFormat="1" ht="14.1" customHeight="1">
      <c r="A47" s="2"/>
      <c r="B47" s="135"/>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135"/>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K47" s="202">
        <v>30956</v>
      </c>
      <c r="BL47" s="200">
        <v>389.85599999999999</v>
      </c>
      <c r="BM47" s="200"/>
      <c r="BN47" s="278">
        <f t="shared" si="0"/>
        <v>700</v>
      </c>
      <c r="BO47" s="201"/>
      <c r="BP47" s="278">
        <f t="shared" si="1"/>
        <v>1500</v>
      </c>
      <c r="BQ47" s="212"/>
      <c r="BR47" s="207">
        <v>120</v>
      </c>
      <c r="BS47" s="205"/>
    </row>
    <row r="48" spans="1:75" s="93" customFormat="1" ht="14.1" customHeight="1">
      <c r="A48" s="2"/>
      <c r="B48" s="135"/>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135"/>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K48" s="202">
        <v>30987</v>
      </c>
      <c r="BL48" s="200">
        <v>371.71300000000002</v>
      </c>
      <c r="BM48" s="200"/>
      <c r="BN48" s="278">
        <f t="shared" si="0"/>
        <v>700</v>
      </c>
      <c r="BO48" s="201"/>
      <c r="BP48" s="278">
        <f t="shared" si="1"/>
        <v>1500</v>
      </c>
      <c r="BQ48" s="212"/>
      <c r="BR48" s="207">
        <v>39</v>
      </c>
      <c r="BS48" s="205"/>
    </row>
    <row r="49" spans="1:75" s="93" customFormat="1" ht="14.1" customHeight="1">
      <c r="A49" s="2"/>
      <c r="B49" s="135"/>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135"/>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K49" s="202">
        <v>31017</v>
      </c>
      <c r="BL49" s="200">
        <v>389.85500000000002</v>
      </c>
      <c r="BM49" s="200"/>
      <c r="BN49" s="278">
        <f t="shared" si="0"/>
        <v>700</v>
      </c>
      <c r="BO49" s="201"/>
      <c r="BP49" s="278">
        <f t="shared" si="1"/>
        <v>1500</v>
      </c>
      <c r="BQ49" s="212"/>
      <c r="BR49" s="207">
        <v>44</v>
      </c>
      <c r="BS49" s="205"/>
    </row>
    <row r="50" spans="1:75" s="93" customFormat="1" ht="14.1" customHeight="1">
      <c r="A50" s="2"/>
      <c r="B50" s="135"/>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135"/>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K50" s="202">
        <v>31048</v>
      </c>
      <c r="BL50" s="200">
        <v>379.02699999999999</v>
      </c>
      <c r="BM50" s="200"/>
      <c r="BN50" s="278">
        <f t="shared" si="0"/>
        <v>700</v>
      </c>
      <c r="BO50" s="201"/>
      <c r="BP50" s="278">
        <f t="shared" si="1"/>
        <v>1500</v>
      </c>
      <c r="BQ50" s="212"/>
      <c r="BR50" s="207">
        <v>4</v>
      </c>
      <c r="BS50" s="205"/>
    </row>
    <row r="51" spans="1:75" s="93" customFormat="1" ht="14.1" customHeight="1">
      <c r="A51" s="2"/>
      <c r="B51" s="135"/>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135"/>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K51" s="202">
        <v>31079</v>
      </c>
      <c r="BL51" s="200">
        <v>346.29599999999999</v>
      </c>
      <c r="BM51" s="200"/>
      <c r="BN51" s="278">
        <f t="shared" si="0"/>
        <v>700</v>
      </c>
      <c r="BO51" s="201"/>
      <c r="BP51" s="278">
        <f t="shared" si="1"/>
        <v>1500</v>
      </c>
      <c r="BQ51" s="212"/>
      <c r="BR51" s="207">
        <v>96</v>
      </c>
      <c r="BS51" s="205"/>
    </row>
    <row r="52" spans="1:75" s="93" customFormat="1" ht="14.1" customHeight="1">
      <c r="A52" s="2"/>
      <c r="B52" s="135"/>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135"/>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K52" s="202">
        <v>31107</v>
      </c>
      <c r="BL52" s="200">
        <v>387.62</v>
      </c>
      <c r="BM52" s="200"/>
      <c r="BN52" s="278">
        <f t="shared" si="0"/>
        <v>700</v>
      </c>
      <c r="BO52" s="201"/>
      <c r="BP52" s="278">
        <f t="shared" si="1"/>
        <v>1500</v>
      </c>
      <c r="BQ52" s="212"/>
      <c r="BR52" s="207">
        <v>78.5</v>
      </c>
      <c r="BS52" s="205"/>
    </row>
    <row r="53" spans="1:75" s="93" customFormat="1" ht="14.1" customHeight="1">
      <c r="A53" s="2"/>
      <c r="B53" s="135"/>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135"/>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K53" s="199">
        <v>31138</v>
      </c>
      <c r="BL53" s="200">
        <v>23.268999999999998</v>
      </c>
      <c r="BM53" s="200"/>
      <c r="BN53" s="278">
        <f t="shared" si="0"/>
        <v>700</v>
      </c>
      <c r="BO53" s="201"/>
      <c r="BP53" s="278">
        <f t="shared" si="1"/>
        <v>1500</v>
      </c>
      <c r="BQ53" s="212"/>
      <c r="BR53" s="207">
        <v>98</v>
      </c>
      <c r="BS53" s="205"/>
    </row>
    <row r="54" spans="1:75" s="93" customFormat="1" ht="14.1" customHeight="1">
      <c r="A54" s="2"/>
      <c r="B54" s="135"/>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135"/>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K54" s="199">
        <v>31168</v>
      </c>
      <c r="BL54" s="200">
        <v>0</v>
      </c>
      <c r="BM54" s="200"/>
      <c r="BN54" s="278">
        <f t="shared" si="0"/>
        <v>700</v>
      </c>
      <c r="BO54" s="201"/>
      <c r="BP54" s="278">
        <f t="shared" si="1"/>
        <v>1500</v>
      </c>
      <c r="BQ54" s="212"/>
      <c r="BR54" s="207">
        <v>81.5</v>
      </c>
      <c r="BS54" s="205"/>
    </row>
    <row r="55" spans="1:75" s="93" customFormat="1" ht="14.1" customHeight="1">
      <c r="A55" s="2"/>
      <c r="B55" s="135"/>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135"/>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K55" s="199">
        <v>31199</v>
      </c>
      <c r="BL55" s="200">
        <v>13.661</v>
      </c>
      <c r="BM55" s="200"/>
      <c r="BN55" s="278">
        <f t="shared" si="0"/>
        <v>700</v>
      </c>
      <c r="BO55" s="201"/>
      <c r="BP55" s="278">
        <f t="shared" si="1"/>
        <v>1500</v>
      </c>
      <c r="BQ55" s="176"/>
      <c r="BR55" s="207">
        <v>103</v>
      </c>
      <c r="BS55" s="205"/>
    </row>
    <row r="56" spans="1:75" s="93" customFormat="1" ht="14.1" customHeight="1">
      <c r="A56" s="2"/>
      <c r="B56" s="135"/>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135"/>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K56" s="199">
        <v>31229</v>
      </c>
      <c r="BL56" s="200">
        <v>376.863</v>
      </c>
      <c r="BM56" s="200"/>
      <c r="BN56" s="278">
        <f t="shared" si="0"/>
        <v>700</v>
      </c>
      <c r="BO56" s="201"/>
      <c r="BP56" s="278">
        <f t="shared" si="1"/>
        <v>1500</v>
      </c>
      <c r="BQ56" s="176"/>
      <c r="BR56" s="207">
        <v>138.5</v>
      </c>
      <c r="BS56" s="205"/>
      <c r="BT56" s="2"/>
      <c r="BU56" s="2"/>
    </row>
    <row r="57" spans="1:75" s="93" customFormat="1" ht="14.1" customHeight="1">
      <c r="A57" s="2"/>
      <c r="B57" s="135"/>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135"/>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K57" s="199">
        <v>31260</v>
      </c>
      <c r="BL57" s="200">
        <v>389.85700000000003</v>
      </c>
      <c r="BM57" s="200"/>
      <c r="BN57" s="278">
        <f t="shared" si="0"/>
        <v>700</v>
      </c>
      <c r="BO57" s="201"/>
      <c r="BP57" s="278">
        <f t="shared" si="1"/>
        <v>1500</v>
      </c>
      <c r="BQ57" s="176"/>
      <c r="BR57" s="207">
        <v>34</v>
      </c>
      <c r="BS57" s="205"/>
      <c r="BT57" s="2"/>
      <c r="BU57" s="2"/>
    </row>
    <row r="58" spans="1:75" s="93" customFormat="1" ht="14.1" customHeight="1">
      <c r="A58" s="2"/>
      <c r="B58" s="135"/>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135"/>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K58" s="199">
        <v>31291</v>
      </c>
      <c r="BL58" s="200">
        <v>371.5</v>
      </c>
      <c r="BM58" s="200"/>
      <c r="BN58" s="278">
        <f t="shared" si="0"/>
        <v>700</v>
      </c>
      <c r="BO58" s="201"/>
      <c r="BP58" s="278">
        <f t="shared" si="1"/>
        <v>1500</v>
      </c>
      <c r="BQ58" s="176"/>
      <c r="BR58" s="207">
        <v>194</v>
      </c>
      <c r="BS58" s="205"/>
      <c r="BT58" s="2"/>
      <c r="BU58" s="2"/>
    </row>
    <row r="59" spans="1:75" s="93" customFormat="1" ht="14.1" customHeight="1">
      <c r="A59" s="2"/>
      <c r="B59" s="135"/>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135"/>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K59" s="202">
        <v>31321</v>
      </c>
      <c r="BL59" s="200">
        <v>389.85500000000002</v>
      </c>
      <c r="BM59" s="200"/>
      <c r="BN59" s="278">
        <f t="shared" si="0"/>
        <v>700</v>
      </c>
      <c r="BO59" s="201"/>
      <c r="BP59" s="278">
        <f t="shared" si="1"/>
        <v>1500</v>
      </c>
      <c r="BQ59" s="176"/>
      <c r="BR59" s="207">
        <v>69.5</v>
      </c>
      <c r="BS59" s="205"/>
      <c r="BT59" s="2"/>
      <c r="BU59" s="2"/>
    </row>
    <row r="60" spans="1:75" s="93" customFormat="1" ht="14.1" customHeight="1">
      <c r="A60" s="2"/>
      <c r="B60" s="135"/>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135"/>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K60" s="202">
        <v>31352</v>
      </c>
      <c r="BL60" s="200">
        <v>377.28</v>
      </c>
      <c r="BM60" s="200"/>
      <c r="BN60" s="278">
        <f t="shared" si="0"/>
        <v>700</v>
      </c>
      <c r="BO60" s="201"/>
      <c r="BP60" s="278">
        <f t="shared" si="1"/>
        <v>1500</v>
      </c>
      <c r="BQ60" s="176"/>
      <c r="BR60" s="207">
        <v>128.5</v>
      </c>
      <c r="BS60" s="205"/>
      <c r="BT60" s="2"/>
      <c r="BU60" s="2"/>
    </row>
    <row r="61" spans="1:75" s="93" customFormat="1" ht="14.1" customHeight="1">
      <c r="A61" s="2"/>
      <c r="B61" s="135"/>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135"/>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K61" s="202">
        <v>31382</v>
      </c>
      <c r="BL61" s="200">
        <v>389.47500000000002</v>
      </c>
      <c r="BM61" s="200"/>
      <c r="BN61" s="278">
        <f t="shared" si="0"/>
        <v>700</v>
      </c>
      <c r="BO61" s="201"/>
      <c r="BP61" s="278">
        <f t="shared" si="1"/>
        <v>1500</v>
      </c>
      <c r="BQ61" s="176"/>
      <c r="BR61" s="207">
        <v>6</v>
      </c>
      <c r="BS61" s="205"/>
      <c r="BT61" s="2"/>
      <c r="BU61" s="2"/>
    </row>
    <row r="62" spans="1:75" s="93" customFormat="1" ht="14.1" customHeight="1">
      <c r="A62" s="2"/>
      <c r="B62" s="135"/>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135"/>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K62" s="202">
        <v>31413</v>
      </c>
      <c r="BL62" s="200">
        <v>389.85599999999999</v>
      </c>
      <c r="BM62" s="200"/>
      <c r="BN62" s="278">
        <f t="shared" si="0"/>
        <v>700</v>
      </c>
      <c r="BO62" s="201"/>
      <c r="BP62" s="278">
        <f t="shared" si="1"/>
        <v>1500</v>
      </c>
      <c r="BQ62" s="176"/>
      <c r="BR62" s="207">
        <v>17.5</v>
      </c>
      <c r="BS62" s="205"/>
      <c r="BT62" s="2"/>
      <c r="BU62" s="2"/>
      <c r="BV62" s="2"/>
      <c r="BW62" s="2"/>
    </row>
    <row r="63" spans="1:75" s="93" customFormat="1" ht="14.1" customHeight="1">
      <c r="A63" s="2"/>
      <c r="B63" s="135"/>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135"/>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K63" s="202">
        <v>31444</v>
      </c>
      <c r="BL63" s="200">
        <v>344.10199999999998</v>
      </c>
      <c r="BM63" s="200"/>
      <c r="BN63" s="278">
        <f t="shared" si="0"/>
        <v>700</v>
      </c>
      <c r="BO63" s="201"/>
      <c r="BP63" s="278">
        <f t="shared" si="1"/>
        <v>1500</v>
      </c>
      <c r="BQ63" s="176"/>
      <c r="BR63" s="207">
        <v>41</v>
      </c>
      <c r="BS63" s="205"/>
      <c r="BT63" s="2"/>
      <c r="BU63" s="2"/>
      <c r="BV63" s="2"/>
      <c r="BW63" s="2"/>
    </row>
    <row r="64" spans="1:75" s="93" customFormat="1" ht="14.1" customHeight="1">
      <c r="A64" s="2"/>
      <c r="B64" s="135"/>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135"/>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K64" s="202">
        <v>31472</v>
      </c>
      <c r="BL64" s="200">
        <v>387.25599999999997</v>
      </c>
      <c r="BM64" s="200"/>
      <c r="BN64" s="278">
        <f t="shared" si="0"/>
        <v>700</v>
      </c>
      <c r="BO64" s="201"/>
      <c r="BP64" s="278">
        <f t="shared" si="1"/>
        <v>1500</v>
      </c>
      <c r="BQ64" s="176"/>
      <c r="BR64" s="207">
        <v>93.5</v>
      </c>
      <c r="BS64" s="205"/>
      <c r="BT64" s="2"/>
      <c r="BU64" s="2"/>
      <c r="BV64" s="2"/>
      <c r="BW64" s="2"/>
    </row>
    <row r="65" spans="32:71" ht="14.1" customHeight="1">
      <c r="AF65" s="135"/>
      <c r="BK65" s="199">
        <v>31503</v>
      </c>
      <c r="BL65" s="200">
        <v>225.048</v>
      </c>
      <c r="BM65" s="200"/>
      <c r="BN65" s="278">
        <f t="shared" si="0"/>
        <v>700</v>
      </c>
      <c r="BO65" s="201"/>
      <c r="BP65" s="278">
        <f t="shared" si="1"/>
        <v>1500</v>
      </c>
      <c r="BQ65" s="176"/>
      <c r="BR65" s="207">
        <v>148.5</v>
      </c>
      <c r="BS65" s="205"/>
    </row>
    <row r="66" spans="32:71" ht="14.1" customHeight="1">
      <c r="AF66" s="135"/>
      <c r="BK66" s="199">
        <v>31533</v>
      </c>
      <c r="BL66" s="200">
        <v>0</v>
      </c>
      <c r="BM66" s="200"/>
      <c r="BN66" s="278">
        <f t="shared" si="0"/>
        <v>700</v>
      </c>
      <c r="BO66" s="201"/>
      <c r="BP66" s="278">
        <f t="shared" si="1"/>
        <v>1500</v>
      </c>
      <c r="BQ66" s="176"/>
      <c r="BR66" s="207">
        <v>74</v>
      </c>
      <c r="BS66" s="205"/>
    </row>
    <row r="67" spans="32:71" ht="14.1" customHeight="1">
      <c r="AF67" s="135"/>
      <c r="BK67" s="199">
        <v>31564</v>
      </c>
      <c r="BL67" s="200">
        <v>0</v>
      </c>
      <c r="BM67" s="200"/>
      <c r="BN67" s="278">
        <f t="shared" si="0"/>
        <v>700</v>
      </c>
      <c r="BO67" s="201"/>
      <c r="BP67" s="278">
        <f t="shared" si="1"/>
        <v>1500</v>
      </c>
      <c r="BQ67" s="176"/>
      <c r="BR67" s="207">
        <v>86</v>
      </c>
      <c r="BS67" s="205"/>
    </row>
    <row r="68" spans="32:71" ht="14.1" customHeight="1">
      <c r="AF68" s="135"/>
      <c r="BK68" s="199">
        <v>31594</v>
      </c>
      <c r="BL68" s="200">
        <v>297.36799999999999</v>
      </c>
      <c r="BM68" s="200"/>
      <c r="BN68" s="278">
        <f t="shared" si="0"/>
        <v>700</v>
      </c>
      <c r="BO68" s="201"/>
      <c r="BP68" s="278">
        <f t="shared" si="1"/>
        <v>1500</v>
      </c>
      <c r="BQ68" s="176"/>
      <c r="BR68" s="207">
        <v>172</v>
      </c>
      <c r="BS68" s="205"/>
    </row>
    <row r="69" spans="32:71" ht="14.1" customHeight="1">
      <c r="AF69" s="135"/>
      <c r="BK69" s="199">
        <v>31625</v>
      </c>
      <c r="BL69" s="200">
        <v>389.85599999999999</v>
      </c>
      <c r="BM69" s="200"/>
      <c r="BN69" s="278">
        <f t="shared" ref="BN69:BN83" si="2">BM69+700</f>
        <v>700</v>
      </c>
      <c r="BO69" s="201"/>
      <c r="BP69" s="278">
        <f t="shared" ref="BP69:BP83" si="3">BO69+1500</f>
        <v>1500</v>
      </c>
      <c r="BQ69" s="176"/>
      <c r="BR69" s="207">
        <v>115</v>
      </c>
      <c r="BS69" s="205"/>
    </row>
    <row r="70" spans="32:71" ht="14.1" customHeight="1">
      <c r="AF70" s="135"/>
      <c r="BK70" s="199">
        <v>31656</v>
      </c>
      <c r="BL70" s="200">
        <v>377.28</v>
      </c>
      <c r="BM70" s="200"/>
      <c r="BN70" s="278">
        <f t="shared" si="2"/>
        <v>700</v>
      </c>
      <c r="BO70" s="201"/>
      <c r="BP70" s="278">
        <f t="shared" si="3"/>
        <v>1500</v>
      </c>
      <c r="BQ70" s="176"/>
      <c r="BR70" s="207">
        <v>120.5</v>
      </c>
      <c r="BS70" s="205"/>
    </row>
    <row r="71" spans="32:71" ht="14.1" customHeight="1">
      <c r="AF71" s="135"/>
      <c r="BK71" s="202">
        <v>31686</v>
      </c>
      <c r="BL71" s="200">
        <v>389.85500000000002</v>
      </c>
      <c r="BM71" s="200"/>
      <c r="BN71" s="278">
        <f t="shared" si="2"/>
        <v>700</v>
      </c>
      <c r="BO71" s="201"/>
      <c r="BP71" s="278">
        <f t="shared" si="3"/>
        <v>1500</v>
      </c>
      <c r="BQ71" s="176"/>
      <c r="BR71" s="207">
        <v>195</v>
      </c>
      <c r="BS71" s="205"/>
    </row>
    <row r="72" spans="32:71" ht="14.1" customHeight="1">
      <c r="AF72" s="135"/>
      <c r="BK72" s="202">
        <v>31717</v>
      </c>
      <c r="BL72" s="200">
        <v>377.279</v>
      </c>
      <c r="BM72" s="200"/>
      <c r="BN72" s="278">
        <f t="shared" si="2"/>
        <v>700</v>
      </c>
      <c r="BO72" s="201"/>
      <c r="BP72" s="278">
        <f t="shared" si="3"/>
        <v>1500</v>
      </c>
      <c r="BQ72" s="176"/>
      <c r="BR72" s="207">
        <v>150.5</v>
      </c>
      <c r="BS72" s="205"/>
    </row>
    <row r="73" spans="32:71" ht="14.1" customHeight="1">
      <c r="AF73" s="135"/>
      <c r="BK73" s="202">
        <v>31747</v>
      </c>
      <c r="BL73" s="200">
        <v>379.61500000000001</v>
      </c>
      <c r="BM73" s="200"/>
      <c r="BN73" s="278">
        <f t="shared" si="2"/>
        <v>700</v>
      </c>
      <c r="BO73" s="201"/>
      <c r="BP73" s="278">
        <f t="shared" si="3"/>
        <v>1500</v>
      </c>
      <c r="BQ73" s="176"/>
      <c r="BR73" s="207">
        <v>20.5</v>
      </c>
      <c r="BS73" s="205"/>
    </row>
    <row r="74" spans="32:71" ht="14.1" customHeight="1">
      <c r="AF74" s="135"/>
      <c r="BK74" s="202">
        <v>31778</v>
      </c>
      <c r="BL74" s="200">
        <v>389.85599999999999</v>
      </c>
      <c r="BM74" s="200"/>
      <c r="BN74" s="278">
        <f t="shared" si="2"/>
        <v>700</v>
      </c>
      <c r="BO74" s="201"/>
      <c r="BP74" s="278">
        <f t="shared" si="3"/>
        <v>1500</v>
      </c>
      <c r="BQ74" s="176"/>
      <c r="BR74" s="207">
        <v>5</v>
      </c>
      <c r="BS74" s="205"/>
    </row>
    <row r="75" spans="32:71" ht="14.1" customHeight="1">
      <c r="AF75" s="135"/>
      <c r="BK75" s="202">
        <v>31809</v>
      </c>
      <c r="BL75" s="200">
        <v>329.32600000000002</v>
      </c>
      <c r="BM75" s="200"/>
      <c r="BN75" s="278">
        <f t="shared" si="2"/>
        <v>700</v>
      </c>
      <c r="BO75" s="201"/>
      <c r="BP75" s="278">
        <f t="shared" si="3"/>
        <v>1500</v>
      </c>
      <c r="BQ75" s="176"/>
      <c r="BR75" s="207">
        <v>96.5</v>
      </c>
      <c r="BS75" s="205"/>
    </row>
    <row r="76" spans="32:71" ht="14.1" customHeight="1">
      <c r="AF76" s="135"/>
      <c r="BK76" s="202">
        <v>31837</v>
      </c>
      <c r="BL76" s="200">
        <v>389.20800000000003</v>
      </c>
      <c r="BM76" s="200"/>
      <c r="BN76" s="278">
        <f t="shared" si="2"/>
        <v>700</v>
      </c>
      <c r="BO76" s="201"/>
      <c r="BP76" s="278">
        <f t="shared" si="3"/>
        <v>1500</v>
      </c>
      <c r="BQ76" s="176"/>
      <c r="BR76" s="207">
        <v>40</v>
      </c>
      <c r="BS76" s="205"/>
    </row>
    <row r="77" spans="32:71" ht="14.1" customHeight="1">
      <c r="AF77" s="135"/>
      <c r="BK77" s="199">
        <v>31868</v>
      </c>
      <c r="BL77" s="200">
        <v>205.01900000000001</v>
      </c>
      <c r="BM77" s="200"/>
      <c r="BN77" s="278">
        <f t="shared" si="2"/>
        <v>700</v>
      </c>
      <c r="BO77" s="201"/>
      <c r="BP77" s="278">
        <f t="shared" si="3"/>
        <v>1500</v>
      </c>
      <c r="BQ77" s="176"/>
      <c r="BR77" s="207">
        <v>59.5</v>
      </c>
      <c r="BS77" s="205"/>
    </row>
    <row r="78" spans="32:71" ht="14.1" customHeight="1">
      <c r="AF78" s="135"/>
      <c r="BK78" s="199">
        <v>31898</v>
      </c>
      <c r="BL78" s="200">
        <v>0</v>
      </c>
      <c r="BM78" s="200"/>
      <c r="BN78" s="278">
        <f t="shared" si="2"/>
        <v>700</v>
      </c>
      <c r="BO78" s="201"/>
      <c r="BP78" s="278">
        <f t="shared" si="3"/>
        <v>1500</v>
      </c>
      <c r="BQ78" s="176"/>
      <c r="BR78" s="207">
        <v>66.5</v>
      </c>
      <c r="BS78" s="205"/>
    </row>
    <row r="79" spans="32:71" ht="14.1" customHeight="1">
      <c r="AF79" s="135"/>
      <c r="BK79" s="199">
        <v>31929</v>
      </c>
      <c r="BL79" s="200">
        <v>0</v>
      </c>
      <c r="BM79" s="200"/>
      <c r="BN79" s="278">
        <f t="shared" si="2"/>
        <v>700</v>
      </c>
      <c r="BO79" s="201"/>
      <c r="BP79" s="278">
        <f t="shared" si="3"/>
        <v>1500</v>
      </c>
      <c r="BQ79" s="176"/>
      <c r="BR79" s="207">
        <v>107</v>
      </c>
      <c r="BS79" s="205"/>
    </row>
    <row r="80" spans="32:71" ht="14.1" customHeight="1">
      <c r="AF80" s="135"/>
      <c r="BK80" s="199">
        <v>31959</v>
      </c>
      <c r="BL80" s="200">
        <v>184.708</v>
      </c>
      <c r="BM80" s="200"/>
      <c r="BN80" s="278">
        <f t="shared" si="2"/>
        <v>700</v>
      </c>
      <c r="BO80" s="201"/>
      <c r="BP80" s="278">
        <f t="shared" si="3"/>
        <v>1500</v>
      </c>
      <c r="BQ80" s="176"/>
      <c r="BR80" s="207">
        <v>215</v>
      </c>
      <c r="BS80" s="205"/>
    </row>
    <row r="81" spans="2:71" ht="14.1" customHeight="1">
      <c r="AF81" s="135"/>
      <c r="BK81" s="199">
        <v>31990</v>
      </c>
      <c r="BL81" s="200">
        <v>389.85500000000002</v>
      </c>
      <c r="BM81" s="200"/>
      <c r="BN81" s="278">
        <f t="shared" si="2"/>
        <v>700</v>
      </c>
      <c r="BO81" s="201"/>
      <c r="BP81" s="278">
        <f t="shared" si="3"/>
        <v>1500</v>
      </c>
      <c r="BQ81" s="176"/>
      <c r="BR81" s="207">
        <v>208.5</v>
      </c>
      <c r="BS81" s="205"/>
    </row>
    <row r="82" spans="2:71" ht="14.1" customHeight="1">
      <c r="AF82" s="135"/>
      <c r="BK82" s="199">
        <v>32021</v>
      </c>
      <c r="BL82" s="200">
        <v>377.28</v>
      </c>
      <c r="BM82" s="200"/>
      <c r="BN82" s="278">
        <f t="shared" si="2"/>
        <v>700</v>
      </c>
      <c r="BO82" s="201"/>
      <c r="BP82" s="278">
        <f t="shared" si="3"/>
        <v>1500</v>
      </c>
      <c r="BQ82" s="176"/>
      <c r="BR82" s="207">
        <v>272.5</v>
      </c>
      <c r="BS82" s="205"/>
    </row>
    <row r="83" spans="2:71" ht="14.1" customHeight="1">
      <c r="AF83" s="135"/>
      <c r="BK83" s="202">
        <v>32051</v>
      </c>
      <c r="BL83" s="200">
        <v>310.82100000000003</v>
      </c>
      <c r="BM83" s="200"/>
      <c r="BN83" s="278">
        <f t="shared" si="2"/>
        <v>700</v>
      </c>
      <c r="BO83" s="201"/>
      <c r="BP83" s="278">
        <f t="shared" si="3"/>
        <v>1500</v>
      </c>
      <c r="BQ83" s="176"/>
      <c r="BR83" s="207">
        <v>347.5</v>
      </c>
      <c r="BS83" s="205"/>
    </row>
    <row r="84" spans="2:71" ht="14.1" customHeight="1">
      <c r="AF84" s="135"/>
      <c r="BK84" s="202">
        <v>32082</v>
      </c>
      <c r="BL84" s="200">
        <v>377.279</v>
      </c>
      <c r="BM84" s="200"/>
      <c r="BN84" s="278">
        <f>BM84+700</f>
        <v>700</v>
      </c>
      <c r="BO84" s="201"/>
      <c r="BP84" s="278">
        <f>BO84+1500</f>
        <v>1500</v>
      </c>
      <c r="BQ84" s="176"/>
      <c r="BR84" s="207">
        <v>46</v>
      </c>
      <c r="BS84" s="205"/>
    </row>
    <row r="85" spans="2:71" ht="14.1" customHeight="1">
      <c r="AF85" s="135"/>
      <c r="BK85" s="202">
        <v>32112</v>
      </c>
      <c r="BL85" s="200">
        <v>389.85700000000003</v>
      </c>
      <c r="BM85" s="200"/>
      <c r="BN85" s="278">
        <f>BM85+700</f>
        <v>700</v>
      </c>
      <c r="BO85" s="201"/>
      <c r="BP85" s="278">
        <f>BO85+1500</f>
        <v>1500</v>
      </c>
      <c r="BQ85" s="176"/>
      <c r="BR85" s="207">
        <v>34</v>
      </c>
      <c r="BS85" s="205"/>
    </row>
    <row r="86" spans="2:71" ht="14.1" customHeight="1">
      <c r="B86" s="2"/>
      <c r="AF86" s="135"/>
      <c r="BK86" s="202">
        <v>32143</v>
      </c>
      <c r="BL86" s="200">
        <v>383.49400000000003</v>
      </c>
      <c r="BM86" s="200"/>
      <c r="BN86" s="278">
        <f>BM86+700</f>
        <v>700</v>
      </c>
      <c r="BO86" s="201"/>
      <c r="BP86" s="278">
        <f>BO86+1500</f>
        <v>1500</v>
      </c>
      <c r="BQ86" s="176"/>
      <c r="BR86" s="207">
        <v>44.5</v>
      </c>
      <c r="BS86" s="205"/>
    </row>
    <row r="87" spans="2:71" ht="14.1" customHeight="1">
      <c r="B87" s="134" t="s">
        <v>222</v>
      </c>
      <c r="T87" s="2" t="s">
        <v>202</v>
      </c>
      <c r="AF87" s="135"/>
      <c r="AV87" s="2" t="s">
        <v>345</v>
      </c>
      <c r="BK87" s="202">
        <v>32174</v>
      </c>
      <c r="BL87" s="200">
        <v>364.70400000000001</v>
      </c>
      <c r="BM87" s="200"/>
      <c r="BN87" s="278">
        <f>BM87+700</f>
        <v>700</v>
      </c>
      <c r="BO87" s="201"/>
      <c r="BP87" s="278">
        <f>BO87+1500</f>
        <v>1500</v>
      </c>
      <c r="BQ87" s="176"/>
      <c r="BR87" s="207">
        <v>2</v>
      </c>
      <c r="BS87" s="205"/>
    </row>
    <row r="88" spans="2:71" ht="14.1" customHeight="1">
      <c r="B88" s="134" t="s">
        <v>197</v>
      </c>
      <c r="T88" s="2" t="s">
        <v>151</v>
      </c>
      <c r="AF88" s="135"/>
      <c r="AV88" s="279" t="s">
        <v>346</v>
      </c>
      <c r="AW88" s="279"/>
      <c r="AX88" s="146"/>
      <c r="AY88" s="146"/>
      <c r="AZ88" s="27"/>
      <c r="BK88" s="202">
        <v>32203</v>
      </c>
      <c r="BL88" s="200">
        <v>386.935</v>
      </c>
      <c r="BM88" s="200"/>
      <c r="BN88" s="278">
        <f>BM88+700</f>
        <v>700</v>
      </c>
      <c r="BO88" s="201"/>
      <c r="BP88" s="278">
        <f>BO88+1500</f>
        <v>1500</v>
      </c>
      <c r="BQ88" s="176"/>
      <c r="BR88" s="207">
        <v>133.5</v>
      </c>
      <c r="BS88" s="205"/>
    </row>
    <row r="89" spans="2:71" ht="14.1" customHeight="1">
      <c r="B89" s="134" t="s">
        <v>196</v>
      </c>
      <c r="T89" s="162" t="s">
        <v>203</v>
      </c>
      <c r="AF89" s="135"/>
      <c r="AV89" s="146" t="s">
        <v>347</v>
      </c>
      <c r="AW89" s="146"/>
      <c r="AX89" s="146"/>
      <c r="AY89" s="146"/>
      <c r="AZ89" s="27"/>
      <c r="BK89" s="199">
        <v>32234</v>
      </c>
      <c r="BL89" s="200">
        <v>350.36</v>
      </c>
      <c r="BM89" s="200"/>
      <c r="BN89" s="278">
        <f>BM89+700</f>
        <v>700</v>
      </c>
      <c r="BO89" s="201"/>
      <c r="BP89" s="278">
        <f>BO89+1500</f>
        <v>1500</v>
      </c>
      <c r="BQ89" s="176"/>
      <c r="BR89" s="207">
        <v>168.5</v>
      </c>
      <c r="BS89" s="205"/>
    </row>
    <row r="90" spans="2:71" ht="14.1" customHeight="1">
      <c r="B90" s="134" t="s">
        <v>195</v>
      </c>
      <c r="N90" s="2" t="s">
        <v>223</v>
      </c>
      <c r="AF90" s="135"/>
      <c r="AV90" s="279" t="s">
        <v>348</v>
      </c>
      <c r="AW90" s="279"/>
      <c r="AX90" s="146"/>
      <c r="AY90" s="146"/>
      <c r="AZ90" s="27"/>
      <c r="BK90" s="199">
        <v>32264</v>
      </c>
      <c r="BL90" s="200">
        <v>0</v>
      </c>
      <c r="BM90" s="200"/>
      <c r="BN90" s="278">
        <f>BM90+700</f>
        <v>700</v>
      </c>
      <c r="BO90" s="201"/>
      <c r="BP90" s="278">
        <f>BO90+1500</f>
        <v>1500</v>
      </c>
      <c r="BQ90" s="176"/>
      <c r="BR90" s="207">
        <v>120.5</v>
      </c>
      <c r="BS90" s="205"/>
    </row>
    <row r="91" spans="2:71" ht="14.1" customHeight="1">
      <c r="B91" s="134" t="s">
        <v>206</v>
      </c>
      <c r="T91" s="134" t="s">
        <v>194</v>
      </c>
      <c r="AF91" s="135"/>
      <c r="AV91" s="146" t="s">
        <v>349</v>
      </c>
      <c r="AW91" s="146"/>
      <c r="AX91" s="146"/>
      <c r="AY91" s="146"/>
      <c r="AZ91" s="27"/>
      <c r="BK91" s="199">
        <v>32295</v>
      </c>
      <c r="BL91" s="200">
        <v>0</v>
      </c>
      <c r="BM91" s="200"/>
      <c r="BN91" s="278">
        <f>BM91+700</f>
        <v>700</v>
      </c>
      <c r="BO91" s="201"/>
      <c r="BP91" s="278">
        <f>BO91+1500</f>
        <v>1500</v>
      </c>
      <c r="BQ91" s="176"/>
      <c r="BR91" s="207">
        <v>229.5</v>
      </c>
      <c r="BS91" s="205"/>
    </row>
    <row r="92" spans="2:71" ht="14.1" customHeight="1">
      <c r="AF92" s="135"/>
      <c r="AV92" s="146" t="s">
        <v>350</v>
      </c>
      <c r="AW92" s="146"/>
      <c r="AX92" s="146"/>
      <c r="AY92" s="146"/>
      <c r="BK92" s="199">
        <v>32325</v>
      </c>
      <c r="BL92" s="200">
        <v>199.06200000000001</v>
      </c>
      <c r="BM92" s="200"/>
      <c r="BN92" s="278">
        <f>BM92+700</f>
        <v>700</v>
      </c>
      <c r="BO92" s="201"/>
      <c r="BP92" s="278">
        <f>BO92+1500</f>
        <v>1500</v>
      </c>
      <c r="BQ92" s="176"/>
      <c r="BR92" s="207">
        <v>41.5</v>
      </c>
      <c r="BS92" s="205"/>
    </row>
    <row r="93" spans="2:71" ht="14.1" customHeight="1">
      <c r="AF93" s="135"/>
      <c r="AV93" s="279" t="s">
        <v>351</v>
      </c>
      <c r="AW93" s="279"/>
      <c r="AX93" s="146"/>
      <c r="AY93" s="146"/>
      <c r="BK93" s="199">
        <v>32356</v>
      </c>
      <c r="BL93" s="200">
        <v>389.85599999999999</v>
      </c>
      <c r="BM93" s="200"/>
      <c r="BN93" s="278">
        <f>BM93+700</f>
        <v>700</v>
      </c>
      <c r="BO93" s="201"/>
      <c r="BP93" s="278">
        <f>BO93+1500</f>
        <v>1500</v>
      </c>
      <c r="BQ93" s="176"/>
      <c r="BR93" s="207">
        <v>61.5</v>
      </c>
      <c r="BS93" s="205"/>
    </row>
    <row r="94" spans="2:71" ht="14.1" customHeight="1">
      <c r="AF94" s="135"/>
      <c r="AV94" s="146" t="s">
        <v>352</v>
      </c>
      <c r="AW94" s="146"/>
      <c r="AX94" s="146"/>
      <c r="AY94" s="146"/>
      <c r="BK94" s="199">
        <v>32387</v>
      </c>
      <c r="BL94" s="200">
        <v>377.28100000000001</v>
      </c>
      <c r="BM94" s="200"/>
      <c r="BN94" s="278">
        <f>BM94+700</f>
        <v>700</v>
      </c>
      <c r="BO94" s="201"/>
      <c r="BP94" s="278">
        <f>BO94+1500</f>
        <v>1500</v>
      </c>
      <c r="BQ94" s="176"/>
      <c r="BR94" s="207">
        <v>45</v>
      </c>
      <c r="BS94" s="205"/>
    </row>
    <row r="95" spans="2:71" ht="14.1" customHeight="1">
      <c r="AF95" s="135"/>
      <c r="AV95" s="146" t="s">
        <v>353</v>
      </c>
      <c r="AW95" s="146"/>
      <c r="AX95" s="146"/>
      <c r="AY95" s="146"/>
      <c r="BK95" s="202">
        <v>32417</v>
      </c>
      <c r="BL95" s="200">
        <v>389.85599999999999</v>
      </c>
      <c r="BM95" s="200"/>
      <c r="BN95" s="278">
        <f>BM95+700</f>
        <v>700</v>
      </c>
      <c r="BO95" s="201"/>
      <c r="BP95" s="278">
        <f>BO95+1500</f>
        <v>1500</v>
      </c>
      <c r="BQ95" s="176"/>
      <c r="BR95" s="207">
        <v>122</v>
      </c>
      <c r="BS95" s="205"/>
    </row>
    <row r="96" spans="2:71" ht="14.1" customHeight="1">
      <c r="AF96" s="135"/>
      <c r="AV96" s="146" t="s">
        <v>354</v>
      </c>
      <c r="AW96" s="146"/>
      <c r="AX96" s="146"/>
      <c r="AY96" s="146"/>
      <c r="AZ96" s="93"/>
      <c r="BK96" s="202">
        <v>32448</v>
      </c>
      <c r="BL96" s="200">
        <v>377.279</v>
      </c>
      <c r="BM96" s="200"/>
      <c r="BN96" s="278">
        <f>BM96+700</f>
        <v>700</v>
      </c>
      <c r="BO96" s="201"/>
      <c r="BP96" s="278">
        <f>BO96+1500</f>
        <v>1500</v>
      </c>
      <c r="BQ96" s="176"/>
      <c r="BR96" s="207">
        <v>40</v>
      </c>
      <c r="BS96" s="205"/>
    </row>
    <row r="97" spans="2:71" ht="14.1" customHeight="1">
      <c r="AF97" s="135"/>
      <c r="AV97" s="146" t="s">
        <v>355</v>
      </c>
      <c r="AW97" s="146"/>
      <c r="AX97" s="146"/>
      <c r="AY97" s="146"/>
      <c r="AZ97" s="93"/>
      <c r="BK97" s="202">
        <v>32478</v>
      </c>
      <c r="BL97" s="200">
        <v>387.17</v>
      </c>
      <c r="BM97" s="200"/>
      <c r="BN97" s="278">
        <f>BM97+700</f>
        <v>700</v>
      </c>
      <c r="BO97" s="201"/>
      <c r="BP97" s="278">
        <f>BO97+1500</f>
        <v>1500</v>
      </c>
      <c r="BQ97" s="176"/>
      <c r="BR97" s="207">
        <v>34</v>
      </c>
      <c r="BS97" s="205"/>
    </row>
    <row r="98" spans="2:71" ht="14.1" customHeight="1">
      <c r="AF98" s="135"/>
      <c r="AV98" s="146" t="s">
        <v>356</v>
      </c>
      <c r="AW98" s="146"/>
      <c r="AX98" s="146"/>
      <c r="AY98" s="146"/>
      <c r="AZ98" s="93"/>
      <c r="BK98" s="202">
        <v>32509</v>
      </c>
      <c r="BL98" s="200">
        <v>389.85500000000002</v>
      </c>
      <c r="BM98" s="200"/>
      <c r="BN98" s="278">
        <f>BM98+700</f>
        <v>700</v>
      </c>
      <c r="BO98" s="201"/>
      <c r="BP98" s="278">
        <f>BO98+1500</f>
        <v>1500</v>
      </c>
      <c r="BQ98" s="176"/>
      <c r="BR98" s="207">
        <v>60</v>
      </c>
      <c r="BS98" s="205"/>
    </row>
    <row r="99" spans="2:71" ht="14.1" customHeight="1">
      <c r="AF99" s="135"/>
      <c r="AV99" s="279" t="s">
        <v>357</v>
      </c>
      <c r="AW99" s="279"/>
      <c r="AX99" s="146"/>
      <c r="AY99" s="146"/>
      <c r="AZ99" s="93"/>
      <c r="BK99" s="202">
        <v>32540</v>
      </c>
      <c r="BL99" s="200">
        <v>352.12799999999999</v>
      </c>
      <c r="BM99" s="200"/>
      <c r="BN99" s="278">
        <f>BM99+700</f>
        <v>700</v>
      </c>
      <c r="BO99" s="201"/>
      <c r="BP99" s="278">
        <f>BO99+1500</f>
        <v>1500</v>
      </c>
      <c r="BQ99" s="176"/>
      <c r="BR99" s="207">
        <v>79.5</v>
      </c>
      <c r="BS99" s="205"/>
    </row>
    <row r="100" spans="2:71" ht="14.1" customHeight="1">
      <c r="AF100" s="135"/>
      <c r="BK100" s="202">
        <v>32568</v>
      </c>
      <c r="BL100" s="200">
        <v>389.85599999999999</v>
      </c>
      <c r="BM100" s="200"/>
      <c r="BN100" s="278">
        <f>BM100+700</f>
        <v>700</v>
      </c>
      <c r="BO100" s="201"/>
      <c r="BP100" s="278">
        <f>BO100+1500</f>
        <v>1500</v>
      </c>
      <c r="BQ100" s="176"/>
      <c r="BR100" s="207">
        <v>97</v>
      </c>
      <c r="BS100" s="205"/>
    </row>
    <row r="101" spans="2:71" ht="14.1" customHeight="1">
      <c r="B101" s="197" t="s">
        <v>327</v>
      </c>
      <c r="S101" s="2" t="s">
        <v>172</v>
      </c>
      <c r="BK101" s="199">
        <v>32599</v>
      </c>
      <c r="BL101" s="200">
        <v>124.419</v>
      </c>
      <c r="BM101" s="200"/>
      <c r="BN101" s="278">
        <f>BM101+700</f>
        <v>700</v>
      </c>
      <c r="BO101" s="201"/>
      <c r="BP101" s="278">
        <f>BO101+1500</f>
        <v>1500</v>
      </c>
      <c r="BQ101" s="176"/>
      <c r="BR101" s="207">
        <v>53.5</v>
      </c>
      <c r="BS101" s="205"/>
    </row>
    <row r="102" spans="2:71" ht="14.1" customHeight="1">
      <c r="B102" s="2"/>
      <c r="E102" s="198" t="s">
        <v>225</v>
      </c>
      <c r="F102" s="198"/>
      <c r="G102" s="198"/>
      <c r="H102" s="198"/>
      <c r="I102" s="198"/>
      <c r="J102" s="198"/>
      <c r="K102" s="198"/>
      <c r="L102" s="198"/>
      <c r="M102" s="198"/>
      <c r="N102" s="198"/>
      <c r="O102" s="198"/>
      <c r="P102" s="198"/>
      <c r="Q102" s="198"/>
      <c r="R102" s="198"/>
      <c r="S102" s="198"/>
      <c r="T102" s="198"/>
      <c r="U102" s="198"/>
      <c r="V102" s="198"/>
      <c r="W102" s="198"/>
      <c r="X102" s="198"/>
      <c r="Y102" s="198"/>
      <c r="Z102" s="198"/>
      <c r="AA102" s="198"/>
      <c r="AB102" s="198"/>
      <c r="AI102" s="198"/>
      <c r="AJ102" s="198"/>
      <c r="AK102" s="198" t="s">
        <v>226</v>
      </c>
      <c r="BK102" s="199">
        <v>32629</v>
      </c>
      <c r="BL102" s="200">
        <v>0</v>
      </c>
      <c r="BM102" s="200"/>
      <c r="BN102" s="278">
        <f>BM102+700</f>
        <v>700</v>
      </c>
      <c r="BO102" s="201"/>
      <c r="BP102" s="278">
        <f>BO102+1500</f>
        <v>1500</v>
      </c>
      <c r="BQ102" s="176"/>
      <c r="BR102" s="207">
        <v>83.5</v>
      </c>
      <c r="BS102" s="205"/>
    </row>
    <row r="103" spans="2:71" ht="14.1" customHeight="1">
      <c r="B103" s="238"/>
      <c r="C103" s="239"/>
      <c r="D103" s="239"/>
      <c r="E103" s="239">
        <v>1</v>
      </c>
      <c r="F103" s="239">
        <v>2</v>
      </c>
      <c r="G103" s="239">
        <v>3</v>
      </c>
      <c r="H103" s="239">
        <v>4</v>
      </c>
      <c r="I103" s="239">
        <v>5</v>
      </c>
      <c r="J103" s="239">
        <v>6</v>
      </c>
      <c r="K103" s="239">
        <v>7</v>
      </c>
      <c r="L103" s="239">
        <v>8</v>
      </c>
      <c r="M103" s="239">
        <v>9</v>
      </c>
      <c r="N103" s="239">
        <v>10</v>
      </c>
      <c r="O103" s="239">
        <v>11</v>
      </c>
      <c r="P103" s="239">
        <v>12</v>
      </c>
      <c r="Q103" s="239">
        <v>13</v>
      </c>
      <c r="R103" s="239">
        <v>14</v>
      </c>
      <c r="S103" s="239">
        <v>15</v>
      </c>
      <c r="T103" s="239">
        <v>16</v>
      </c>
      <c r="U103" s="239">
        <v>17</v>
      </c>
      <c r="V103" s="239">
        <v>18</v>
      </c>
      <c r="W103" s="239">
        <v>19</v>
      </c>
      <c r="X103" s="239">
        <v>20</v>
      </c>
      <c r="Y103" s="239">
        <v>21</v>
      </c>
      <c r="Z103" s="239">
        <v>22</v>
      </c>
      <c r="AA103" s="239">
        <v>23</v>
      </c>
      <c r="AB103" s="240">
        <v>24</v>
      </c>
      <c r="AH103" s="238"/>
      <c r="AI103" s="241"/>
      <c r="AJ103" s="239"/>
      <c r="AK103" s="239">
        <v>1</v>
      </c>
      <c r="AL103" s="239">
        <v>2</v>
      </c>
      <c r="AM103" s="239">
        <v>3</v>
      </c>
      <c r="AN103" s="239">
        <v>4</v>
      </c>
      <c r="AO103" s="239">
        <v>5</v>
      </c>
      <c r="AP103" s="239">
        <v>6</v>
      </c>
      <c r="AQ103" s="239">
        <v>7</v>
      </c>
      <c r="AR103" s="239">
        <v>8</v>
      </c>
      <c r="AS103" s="239">
        <v>9</v>
      </c>
      <c r="AT103" s="239">
        <v>10</v>
      </c>
      <c r="AU103" s="239">
        <v>11</v>
      </c>
      <c r="AV103" s="239">
        <v>12</v>
      </c>
      <c r="AW103" s="239">
        <v>13</v>
      </c>
      <c r="AX103" s="239">
        <v>14</v>
      </c>
      <c r="AY103" s="239">
        <v>15</v>
      </c>
      <c r="AZ103" s="239">
        <v>16</v>
      </c>
      <c r="BA103" s="239">
        <v>17</v>
      </c>
      <c r="BB103" s="240"/>
      <c r="BK103" s="199">
        <v>32660</v>
      </c>
      <c r="BL103" s="200">
        <v>0</v>
      </c>
      <c r="BM103" s="200"/>
      <c r="BN103" s="278">
        <f>BM103+700</f>
        <v>700</v>
      </c>
      <c r="BO103" s="201"/>
      <c r="BP103" s="278">
        <f>BO103+1500</f>
        <v>1500</v>
      </c>
      <c r="BQ103" s="176"/>
      <c r="BR103" s="207">
        <v>124</v>
      </c>
      <c r="BS103" s="205"/>
    </row>
    <row r="104" spans="2:71" ht="52.5" customHeight="1">
      <c r="B104" s="242"/>
      <c r="C104" s="243" t="s">
        <v>9</v>
      </c>
      <c r="D104" s="243" t="s">
        <v>10</v>
      </c>
      <c r="E104" s="244" t="s">
        <v>23</v>
      </c>
      <c r="F104" s="244" t="s">
        <v>24</v>
      </c>
      <c r="G104" s="244" t="s">
        <v>25</v>
      </c>
      <c r="H104" s="244" t="s">
        <v>26</v>
      </c>
      <c r="I104" s="244" t="s">
        <v>27</v>
      </c>
      <c r="J104" s="244" t="s">
        <v>28</v>
      </c>
      <c r="K104" s="244" t="s">
        <v>29</v>
      </c>
      <c r="L104" s="244" t="s">
        <v>30</v>
      </c>
      <c r="M104" s="244" t="s">
        <v>31</v>
      </c>
      <c r="N104" s="244" t="s">
        <v>32</v>
      </c>
      <c r="O104" s="244" t="s">
        <v>33</v>
      </c>
      <c r="P104" s="244" t="s">
        <v>228</v>
      </c>
      <c r="Q104" s="244" t="s">
        <v>34</v>
      </c>
      <c r="R104" s="244" t="s">
        <v>35</v>
      </c>
      <c r="S104" s="244" t="s">
        <v>36</v>
      </c>
      <c r="T104" s="244" t="s">
        <v>147</v>
      </c>
      <c r="U104" s="244" t="s">
        <v>38</v>
      </c>
      <c r="V104" s="244" t="s">
        <v>39</v>
      </c>
      <c r="W104" s="244" t="s">
        <v>40</v>
      </c>
      <c r="X104" s="244" t="s">
        <v>220</v>
      </c>
      <c r="Y104" s="244" t="s">
        <v>42</v>
      </c>
      <c r="Z104" s="244" t="s">
        <v>43</v>
      </c>
      <c r="AA104" s="244" t="s">
        <v>44</v>
      </c>
      <c r="AB104" s="245" t="s">
        <v>221</v>
      </c>
      <c r="AH104" s="242"/>
      <c r="AI104" s="276" t="s">
        <v>9</v>
      </c>
      <c r="AJ104" s="243" t="s">
        <v>10</v>
      </c>
      <c r="AK104" s="244" t="s">
        <v>51</v>
      </c>
      <c r="AL104" s="244" t="s">
        <v>52</v>
      </c>
      <c r="AM104" s="244" t="s">
        <v>44</v>
      </c>
      <c r="AN104" s="244" t="s">
        <v>53</v>
      </c>
      <c r="AO104" s="244" t="s">
        <v>54</v>
      </c>
      <c r="AP104" s="244" t="s">
        <v>55</v>
      </c>
      <c r="AQ104" s="244" t="s">
        <v>56</v>
      </c>
      <c r="AR104" s="244" t="s">
        <v>57</v>
      </c>
      <c r="AS104" s="244" t="s">
        <v>58</v>
      </c>
      <c r="AT104" s="244" t="s">
        <v>59</v>
      </c>
      <c r="AU104" s="244" t="s">
        <v>60</v>
      </c>
      <c r="AV104" s="244" t="s">
        <v>61</v>
      </c>
      <c r="AW104" s="244" t="s">
        <v>62</v>
      </c>
      <c r="AX104" s="244" t="s">
        <v>63</v>
      </c>
      <c r="AY104" s="244" t="s">
        <v>64</v>
      </c>
      <c r="AZ104" s="244" t="s">
        <v>229</v>
      </c>
      <c r="BA104" s="244" t="s">
        <v>65</v>
      </c>
      <c r="BB104" s="246"/>
      <c r="BK104" s="199">
        <v>32690</v>
      </c>
      <c r="BL104" s="200">
        <v>33.087000000000003</v>
      </c>
      <c r="BM104" s="200"/>
      <c r="BN104" s="278">
        <f>BM104+700</f>
        <v>700</v>
      </c>
      <c r="BO104" s="201"/>
      <c r="BP104" s="278">
        <f>BO104+1500</f>
        <v>1500</v>
      </c>
      <c r="BQ104" s="176"/>
      <c r="BR104" s="207">
        <v>234.5</v>
      </c>
      <c r="BS104" s="205"/>
    </row>
    <row r="105" spans="2:71" ht="14.1" customHeight="1">
      <c r="B105" s="182" t="s">
        <v>5</v>
      </c>
      <c r="C105" s="178">
        <v>31163</v>
      </c>
      <c r="D105" s="176" t="s">
        <v>16</v>
      </c>
      <c r="E105" s="215">
        <v>34.799999999999997</v>
      </c>
      <c r="F105" s="215">
        <v>29.58</v>
      </c>
      <c r="G105" s="215">
        <v>28.71</v>
      </c>
      <c r="H105" s="215">
        <v>29.58</v>
      </c>
      <c r="I105" s="215">
        <v>32.19</v>
      </c>
      <c r="J105" s="215">
        <v>33.93</v>
      </c>
      <c r="K105" s="215">
        <v>49.59</v>
      </c>
      <c r="L105" s="215">
        <v>40.89</v>
      </c>
      <c r="M105" s="215">
        <v>29.58</v>
      </c>
      <c r="N105" s="215">
        <v>26.97</v>
      </c>
      <c r="O105" s="215">
        <v>33.93</v>
      </c>
      <c r="P105" s="215">
        <v>31.32</v>
      </c>
      <c r="Q105" s="215">
        <v>33.06</v>
      </c>
      <c r="R105" s="215">
        <v>29.58</v>
      </c>
      <c r="S105" s="215">
        <v>38.28</v>
      </c>
      <c r="T105" s="215">
        <v>27.84</v>
      </c>
      <c r="U105" s="215">
        <v>37.409999999999997</v>
      </c>
      <c r="V105" s="215">
        <v>26.97</v>
      </c>
      <c r="W105" s="215">
        <v>27.84</v>
      </c>
      <c r="X105" s="215">
        <v>26.1</v>
      </c>
      <c r="Y105" s="215">
        <v>22.62</v>
      </c>
      <c r="Z105" s="215">
        <v>32.19</v>
      </c>
      <c r="AA105" s="215">
        <v>27.84</v>
      </c>
      <c r="AB105" s="216">
        <v>25.23</v>
      </c>
      <c r="AH105" s="182" t="s">
        <v>5</v>
      </c>
      <c r="AI105" s="189">
        <v>31155</v>
      </c>
      <c r="AJ105" s="176" t="s">
        <v>13</v>
      </c>
      <c r="AK105" s="215">
        <v>38.28</v>
      </c>
      <c r="AL105" s="215">
        <v>49.59</v>
      </c>
      <c r="AM105" s="215">
        <v>27.84</v>
      </c>
      <c r="AN105" s="215">
        <v>31.32</v>
      </c>
      <c r="AO105" s="215">
        <v>21.75</v>
      </c>
      <c r="AP105" s="215">
        <v>27.84</v>
      </c>
      <c r="AQ105" s="215">
        <v>33.93</v>
      </c>
      <c r="AR105" s="215">
        <v>29.58</v>
      </c>
      <c r="AS105" s="215">
        <v>35.67</v>
      </c>
      <c r="AT105" s="215">
        <v>37.409999999999997</v>
      </c>
      <c r="AU105" s="215">
        <v>41.76</v>
      </c>
      <c r="AV105" s="215">
        <v>27.84</v>
      </c>
      <c r="AW105" s="215">
        <v>26.97</v>
      </c>
      <c r="AX105" s="215">
        <v>40.020000000000003</v>
      </c>
      <c r="AY105" s="215">
        <v>38.28</v>
      </c>
      <c r="AZ105" s="215">
        <v>33.06</v>
      </c>
      <c r="BA105" s="215">
        <v>52.2</v>
      </c>
      <c r="BB105" s="183"/>
      <c r="BK105" s="199">
        <v>32721</v>
      </c>
      <c r="BL105" s="200">
        <v>373.87299999999999</v>
      </c>
      <c r="BM105" s="200"/>
      <c r="BN105" s="278">
        <f>BM105+700</f>
        <v>700</v>
      </c>
      <c r="BO105" s="201"/>
      <c r="BP105" s="278">
        <f>BO105+1500</f>
        <v>1500</v>
      </c>
      <c r="BQ105" s="176"/>
      <c r="BR105" s="207">
        <v>146</v>
      </c>
      <c r="BS105" s="205"/>
    </row>
    <row r="106" spans="2:71" ht="14.1" customHeight="1">
      <c r="B106" s="182" t="s">
        <v>6</v>
      </c>
      <c r="C106" s="178">
        <v>31258</v>
      </c>
      <c r="D106" s="176" t="s">
        <v>16</v>
      </c>
      <c r="E106" s="215">
        <v>33.93</v>
      </c>
      <c r="F106" s="215">
        <v>28.71</v>
      </c>
      <c r="G106" s="215">
        <v>28.71</v>
      </c>
      <c r="H106" s="215">
        <v>29.58</v>
      </c>
      <c r="I106" s="215">
        <v>33.06</v>
      </c>
      <c r="J106" s="215">
        <v>35.67</v>
      </c>
      <c r="K106" s="215">
        <v>49.59</v>
      </c>
      <c r="L106" s="215">
        <v>40.89</v>
      </c>
      <c r="M106" s="215">
        <v>30.45</v>
      </c>
      <c r="N106" s="215">
        <v>28.71</v>
      </c>
      <c r="O106" s="215">
        <v>34.799999999999997</v>
      </c>
      <c r="P106" s="215">
        <v>30.45</v>
      </c>
      <c r="Q106" s="215">
        <v>30.45</v>
      </c>
      <c r="R106" s="215">
        <v>30.45</v>
      </c>
      <c r="S106" s="215">
        <v>38.28</v>
      </c>
      <c r="T106" s="215">
        <v>28.71</v>
      </c>
      <c r="U106" s="215">
        <v>36.54</v>
      </c>
      <c r="V106" s="215">
        <v>28.71</v>
      </c>
      <c r="W106" s="215">
        <v>26.97</v>
      </c>
      <c r="X106" s="215">
        <v>26.1</v>
      </c>
      <c r="Y106" s="215">
        <v>21.75</v>
      </c>
      <c r="Z106" s="215">
        <v>33.06</v>
      </c>
      <c r="AA106" s="215">
        <v>28.71</v>
      </c>
      <c r="AB106" s="216">
        <v>26.1</v>
      </c>
      <c r="AH106" s="182" t="s">
        <v>6</v>
      </c>
      <c r="AI106" s="189">
        <v>31254</v>
      </c>
      <c r="AJ106" s="176" t="s">
        <v>13</v>
      </c>
      <c r="AK106" s="215">
        <v>39.15</v>
      </c>
      <c r="AL106" s="215">
        <v>51.33</v>
      </c>
      <c r="AM106" s="215">
        <v>28.71</v>
      </c>
      <c r="AN106" s="215">
        <v>32.19</v>
      </c>
      <c r="AO106" s="215">
        <v>24.36</v>
      </c>
      <c r="AP106" s="215">
        <v>27.84</v>
      </c>
      <c r="AQ106" s="215">
        <v>34.799999999999997</v>
      </c>
      <c r="AR106" s="215">
        <v>37.409999999999997</v>
      </c>
      <c r="AS106" s="215">
        <v>34.799999999999997</v>
      </c>
      <c r="AT106" s="215">
        <v>34.799999999999997</v>
      </c>
      <c r="AU106" s="215">
        <v>33.06</v>
      </c>
      <c r="AV106" s="215">
        <v>26.97</v>
      </c>
      <c r="AW106" s="215">
        <v>30.45</v>
      </c>
      <c r="AX106" s="215">
        <v>37.409999999999997</v>
      </c>
      <c r="AY106" s="215">
        <v>33.06</v>
      </c>
      <c r="AZ106" s="215">
        <v>33.06</v>
      </c>
      <c r="BA106" s="215">
        <v>52.2</v>
      </c>
      <c r="BB106" s="183"/>
      <c r="BK106" s="199">
        <v>32752</v>
      </c>
      <c r="BL106" s="200">
        <v>377.28</v>
      </c>
      <c r="BM106" s="200"/>
      <c r="BN106" s="278">
        <f>BM106+700</f>
        <v>700</v>
      </c>
      <c r="BO106" s="201"/>
      <c r="BP106" s="278">
        <f>BO106+1500</f>
        <v>1500</v>
      </c>
      <c r="BQ106" s="176"/>
      <c r="BR106" s="207">
        <v>233.5</v>
      </c>
      <c r="BS106" s="205"/>
    </row>
    <row r="107" spans="2:71" ht="14.1" customHeight="1">
      <c r="B107" s="182" t="s">
        <v>7</v>
      </c>
      <c r="C107" s="178">
        <v>31337</v>
      </c>
      <c r="D107" s="176" t="s">
        <v>86</v>
      </c>
      <c r="E107" s="215">
        <v>40.89</v>
      </c>
      <c r="F107" s="215">
        <v>35.67</v>
      </c>
      <c r="G107" s="215">
        <v>35.67</v>
      </c>
      <c r="H107" s="215">
        <v>34.799999999999997</v>
      </c>
      <c r="I107" s="215">
        <v>38.28</v>
      </c>
      <c r="J107" s="215">
        <v>40.020000000000003</v>
      </c>
      <c r="K107" s="215">
        <v>55.68</v>
      </c>
      <c r="L107" s="215">
        <v>46.98</v>
      </c>
      <c r="M107" s="215">
        <v>35.67</v>
      </c>
      <c r="N107" s="215">
        <v>33.93</v>
      </c>
      <c r="O107" s="215">
        <v>40.020000000000003</v>
      </c>
      <c r="P107" s="215">
        <v>38.28</v>
      </c>
      <c r="Q107" s="215">
        <v>36.54</v>
      </c>
      <c r="R107" s="215">
        <v>37.409999999999997</v>
      </c>
      <c r="S107" s="215">
        <v>44.37</v>
      </c>
      <c r="T107" s="215">
        <v>42.63</v>
      </c>
      <c r="U107" s="215">
        <v>43.5</v>
      </c>
      <c r="V107" s="215">
        <v>35.67</v>
      </c>
      <c r="W107" s="215">
        <v>35.67</v>
      </c>
      <c r="X107" s="215">
        <v>33.06</v>
      </c>
      <c r="Y107" s="215">
        <v>29.58</v>
      </c>
      <c r="Z107" s="215">
        <v>38.28</v>
      </c>
      <c r="AA107" s="215">
        <v>33.06</v>
      </c>
      <c r="AB107" s="216">
        <v>29.58</v>
      </c>
      <c r="AH107" s="182" t="s">
        <v>7</v>
      </c>
      <c r="AI107" s="189">
        <v>31337</v>
      </c>
      <c r="AJ107" s="176" t="s">
        <v>122</v>
      </c>
      <c r="AK107" s="215">
        <v>47.85</v>
      </c>
      <c r="AL107" s="215">
        <v>54.81</v>
      </c>
      <c r="AM107" s="215">
        <v>35.67</v>
      </c>
      <c r="AN107" s="215">
        <v>38.28</v>
      </c>
      <c r="AO107" s="215">
        <v>29.58</v>
      </c>
      <c r="AP107" s="215">
        <v>35.67</v>
      </c>
      <c r="AQ107" s="215">
        <v>45.24</v>
      </c>
      <c r="AR107" s="215">
        <v>39.15</v>
      </c>
      <c r="AS107" s="215">
        <v>37.409999999999997</v>
      </c>
      <c r="AT107" s="215">
        <v>39.15</v>
      </c>
      <c r="AU107" s="215">
        <v>40.020000000000003</v>
      </c>
      <c r="AV107" s="215">
        <v>29.58</v>
      </c>
      <c r="AW107" s="215">
        <v>28.71</v>
      </c>
      <c r="AX107" s="215">
        <v>45.24</v>
      </c>
      <c r="AY107" s="215">
        <v>43.5</v>
      </c>
      <c r="AZ107" s="215">
        <v>41.76</v>
      </c>
      <c r="BA107" s="215">
        <v>59.16</v>
      </c>
      <c r="BB107" s="183"/>
      <c r="BK107" s="202">
        <v>32782</v>
      </c>
      <c r="BL107" s="200">
        <v>389.85599999999999</v>
      </c>
      <c r="BM107" s="200"/>
      <c r="BN107" s="278">
        <f>BM107+700</f>
        <v>700</v>
      </c>
      <c r="BO107" s="201"/>
      <c r="BP107" s="278">
        <f>BO107+1500</f>
        <v>1500</v>
      </c>
      <c r="BQ107" s="176"/>
      <c r="BR107" s="207">
        <v>117</v>
      </c>
      <c r="BS107" s="205"/>
    </row>
    <row r="108" spans="2:71" ht="14.1" customHeight="1">
      <c r="B108" s="182" t="s">
        <v>8</v>
      </c>
      <c r="C108" s="178">
        <v>31434</v>
      </c>
      <c r="D108" s="176" t="s">
        <v>87</v>
      </c>
      <c r="E108" s="215">
        <v>33.93</v>
      </c>
      <c r="F108" s="215">
        <v>28.71</v>
      </c>
      <c r="G108" s="215">
        <v>26.97</v>
      </c>
      <c r="H108" s="215">
        <v>27.84</v>
      </c>
      <c r="I108" s="215">
        <v>33.06</v>
      </c>
      <c r="J108" s="215">
        <v>34.799999999999997</v>
      </c>
      <c r="K108" s="215">
        <v>49.59</v>
      </c>
      <c r="L108" s="215">
        <v>40.89</v>
      </c>
      <c r="M108" s="215">
        <v>29.58</v>
      </c>
      <c r="N108" s="215">
        <v>28.71</v>
      </c>
      <c r="O108" s="215">
        <v>33.93</v>
      </c>
      <c r="P108" s="215">
        <v>30.45</v>
      </c>
      <c r="Q108" s="215">
        <v>28.71</v>
      </c>
      <c r="R108" s="215">
        <v>29.58</v>
      </c>
      <c r="S108" s="215">
        <v>39.15</v>
      </c>
      <c r="T108" s="215">
        <v>26.97</v>
      </c>
      <c r="U108" s="215">
        <v>37.409999999999997</v>
      </c>
      <c r="V108" s="215">
        <v>26.97</v>
      </c>
      <c r="W108" s="215">
        <v>29.58</v>
      </c>
      <c r="X108" s="215">
        <v>26.1</v>
      </c>
      <c r="Y108" s="215">
        <v>23.49</v>
      </c>
      <c r="Z108" s="215">
        <v>32.19</v>
      </c>
      <c r="AA108" s="215">
        <v>28.71</v>
      </c>
      <c r="AB108" s="216">
        <v>26.97</v>
      </c>
      <c r="AH108" s="182" t="s">
        <v>8</v>
      </c>
      <c r="AI108" s="189">
        <v>31456</v>
      </c>
      <c r="AJ108" s="176" t="s">
        <v>13</v>
      </c>
      <c r="AK108" s="215">
        <v>40.89</v>
      </c>
      <c r="AL108" s="215">
        <v>51.33</v>
      </c>
      <c r="AM108" s="215">
        <v>29.58</v>
      </c>
      <c r="AN108" s="215">
        <v>32.19</v>
      </c>
      <c r="AO108" s="215">
        <v>23.49</v>
      </c>
      <c r="AP108" s="215">
        <v>29.58</v>
      </c>
      <c r="AQ108" s="215">
        <v>36.54</v>
      </c>
      <c r="AR108" s="215">
        <v>40.89</v>
      </c>
      <c r="AS108" s="215">
        <v>38.28</v>
      </c>
      <c r="AT108" s="215">
        <v>39.15</v>
      </c>
      <c r="AU108" s="215">
        <v>39.15</v>
      </c>
      <c r="AV108" s="215">
        <v>28.71</v>
      </c>
      <c r="AW108" s="215">
        <v>26.97</v>
      </c>
      <c r="AX108" s="215">
        <v>40.020000000000003</v>
      </c>
      <c r="AY108" s="215">
        <v>36.54</v>
      </c>
      <c r="AZ108" s="215">
        <v>33.06</v>
      </c>
      <c r="BA108" s="215">
        <v>53.94</v>
      </c>
      <c r="BB108" s="183"/>
      <c r="BK108" s="202">
        <v>32813</v>
      </c>
      <c r="BL108" s="200">
        <v>377.28100000000001</v>
      </c>
      <c r="BM108" s="200"/>
      <c r="BN108" s="278">
        <f>BM108+700</f>
        <v>700</v>
      </c>
      <c r="BO108" s="201"/>
      <c r="BP108" s="278">
        <f>BO108+1500</f>
        <v>1500</v>
      </c>
      <c r="BQ108" s="176"/>
      <c r="BR108" s="207">
        <v>117.5</v>
      </c>
      <c r="BS108" s="205"/>
    </row>
    <row r="109" spans="2:71" ht="14.1" customHeight="1">
      <c r="B109" s="182" t="s">
        <v>5</v>
      </c>
      <c r="C109" s="178">
        <v>31527</v>
      </c>
      <c r="D109" s="176" t="s">
        <v>88</v>
      </c>
      <c r="E109" s="215">
        <v>34.799999999999997</v>
      </c>
      <c r="F109" s="215">
        <v>27.84</v>
      </c>
      <c r="G109" s="215">
        <v>26.97</v>
      </c>
      <c r="H109" s="215">
        <v>27.84</v>
      </c>
      <c r="I109" s="215">
        <v>34.799999999999997</v>
      </c>
      <c r="J109" s="215">
        <v>33.93</v>
      </c>
      <c r="K109" s="215">
        <v>49.59</v>
      </c>
      <c r="L109" s="215">
        <v>41.76</v>
      </c>
      <c r="M109" s="215">
        <v>29.58</v>
      </c>
      <c r="N109" s="215">
        <v>26.97</v>
      </c>
      <c r="O109" s="215">
        <v>33.93</v>
      </c>
      <c r="P109" s="215">
        <v>30.45</v>
      </c>
      <c r="Q109" s="215">
        <v>29.58</v>
      </c>
      <c r="R109" s="215">
        <v>29.58</v>
      </c>
      <c r="S109" s="215">
        <v>37.409999999999997</v>
      </c>
      <c r="T109" s="215">
        <v>28.71</v>
      </c>
      <c r="U109" s="215">
        <v>36.54</v>
      </c>
      <c r="V109" s="215">
        <v>26.97</v>
      </c>
      <c r="W109" s="215">
        <v>26.1</v>
      </c>
      <c r="X109" s="215">
        <v>26.1</v>
      </c>
      <c r="Y109" s="215">
        <v>21.75</v>
      </c>
      <c r="Z109" s="215">
        <v>31.32</v>
      </c>
      <c r="AA109" s="215">
        <v>27.84</v>
      </c>
      <c r="AB109" s="216">
        <v>26.1</v>
      </c>
      <c r="AH109" s="182" t="s">
        <v>5</v>
      </c>
      <c r="AI109" s="189">
        <v>31519</v>
      </c>
      <c r="AJ109" s="176" t="s">
        <v>13</v>
      </c>
      <c r="AK109" s="215">
        <v>39.15</v>
      </c>
      <c r="AL109" s="215">
        <v>51.33</v>
      </c>
      <c r="AM109" s="215">
        <v>28.71</v>
      </c>
      <c r="AN109" s="215">
        <v>33.06</v>
      </c>
      <c r="AO109" s="215">
        <v>21.75</v>
      </c>
      <c r="AP109" s="215">
        <v>28.71</v>
      </c>
      <c r="AQ109" s="215">
        <v>34.799999999999997</v>
      </c>
      <c r="AR109" s="215">
        <v>41.76</v>
      </c>
      <c r="AS109" s="215">
        <v>38.28</v>
      </c>
      <c r="AT109" s="215">
        <v>37.409999999999997</v>
      </c>
      <c r="AU109" s="215">
        <v>43.5</v>
      </c>
      <c r="AV109" s="215">
        <v>27.84</v>
      </c>
      <c r="AW109" s="215">
        <v>31.32</v>
      </c>
      <c r="AX109" s="215">
        <v>40.89</v>
      </c>
      <c r="AY109" s="215">
        <v>35.67</v>
      </c>
      <c r="AZ109" s="215">
        <v>33.93</v>
      </c>
      <c r="BA109" s="215">
        <v>53.07</v>
      </c>
      <c r="BB109" s="183"/>
      <c r="BK109" s="202">
        <v>32843</v>
      </c>
      <c r="BL109" s="200">
        <v>389.85599999999999</v>
      </c>
      <c r="BM109" s="200"/>
      <c r="BN109" s="278">
        <f>BM109+700</f>
        <v>700</v>
      </c>
      <c r="BO109" s="201"/>
      <c r="BP109" s="278">
        <f>BO109+1500</f>
        <v>1500</v>
      </c>
      <c r="BQ109" s="176"/>
      <c r="BR109" s="207">
        <v>32</v>
      </c>
      <c r="BS109" s="205"/>
    </row>
    <row r="110" spans="2:71" ht="14.1" customHeight="1">
      <c r="B110" s="182" t="s">
        <v>6</v>
      </c>
      <c r="C110" s="178">
        <v>31618</v>
      </c>
      <c r="D110" s="176" t="s">
        <v>13</v>
      </c>
      <c r="E110" s="215">
        <v>33.93</v>
      </c>
      <c r="F110" s="215">
        <v>27.84</v>
      </c>
      <c r="G110" s="215">
        <v>26.97</v>
      </c>
      <c r="H110" s="215">
        <v>26.97</v>
      </c>
      <c r="I110" s="215">
        <v>32.19</v>
      </c>
      <c r="J110" s="215">
        <v>33.06</v>
      </c>
      <c r="K110" s="215">
        <v>48.72</v>
      </c>
      <c r="L110" s="215">
        <v>41.76</v>
      </c>
      <c r="M110" s="215">
        <v>28.71</v>
      </c>
      <c r="N110" s="215">
        <v>28.71</v>
      </c>
      <c r="O110" s="215">
        <v>33.93</v>
      </c>
      <c r="P110" s="215">
        <v>26.97</v>
      </c>
      <c r="Q110" s="215">
        <v>27.84</v>
      </c>
      <c r="R110" s="215">
        <v>27.84</v>
      </c>
      <c r="S110" s="215">
        <v>36.54</v>
      </c>
      <c r="T110" s="215">
        <v>28.71</v>
      </c>
      <c r="U110" s="215">
        <v>36.54</v>
      </c>
      <c r="V110" s="215">
        <v>26.97</v>
      </c>
      <c r="W110" s="215">
        <v>27.84</v>
      </c>
      <c r="X110" s="215">
        <v>25.23</v>
      </c>
      <c r="Y110" s="215">
        <v>20.88</v>
      </c>
      <c r="Z110" s="215">
        <v>31.32</v>
      </c>
      <c r="AA110" s="215">
        <v>27.84</v>
      </c>
      <c r="AB110" s="216">
        <v>25.23</v>
      </c>
      <c r="AH110" s="182" t="s">
        <v>6</v>
      </c>
      <c r="AI110" s="189">
        <v>31617</v>
      </c>
      <c r="AJ110" s="176" t="s">
        <v>13</v>
      </c>
      <c r="AK110" s="215">
        <v>37.409999999999997</v>
      </c>
      <c r="AL110" s="215">
        <v>48.72</v>
      </c>
      <c r="AM110" s="215">
        <v>27.84</v>
      </c>
      <c r="AN110" s="215">
        <v>33.06</v>
      </c>
      <c r="AO110" s="215">
        <v>21.75</v>
      </c>
      <c r="AP110" s="215">
        <v>28.71</v>
      </c>
      <c r="AQ110" s="215">
        <v>35.67</v>
      </c>
      <c r="AR110" s="215">
        <v>40.020000000000003</v>
      </c>
      <c r="AS110" s="215">
        <v>36.54</v>
      </c>
      <c r="AT110" s="215">
        <v>38.28</v>
      </c>
      <c r="AU110" s="215">
        <v>39.15</v>
      </c>
      <c r="AV110" s="215">
        <v>27.84</v>
      </c>
      <c r="AW110" s="215">
        <v>26.1</v>
      </c>
      <c r="AX110" s="215">
        <v>33.93</v>
      </c>
      <c r="AY110" s="215">
        <v>33.93</v>
      </c>
      <c r="AZ110" s="215">
        <v>33.06</v>
      </c>
      <c r="BA110" s="215">
        <v>53.94</v>
      </c>
      <c r="BB110" s="183"/>
      <c r="BK110" s="202">
        <v>32874</v>
      </c>
      <c r="BL110" s="200">
        <v>389.85599999999999</v>
      </c>
      <c r="BM110" s="200"/>
      <c r="BN110" s="278">
        <f>BM110+700</f>
        <v>700</v>
      </c>
      <c r="BO110" s="201"/>
      <c r="BP110" s="278">
        <f>BO110+1500</f>
        <v>1500</v>
      </c>
      <c r="BQ110" s="176"/>
      <c r="BR110" s="207">
        <v>12.5</v>
      </c>
      <c r="BS110" s="205"/>
    </row>
    <row r="111" spans="2:71" ht="14.1" customHeight="1">
      <c r="B111" s="182" t="s">
        <v>7</v>
      </c>
      <c r="C111" s="178">
        <v>31712</v>
      </c>
      <c r="D111" s="176" t="s">
        <v>88</v>
      </c>
      <c r="E111" s="215">
        <v>35.67</v>
      </c>
      <c r="F111" s="215">
        <v>29.58</v>
      </c>
      <c r="G111" s="215">
        <v>27.84</v>
      </c>
      <c r="H111" s="215">
        <v>28.71</v>
      </c>
      <c r="I111" s="215">
        <v>33.06</v>
      </c>
      <c r="J111" s="215"/>
      <c r="K111" s="215">
        <v>50.46</v>
      </c>
      <c r="L111" s="215">
        <v>44.37</v>
      </c>
      <c r="M111" s="215">
        <v>29.58</v>
      </c>
      <c r="N111" s="215">
        <v>30.45</v>
      </c>
      <c r="O111" s="215">
        <v>34.799999999999997</v>
      </c>
      <c r="P111" s="215">
        <v>31.32</v>
      </c>
      <c r="Q111" s="215">
        <v>30.45</v>
      </c>
      <c r="R111" s="215">
        <v>28.71</v>
      </c>
      <c r="S111" s="215">
        <v>39.15</v>
      </c>
      <c r="T111" s="215">
        <v>27.84</v>
      </c>
      <c r="U111" s="215">
        <v>37.409999999999997</v>
      </c>
      <c r="V111" s="215">
        <v>27.84</v>
      </c>
      <c r="W111" s="215">
        <v>27.84</v>
      </c>
      <c r="X111" s="215">
        <v>26.1</v>
      </c>
      <c r="Y111" s="215">
        <v>22.62</v>
      </c>
      <c r="Z111" s="215">
        <v>32.19</v>
      </c>
      <c r="AA111" s="215">
        <v>28.71</v>
      </c>
      <c r="AB111" s="216">
        <v>26.1</v>
      </c>
      <c r="AH111" s="182" t="s">
        <v>7</v>
      </c>
      <c r="AI111" s="189">
        <v>31700</v>
      </c>
      <c r="AJ111" s="176" t="s">
        <v>11</v>
      </c>
      <c r="AK111" s="215">
        <v>38.28</v>
      </c>
      <c r="AL111" s="215">
        <v>44.37</v>
      </c>
      <c r="AM111" s="215">
        <v>26.97</v>
      </c>
      <c r="AN111" s="215">
        <v>33.06</v>
      </c>
      <c r="AO111" s="215">
        <v>21.75</v>
      </c>
      <c r="AP111" s="215">
        <v>29.58</v>
      </c>
      <c r="AQ111" s="215">
        <v>35.67</v>
      </c>
      <c r="AR111" s="215">
        <v>36.54</v>
      </c>
      <c r="AS111" s="215">
        <v>36.54</v>
      </c>
      <c r="AT111" s="215">
        <v>35.67</v>
      </c>
      <c r="AU111" s="215">
        <v>35.67</v>
      </c>
      <c r="AV111" s="215">
        <v>28.71</v>
      </c>
      <c r="AW111" s="215">
        <v>27.84</v>
      </c>
      <c r="AX111" s="215">
        <v>35.67</v>
      </c>
      <c r="AY111" s="215">
        <v>35.67</v>
      </c>
      <c r="AZ111" s="215">
        <v>32.19</v>
      </c>
      <c r="BA111" s="215">
        <v>55.68</v>
      </c>
      <c r="BB111" s="183"/>
      <c r="BK111" s="202">
        <v>32905</v>
      </c>
      <c r="BL111" s="200">
        <v>352.12799999999999</v>
      </c>
      <c r="BM111" s="200"/>
      <c r="BN111" s="278">
        <f>BM111+700</f>
        <v>700</v>
      </c>
      <c r="BO111" s="201"/>
      <c r="BP111" s="278">
        <f>BO111+1500</f>
        <v>1500</v>
      </c>
      <c r="BQ111" s="176"/>
      <c r="BR111" s="207">
        <v>77.5</v>
      </c>
      <c r="BS111" s="205"/>
    </row>
    <row r="112" spans="2:71" ht="14.1" customHeight="1">
      <c r="B112" s="182" t="s">
        <v>8</v>
      </c>
      <c r="C112" s="178">
        <v>31796</v>
      </c>
      <c r="D112" s="176" t="s">
        <v>13</v>
      </c>
      <c r="E112" s="215">
        <v>35.67</v>
      </c>
      <c r="F112" s="215">
        <v>28.71</v>
      </c>
      <c r="G112" s="215">
        <v>26.97</v>
      </c>
      <c r="H112" s="215">
        <v>27.84</v>
      </c>
      <c r="I112" s="215">
        <v>27.84</v>
      </c>
      <c r="J112" s="215">
        <v>33.93</v>
      </c>
      <c r="K112" s="215">
        <v>47.85</v>
      </c>
      <c r="L112" s="215">
        <v>43.5</v>
      </c>
      <c r="M112" s="215">
        <v>29.58</v>
      </c>
      <c r="N112" s="215">
        <v>30.45</v>
      </c>
      <c r="O112" s="215">
        <v>33.93</v>
      </c>
      <c r="P112" s="215">
        <v>30.45</v>
      </c>
      <c r="Q112" s="215">
        <v>29.58</v>
      </c>
      <c r="R112" s="215">
        <v>28.71</v>
      </c>
      <c r="S112" s="215">
        <v>37.409999999999997</v>
      </c>
      <c r="T112" s="215">
        <v>28.71</v>
      </c>
      <c r="U112" s="215">
        <v>37.409999999999997</v>
      </c>
      <c r="V112" s="215">
        <v>26.97</v>
      </c>
      <c r="W112" s="215">
        <v>26.1</v>
      </c>
      <c r="X112" s="215">
        <v>25.23</v>
      </c>
      <c r="Y112" s="215">
        <v>22.62</v>
      </c>
      <c r="Z112" s="215">
        <v>30.45</v>
      </c>
      <c r="AA112" s="215">
        <v>27.84</v>
      </c>
      <c r="AB112" s="216">
        <v>26.1</v>
      </c>
      <c r="AH112" s="182" t="s">
        <v>8</v>
      </c>
      <c r="AI112" s="189">
        <v>31791</v>
      </c>
      <c r="AJ112" s="176" t="s">
        <v>13</v>
      </c>
      <c r="AK112" s="215">
        <v>37.409999999999997</v>
      </c>
      <c r="AL112" s="215">
        <v>43.5</v>
      </c>
      <c r="AM112" s="215">
        <v>27.84</v>
      </c>
      <c r="AN112" s="215">
        <v>30.45</v>
      </c>
      <c r="AO112" s="215">
        <v>20.88</v>
      </c>
      <c r="AP112" s="215">
        <v>28.71</v>
      </c>
      <c r="AQ112" s="215">
        <v>34.799999999999997</v>
      </c>
      <c r="AR112" s="215">
        <v>36.54</v>
      </c>
      <c r="AS112" s="215">
        <v>35.67</v>
      </c>
      <c r="AT112" s="215">
        <v>36.54</v>
      </c>
      <c r="AU112" s="215">
        <v>35.67</v>
      </c>
      <c r="AV112" s="215">
        <v>29.58</v>
      </c>
      <c r="AW112" s="215">
        <v>26.97</v>
      </c>
      <c r="AX112" s="215">
        <v>32.19</v>
      </c>
      <c r="AY112" s="215">
        <v>36.54</v>
      </c>
      <c r="AZ112" s="215">
        <v>33.06</v>
      </c>
      <c r="BA112" s="215">
        <v>53.07</v>
      </c>
      <c r="BB112" s="183"/>
      <c r="BK112" s="202">
        <v>32933</v>
      </c>
      <c r="BL112" s="200">
        <v>389.85599999999999</v>
      </c>
      <c r="BM112" s="200"/>
      <c r="BN112" s="278">
        <f>BM112+700</f>
        <v>700</v>
      </c>
      <c r="BO112" s="201"/>
      <c r="BP112" s="278">
        <f>BO112+1500</f>
        <v>1500</v>
      </c>
      <c r="BQ112" s="176"/>
      <c r="BR112" s="207">
        <v>64</v>
      </c>
      <c r="BS112" s="205"/>
    </row>
    <row r="113" spans="2:71" ht="14.1" customHeight="1">
      <c r="B113" s="182" t="s">
        <v>5</v>
      </c>
      <c r="C113" s="178">
        <v>31890</v>
      </c>
      <c r="D113" s="176" t="s">
        <v>13</v>
      </c>
      <c r="E113" s="215">
        <v>35.67</v>
      </c>
      <c r="F113" s="215">
        <v>29.58</v>
      </c>
      <c r="G113" s="215">
        <v>26.97</v>
      </c>
      <c r="H113" s="215">
        <v>28.71</v>
      </c>
      <c r="I113" s="215">
        <v>33.06</v>
      </c>
      <c r="J113" s="215">
        <v>35.67</v>
      </c>
      <c r="K113" s="215">
        <v>46.11</v>
      </c>
      <c r="L113" s="215">
        <v>43.5</v>
      </c>
      <c r="M113" s="215">
        <v>30.45</v>
      </c>
      <c r="N113" s="215">
        <v>31.32</v>
      </c>
      <c r="O113" s="215">
        <v>34.799999999999997</v>
      </c>
      <c r="P113" s="215">
        <v>32.19</v>
      </c>
      <c r="Q113" s="215">
        <v>29.58</v>
      </c>
      <c r="R113" s="215">
        <v>30.45</v>
      </c>
      <c r="S113" s="215">
        <v>38.28</v>
      </c>
      <c r="T113" s="215">
        <v>28.71</v>
      </c>
      <c r="U113" s="215">
        <v>38.28</v>
      </c>
      <c r="V113" s="215">
        <v>27.84</v>
      </c>
      <c r="W113" s="215">
        <v>26.97</v>
      </c>
      <c r="X113" s="215">
        <v>26.97</v>
      </c>
      <c r="Y113" s="215">
        <v>23.49</v>
      </c>
      <c r="Z113" s="215">
        <v>32.19</v>
      </c>
      <c r="AA113" s="215">
        <v>28.71</v>
      </c>
      <c r="AB113" s="216">
        <v>26.1</v>
      </c>
      <c r="AH113" s="182" t="s">
        <v>5</v>
      </c>
      <c r="AI113" s="189">
        <v>31884</v>
      </c>
      <c r="AJ113" s="176" t="s">
        <v>13</v>
      </c>
      <c r="AK113" s="215">
        <v>42.63</v>
      </c>
      <c r="AL113" s="215">
        <v>47.85</v>
      </c>
      <c r="AM113" s="215">
        <v>28.71</v>
      </c>
      <c r="AN113" s="215">
        <v>33.93</v>
      </c>
      <c r="AO113" s="215">
        <v>25.23</v>
      </c>
      <c r="AP113" s="215">
        <v>28.71</v>
      </c>
      <c r="AQ113" s="215">
        <v>35.67</v>
      </c>
      <c r="AR113" s="215">
        <v>38.28</v>
      </c>
      <c r="AS113" s="215">
        <v>39.15</v>
      </c>
      <c r="AT113" s="215">
        <v>40.020000000000003</v>
      </c>
      <c r="AU113" s="215">
        <v>39.15</v>
      </c>
      <c r="AV113" s="215">
        <v>29.58</v>
      </c>
      <c r="AW113" s="215">
        <v>26.97</v>
      </c>
      <c r="AX113" s="215">
        <v>35.67</v>
      </c>
      <c r="AY113" s="215">
        <v>34.799999999999997</v>
      </c>
      <c r="AZ113" s="215">
        <v>33.93</v>
      </c>
      <c r="BA113" s="215">
        <v>55.68</v>
      </c>
      <c r="BB113" s="183"/>
      <c r="BK113" s="199">
        <v>32964</v>
      </c>
      <c r="BL113" s="200">
        <v>373.88499999999999</v>
      </c>
      <c r="BM113" s="200"/>
      <c r="BN113" s="278">
        <f>BM113+700</f>
        <v>700</v>
      </c>
      <c r="BO113" s="201"/>
      <c r="BP113" s="278">
        <f>BO113+1500</f>
        <v>1500</v>
      </c>
      <c r="BQ113" s="176"/>
      <c r="BR113" s="207">
        <v>148.5</v>
      </c>
      <c r="BS113" s="205"/>
    </row>
    <row r="114" spans="2:71" ht="14.1" customHeight="1">
      <c r="B114" s="182" t="s">
        <v>6</v>
      </c>
      <c r="C114" s="178">
        <v>31966</v>
      </c>
      <c r="D114" s="176" t="s">
        <v>13</v>
      </c>
      <c r="E114" s="215">
        <v>37.409999999999997</v>
      </c>
      <c r="F114" s="215">
        <v>29.58</v>
      </c>
      <c r="G114" s="215">
        <v>26.97</v>
      </c>
      <c r="H114" s="215">
        <v>28.71</v>
      </c>
      <c r="I114" s="215">
        <v>31.32</v>
      </c>
      <c r="J114" s="215">
        <v>33.06</v>
      </c>
      <c r="K114" s="215">
        <v>49.59</v>
      </c>
      <c r="L114" s="215">
        <v>42.63</v>
      </c>
      <c r="M114" s="215">
        <v>29.58</v>
      </c>
      <c r="N114" s="215">
        <v>29.58</v>
      </c>
      <c r="O114" s="215">
        <v>33.93</v>
      </c>
      <c r="P114" s="215">
        <v>30.45</v>
      </c>
      <c r="Q114" s="215">
        <v>29.58</v>
      </c>
      <c r="R114" s="215">
        <v>28.71</v>
      </c>
      <c r="S114" s="215">
        <v>35.67</v>
      </c>
      <c r="T114" s="215">
        <v>28.71</v>
      </c>
      <c r="U114" s="215">
        <v>36.54</v>
      </c>
      <c r="V114" s="215">
        <v>26.97</v>
      </c>
      <c r="W114" s="215">
        <v>26.97</v>
      </c>
      <c r="X114" s="215">
        <v>26.1</v>
      </c>
      <c r="Y114" s="215">
        <v>21.75</v>
      </c>
      <c r="Z114" s="215">
        <v>32.19</v>
      </c>
      <c r="AA114" s="215">
        <v>27.84</v>
      </c>
      <c r="AB114" s="216">
        <v>25.23</v>
      </c>
      <c r="AH114" s="182" t="s">
        <v>6</v>
      </c>
      <c r="AI114" s="189">
        <v>31980</v>
      </c>
      <c r="AJ114" s="176" t="s">
        <v>123</v>
      </c>
      <c r="AK114" s="215">
        <v>40.020000000000003</v>
      </c>
      <c r="AL114" s="215">
        <v>47.85</v>
      </c>
      <c r="AM114" s="215">
        <v>30.45</v>
      </c>
      <c r="AN114" s="215">
        <v>33.06</v>
      </c>
      <c r="AO114" s="215">
        <v>24.36</v>
      </c>
      <c r="AP114" s="215">
        <v>31.32</v>
      </c>
      <c r="AQ114" s="215">
        <v>37.409999999999997</v>
      </c>
      <c r="AR114" s="215">
        <v>33.93</v>
      </c>
      <c r="AS114" s="215">
        <v>39.15</v>
      </c>
      <c r="AT114" s="215">
        <v>40.020000000000003</v>
      </c>
      <c r="AU114" s="215">
        <v>38.28</v>
      </c>
      <c r="AV114" s="215">
        <v>30.45</v>
      </c>
      <c r="AW114" s="215">
        <v>27.84</v>
      </c>
      <c r="AX114" s="215">
        <v>40.020000000000003</v>
      </c>
      <c r="AY114" s="215">
        <v>38.28</v>
      </c>
      <c r="AZ114" s="215">
        <v>35.67</v>
      </c>
      <c r="BA114" s="215">
        <v>58.29</v>
      </c>
      <c r="BB114" s="183"/>
      <c r="BK114" s="199">
        <v>32994</v>
      </c>
      <c r="BL114" s="200">
        <v>275.36799999999999</v>
      </c>
      <c r="BM114" s="200"/>
      <c r="BN114" s="278">
        <f>BM114+700</f>
        <v>700</v>
      </c>
      <c r="BO114" s="201"/>
      <c r="BP114" s="278">
        <f>BO114+1500</f>
        <v>1500</v>
      </c>
      <c r="BQ114" s="176"/>
      <c r="BR114" s="207">
        <v>74</v>
      </c>
      <c r="BS114" s="205"/>
    </row>
    <row r="115" spans="2:71" ht="14.1" customHeight="1">
      <c r="B115" s="182" t="s">
        <v>7</v>
      </c>
      <c r="C115" s="178">
        <v>32055</v>
      </c>
      <c r="D115" s="176" t="s">
        <v>13</v>
      </c>
      <c r="E115" s="215">
        <v>36.54</v>
      </c>
      <c r="F115" s="215">
        <v>27.84</v>
      </c>
      <c r="G115" s="215">
        <v>27.84</v>
      </c>
      <c r="H115" s="215">
        <v>26.97</v>
      </c>
      <c r="I115" s="215">
        <v>31.32</v>
      </c>
      <c r="J115" s="215">
        <v>34.799999999999997</v>
      </c>
      <c r="K115" s="215">
        <v>48.72</v>
      </c>
      <c r="L115" s="215">
        <v>39.15</v>
      </c>
      <c r="M115" s="215">
        <v>27.84</v>
      </c>
      <c r="N115" s="215">
        <v>27.84</v>
      </c>
      <c r="O115" s="215">
        <v>33.06</v>
      </c>
      <c r="P115" s="215">
        <v>32.19</v>
      </c>
      <c r="Q115" s="215">
        <v>30.45</v>
      </c>
      <c r="R115" s="215">
        <v>29.58</v>
      </c>
      <c r="S115" s="215">
        <v>37.409999999999997</v>
      </c>
      <c r="T115" s="215">
        <v>28.71</v>
      </c>
      <c r="U115" s="215">
        <v>36.54</v>
      </c>
      <c r="V115" s="215">
        <v>26.97</v>
      </c>
      <c r="W115" s="215">
        <v>26.1</v>
      </c>
      <c r="X115" s="215">
        <v>24.36</v>
      </c>
      <c r="Y115" s="215">
        <v>22.62</v>
      </c>
      <c r="Z115" s="215">
        <v>31.32</v>
      </c>
      <c r="AA115" s="215">
        <v>27.84</v>
      </c>
      <c r="AB115" s="216">
        <v>26.1</v>
      </c>
      <c r="AH115" s="182" t="s">
        <v>7</v>
      </c>
      <c r="AI115" s="189">
        <v>32080</v>
      </c>
      <c r="AJ115" s="176" t="s">
        <v>50</v>
      </c>
      <c r="AK115" s="215">
        <v>38.28</v>
      </c>
      <c r="AL115" s="215">
        <v>43.5</v>
      </c>
      <c r="AM115" s="215">
        <v>26.1</v>
      </c>
      <c r="AN115" s="215">
        <v>33.93</v>
      </c>
      <c r="AO115" s="215">
        <v>26.97</v>
      </c>
      <c r="AP115" s="215">
        <v>30.45</v>
      </c>
      <c r="AQ115" s="215">
        <v>38.28</v>
      </c>
      <c r="AR115" s="215">
        <v>36.54</v>
      </c>
      <c r="AS115" s="215">
        <v>39.15</v>
      </c>
      <c r="AT115" s="215">
        <v>36.54</v>
      </c>
      <c r="AU115" s="215">
        <v>38.28</v>
      </c>
      <c r="AV115" s="215">
        <v>28.71</v>
      </c>
      <c r="AW115" s="215">
        <v>30.45</v>
      </c>
      <c r="AX115" s="215">
        <v>39.15</v>
      </c>
      <c r="AY115" s="215">
        <v>35.67</v>
      </c>
      <c r="AZ115" s="215">
        <v>33.93</v>
      </c>
      <c r="BA115" s="215">
        <v>54.81</v>
      </c>
      <c r="BB115" s="183"/>
      <c r="BK115" s="199">
        <v>33025</v>
      </c>
      <c r="BL115" s="200">
        <v>2.5680000000000001</v>
      </c>
      <c r="BM115" s="200"/>
      <c r="BN115" s="278">
        <f>BM115+700</f>
        <v>700</v>
      </c>
      <c r="BO115" s="201"/>
      <c r="BP115" s="278">
        <f>BO115+1500</f>
        <v>1500</v>
      </c>
      <c r="BQ115" s="176"/>
      <c r="BR115" s="207">
        <v>86</v>
      </c>
      <c r="BS115" s="205"/>
    </row>
    <row r="116" spans="2:71" ht="14.1" customHeight="1">
      <c r="B116" s="182" t="s">
        <v>8</v>
      </c>
      <c r="C116" s="178">
        <v>32155</v>
      </c>
      <c r="D116" s="176" t="s">
        <v>13</v>
      </c>
      <c r="E116" s="215">
        <v>37.409999999999997</v>
      </c>
      <c r="F116" s="215">
        <v>28.71</v>
      </c>
      <c r="G116" s="215">
        <v>27.84</v>
      </c>
      <c r="H116" s="215">
        <v>27.84</v>
      </c>
      <c r="I116" s="215">
        <v>33.93</v>
      </c>
      <c r="J116" s="215">
        <v>34.799999999999997</v>
      </c>
      <c r="K116" s="215">
        <v>50.46</v>
      </c>
      <c r="L116" s="215">
        <v>43.5</v>
      </c>
      <c r="M116" s="215">
        <v>30.45</v>
      </c>
      <c r="N116" s="215">
        <v>32.19</v>
      </c>
      <c r="O116" s="215">
        <v>33.93</v>
      </c>
      <c r="P116" s="215">
        <v>31.32</v>
      </c>
      <c r="Q116" s="215">
        <v>31.32</v>
      </c>
      <c r="R116" s="215">
        <v>29.58</v>
      </c>
      <c r="S116" s="215">
        <v>37.409999999999997</v>
      </c>
      <c r="T116" s="215">
        <v>29.58</v>
      </c>
      <c r="U116" s="215">
        <v>37.409999999999997</v>
      </c>
      <c r="V116" s="215">
        <v>28.71</v>
      </c>
      <c r="W116" s="215">
        <v>28.71</v>
      </c>
      <c r="X116" s="215">
        <v>26.97</v>
      </c>
      <c r="Y116" s="215">
        <v>22.62</v>
      </c>
      <c r="Z116" s="215">
        <v>31.32</v>
      </c>
      <c r="AA116" s="215">
        <v>27.84</v>
      </c>
      <c r="AB116" s="216">
        <v>25.23</v>
      </c>
      <c r="AH116" s="182" t="s">
        <v>8</v>
      </c>
      <c r="AI116" s="189">
        <v>32163</v>
      </c>
      <c r="AJ116" s="176" t="s">
        <v>88</v>
      </c>
      <c r="AK116" s="215">
        <v>39.15</v>
      </c>
      <c r="AL116" s="215">
        <v>52.2</v>
      </c>
      <c r="AM116" s="215">
        <v>31.32</v>
      </c>
      <c r="AN116" s="215">
        <v>33.06</v>
      </c>
      <c r="AO116" s="215"/>
      <c r="AP116" s="215">
        <v>29.58</v>
      </c>
      <c r="AQ116" s="215">
        <v>33.93</v>
      </c>
      <c r="AR116" s="215">
        <v>38.28</v>
      </c>
      <c r="AS116" s="215">
        <v>37.409999999999997</v>
      </c>
      <c r="AT116" s="215">
        <v>37.409999999999997</v>
      </c>
      <c r="AU116" s="215">
        <v>38.28</v>
      </c>
      <c r="AV116" s="215">
        <v>29.58</v>
      </c>
      <c r="AW116" s="215">
        <v>27.84</v>
      </c>
      <c r="AX116" s="215">
        <v>40.89</v>
      </c>
      <c r="AY116" s="215">
        <v>38.28</v>
      </c>
      <c r="AZ116" s="215">
        <v>34.799999999999997</v>
      </c>
      <c r="BA116" s="215">
        <v>53.07</v>
      </c>
      <c r="BB116" s="183"/>
      <c r="BK116" s="199">
        <v>33055</v>
      </c>
      <c r="BL116" s="200">
        <v>375.84</v>
      </c>
      <c r="BM116" s="200"/>
      <c r="BN116" s="278">
        <f>BM116+700</f>
        <v>700</v>
      </c>
      <c r="BO116" s="201"/>
      <c r="BP116" s="278">
        <f>BO116+1500</f>
        <v>1500</v>
      </c>
      <c r="BQ116" s="176"/>
      <c r="BR116" s="207">
        <v>172</v>
      </c>
      <c r="BS116" s="205"/>
    </row>
    <row r="117" spans="2:71" ht="14.1" customHeight="1">
      <c r="B117" s="182" t="s">
        <v>5</v>
      </c>
      <c r="C117" s="178">
        <v>32240</v>
      </c>
      <c r="D117" s="176" t="s">
        <v>13</v>
      </c>
      <c r="E117" s="215">
        <v>36.54</v>
      </c>
      <c r="F117" s="215">
        <v>27.84</v>
      </c>
      <c r="G117" s="215">
        <v>27.84</v>
      </c>
      <c r="H117" s="215">
        <v>27.84</v>
      </c>
      <c r="I117" s="215">
        <v>33.06</v>
      </c>
      <c r="J117" s="215">
        <v>34.799999999999997</v>
      </c>
      <c r="K117" s="215">
        <v>49.59</v>
      </c>
      <c r="L117" s="215">
        <v>42.63</v>
      </c>
      <c r="M117" s="215">
        <v>29.58</v>
      </c>
      <c r="N117" s="215">
        <v>31.32</v>
      </c>
      <c r="O117" s="215">
        <v>33.93</v>
      </c>
      <c r="P117" s="215">
        <v>31.32</v>
      </c>
      <c r="Q117" s="215">
        <v>30.45</v>
      </c>
      <c r="R117" s="215">
        <v>29.58</v>
      </c>
      <c r="S117" s="215">
        <v>35.67</v>
      </c>
      <c r="T117" s="215">
        <v>27.84</v>
      </c>
      <c r="U117" s="215">
        <v>37.409999999999997</v>
      </c>
      <c r="V117" s="215">
        <v>26.97</v>
      </c>
      <c r="W117" s="215">
        <v>26.97</v>
      </c>
      <c r="X117" s="215">
        <v>25.23</v>
      </c>
      <c r="Y117" s="215">
        <v>22.62</v>
      </c>
      <c r="Z117" s="215">
        <v>31.32</v>
      </c>
      <c r="AA117" s="215">
        <v>27.84</v>
      </c>
      <c r="AB117" s="216">
        <v>26.1</v>
      </c>
      <c r="AH117" s="182" t="s">
        <v>5</v>
      </c>
      <c r="AI117" s="189">
        <v>32247</v>
      </c>
      <c r="AJ117" s="176" t="s">
        <v>88</v>
      </c>
      <c r="AK117" s="215">
        <v>37.409999999999997</v>
      </c>
      <c r="AL117" s="215">
        <v>46.11</v>
      </c>
      <c r="AM117" s="215">
        <v>30.45</v>
      </c>
      <c r="AN117" s="215">
        <v>31.32</v>
      </c>
      <c r="AO117" s="215">
        <v>21.75</v>
      </c>
      <c r="AP117" s="215">
        <v>28.71</v>
      </c>
      <c r="AQ117" s="215">
        <v>32.19</v>
      </c>
      <c r="AR117" s="215">
        <v>35.67</v>
      </c>
      <c r="AS117" s="215">
        <v>35.67</v>
      </c>
      <c r="AT117" s="215">
        <v>35.67</v>
      </c>
      <c r="AU117" s="215">
        <v>35.67</v>
      </c>
      <c r="AV117" s="215">
        <v>28.71</v>
      </c>
      <c r="AW117" s="215">
        <v>26.1</v>
      </c>
      <c r="AX117" s="215">
        <v>33.93</v>
      </c>
      <c r="AY117" s="215">
        <v>33.93</v>
      </c>
      <c r="AZ117" s="215">
        <v>33.06</v>
      </c>
      <c r="BA117" s="215">
        <v>52.2</v>
      </c>
      <c r="BB117" s="183"/>
      <c r="BK117" s="199">
        <v>33086</v>
      </c>
      <c r="BL117" s="200">
        <v>361.12599999999998</v>
      </c>
      <c r="BM117" s="200"/>
      <c r="BN117" s="278">
        <f>BM117+700</f>
        <v>700</v>
      </c>
      <c r="BO117" s="201"/>
      <c r="BP117" s="278">
        <f>BO117+1500</f>
        <v>1500</v>
      </c>
      <c r="BQ117" s="176"/>
      <c r="BR117" s="207">
        <v>115</v>
      </c>
      <c r="BS117" s="205"/>
    </row>
    <row r="118" spans="2:71" ht="14.1" customHeight="1">
      <c r="B118" s="182" t="s">
        <v>6</v>
      </c>
      <c r="C118" s="178">
        <v>32357</v>
      </c>
      <c r="D118" s="176" t="s">
        <v>13</v>
      </c>
      <c r="E118" s="215">
        <v>35.67</v>
      </c>
      <c r="F118" s="215">
        <v>27.84</v>
      </c>
      <c r="G118" s="215">
        <v>26.97</v>
      </c>
      <c r="H118" s="215">
        <v>28.71</v>
      </c>
      <c r="I118" s="215">
        <v>33.06</v>
      </c>
      <c r="J118" s="215">
        <v>32.19</v>
      </c>
      <c r="K118" s="215">
        <v>50.46</v>
      </c>
      <c r="L118" s="215">
        <v>38.28</v>
      </c>
      <c r="M118" s="215">
        <v>29.58</v>
      </c>
      <c r="N118" s="215">
        <v>30.45</v>
      </c>
      <c r="O118" s="215">
        <v>33.06</v>
      </c>
      <c r="P118" s="215">
        <v>30.45</v>
      </c>
      <c r="Q118" s="215">
        <v>29.58</v>
      </c>
      <c r="R118" s="215">
        <v>28.71</v>
      </c>
      <c r="S118" s="215">
        <v>36.54</v>
      </c>
      <c r="T118" s="215">
        <v>26.97</v>
      </c>
      <c r="U118" s="215">
        <v>36.54</v>
      </c>
      <c r="V118" s="215">
        <v>26.97</v>
      </c>
      <c r="W118" s="215">
        <v>26.1</v>
      </c>
      <c r="X118" s="215">
        <v>24.36</v>
      </c>
      <c r="Y118" s="215">
        <v>21.75</v>
      </c>
      <c r="Z118" s="215">
        <v>30.45</v>
      </c>
      <c r="AA118" s="215">
        <v>27.84</v>
      </c>
      <c r="AB118" s="216">
        <v>25.23</v>
      </c>
      <c r="AH118" s="182" t="s">
        <v>6</v>
      </c>
      <c r="AI118" s="189">
        <v>32344</v>
      </c>
      <c r="AJ118" s="176" t="s">
        <v>123</v>
      </c>
      <c r="AK118" s="215">
        <v>36.54</v>
      </c>
      <c r="AL118" s="215">
        <v>44.37</v>
      </c>
      <c r="AM118" s="215">
        <v>27.84</v>
      </c>
      <c r="AN118" s="215">
        <v>29.58</v>
      </c>
      <c r="AO118" s="215">
        <v>21.75</v>
      </c>
      <c r="AP118" s="215">
        <v>25.23</v>
      </c>
      <c r="AQ118" s="215">
        <v>32.19</v>
      </c>
      <c r="AR118" s="215">
        <v>38.28</v>
      </c>
      <c r="AS118" s="215">
        <v>35.67</v>
      </c>
      <c r="AT118" s="215">
        <v>40.89</v>
      </c>
      <c r="AU118" s="215">
        <v>39.15</v>
      </c>
      <c r="AV118" s="215">
        <v>27.84</v>
      </c>
      <c r="AW118" s="215">
        <v>26.97</v>
      </c>
      <c r="AX118" s="215">
        <v>35.67</v>
      </c>
      <c r="AY118" s="215">
        <v>34.799999999999997</v>
      </c>
      <c r="AZ118" s="215">
        <v>31.32</v>
      </c>
      <c r="BA118" s="215">
        <v>48.72</v>
      </c>
      <c r="BB118" s="183"/>
      <c r="BK118" s="199">
        <v>33117</v>
      </c>
      <c r="BL118" s="200">
        <v>10.127000000000001</v>
      </c>
      <c r="BM118" s="200"/>
      <c r="BN118" s="278">
        <f>BM118+700</f>
        <v>700</v>
      </c>
      <c r="BO118" s="201"/>
      <c r="BP118" s="278">
        <f>BO118+1500</f>
        <v>1500</v>
      </c>
      <c r="BQ118" s="176"/>
      <c r="BR118" s="207">
        <v>120.5</v>
      </c>
      <c r="BS118" s="205"/>
    </row>
    <row r="119" spans="2:71" ht="14.1" customHeight="1">
      <c r="B119" s="182" t="s">
        <v>7</v>
      </c>
      <c r="C119" s="178">
        <v>32440</v>
      </c>
      <c r="D119" s="176" t="s">
        <v>13</v>
      </c>
      <c r="E119" s="215">
        <v>36.54</v>
      </c>
      <c r="F119" s="215">
        <v>28.71</v>
      </c>
      <c r="G119" s="215">
        <v>26.97</v>
      </c>
      <c r="H119" s="215">
        <v>28.71</v>
      </c>
      <c r="I119" s="215">
        <v>33.93</v>
      </c>
      <c r="J119" s="215">
        <v>34.799999999999997</v>
      </c>
      <c r="K119" s="215">
        <v>50.46</v>
      </c>
      <c r="L119" s="215">
        <v>42.63</v>
      </c>
      <c r="M119" s="215">
        <v>29.58</v>
      </c>
      <c r="N119" s="215">
        <v>31.32</v>
      </c>
      <c r="O119" s="215">
        <v>33.06</v>
      </c>
      <c r="P119" s="215">
        <v>30.45</v>
      </c>
      <c r="Q119" s="215">
        <v>29.58</v>
      </c>
      <c r="R119" s="215">
        <v>26.97</v>
      </c>
      <c r="S119" s="215">
        <v>37.409999999999997</v>
      </c>
      <c r="T119" s="215">
        <v>26.1</v>
      </c>
      <c r="U119" s="215">
        <v>35.67</v>
      </c>
      <c r="V119" s="215">
        <v>26.97</v>
      </c>
      <c r="W119" s="215">
        <v>26.97</v>
      </c>
      <c r="X119" s="215">
        <v>25.23</v>
      </c>
      <c r="Y119" s="215">
        <v>21.75</v>
      </c>
      <c r="Z119" s="215">
        <v>31.32</v>
      </c>
      <c r="AA119" s="215">
        <v>27.84</v>
      </c>
      <c r="AB119" s="216">
        <v>26.1</v>
      </c>
      <c r="AH119" s="182" t="s">
        <v>7</v>
      </c>
      <c r="AI119" s="189">
        <v>32435</v>
      </c>
      <c r="AJ119" s="176" t="s">
        <v>13</v>
      </c>
      <c r="AK119" s="215">
        <v>35.67</v>
      </c>
      <c r="AL119" s="215">
        <v>50.46</v>
      </c>
      <c r="AM119" s="215">
        <v>28.71</v>
      </c>
      <c r="AN119" s="215">
        <v>31.32</v>
      </c>
      <c r="AO119" s="215">
        <v>22.62</v>
      </c>
      <c r="AP119" s="215">
        <v>27.84</v>
      </c>
      <c r="AQ119" s="215">
        <v>33.93</v>
      </c>
      <c r="AR119" s="215">
        <v>35.67</v>
      </c>
      <c r="AS119" s="215">
        <v>36.54</v>
      </c>
      <c r="AT119" s="215">
        <v>37.409999999999997</v>
      </c>
      <c r="AU119" s="215">
        <v>37.409999999999997</v>
      </c>
      <c r="AV119" s="215">
        <v>26.97</v>
      </c>
      <c r="AW119" s="215">
        <v>27.84</v>
      </c>
      <c r="AX119" s="215">
        <v>34.799999999999997</v>
      </c>
      <c r="AY119" s="215">
        <v>34.799999999999997</v>
      </c>
      <c r="AZ119" s="215">
        <v>33.06</v>
      </c>
      <c r="BA119" s="215">
        <v>51.33</v>
      </c>
      <c r="BB119" s="183"/>
      <c r="BK119" s="202">
        <v>33147</v>
      </c>
      <c r="BL119" s="200">
        <v>0</v>
      </c>
      <c r="BM119" s="200"/>
      <c r="BN119" s="278">
        <f>BM119+700</f>
        <v>700</v>
      </c>
      <c r="BO119" s="201"/>
      <c r="BP119" s="278">
        <f>BO119+1500</f>
        <v>1500</v>
      </c>
      <c r="BQ119" s="176"/>
      <c r="BR119" s="207">
        <v>195</v>
      </c>
      <c r="BS119" s="205"/>
    </row>
    <row r="120" spans="2:71" ht="14.1" customHeight="1">
      <c r="B120" s="182" t="s">
        <v>8</v>
      </c>
      <c r="C120" s="178">
        <v>32541</v>
      </c>
      <c r="D120" s="176" t="s">
        <v>13</v>
      </c>
      <c r="E120" s="215">
        <v>37.409999999999997</v>
      </c>
      <c r="F120" s="215">
        <v>27.84</v>
      </c>
      <c r="G120" s="215">
        <v>27.84</v>
      </c>
      <c r="H120" s="215">
        <v>27.84</v>
      </c>
      <c r="I120" s="215">
        <v>33.06</v>
      </c>
      <c r="J120" s="215">
        <v>34.799999999999997</v>
      </c>
      <c r="K120" s="215">
        <v>48.72</v>
      </c>
      <c r="L120" s="215">
        <v>41.76</v>
      </c>
      <c r="M120" s="215">
        <v>29.58</v>
      </c>
      <c r="N120" s="215">
        <v>31.32</v>
      </c>
      <c r="O120" s="215">
        <v>33.93</v>
      </c>
      <c r="P120" s="215">
        <v>29.58</v>
      </c>
      <c r="Q120" s="215">
        <v>28.71</v>
      </c>
      <c r="R120" s="215">
        <v>28.71</v>
      </c>
      <c r="S120" s="215">
        <v>35.67</v>
      </c>
      <c r="T120" s="215">
        <v>26.1</v>
      </c>
      <c r="U120" s="215">
        <v>37.409999999999997</v>
      </c>
      <c r="V120" s="215">
        <v>26.97</v>
      </c>
      <c r="W120" s="215">
        <v>27.84</v>
      </c>
      <c r="X120" s="215">
        <v>25.23</v>
      </c>
      <c r="Y120" s="215">
        <v>22.62</v>
      </c>
      <c r="Z120" s="215">
        <v>31.32</v>
      </c>
      <c r="AA120" s="215">
        <v>28.71</v>
      </c>
      <c r="AB120" s="216">
        <v>26.1</v>
      </c>
      <c r="AH120" s="182" t="s">
        <v>8</v>
      </c>
      <c r="AI120" s="189">
        <v>32526</v>
      </c>
      <c r="AJ120" s="176" t="s">
        <v>13</v>
      </c>
      <c r="AK120" s="215">
        <v>36.54</v>
      </c>
      <c r="AL120" s="215">
        <v>46.11</v>
      </c>
      <c r="AM120" s="215">
        <v>28.71</v>
      </c>
      <c r="AN120" s="215">
        <v>30.45</v>
      </c>
      <c r="AO120" s="215">
        <v>22.62</v>
      </c>
      <c r="AP120" s="215">
        <v>27.84</v>
      </c>
      <c r="AQ120" s="215">
        <v>33.06</v>
      </c>
      <c r="AR120" s="215">
        <v>36.54</v>
      </c>
      <c r="AS120" s="215">
        <v>36.54</v>
      </c>
      <c r="AT120" s="215">
        <v>34.799999999999997</v>
      </c>
      <c r="AU120" s="215">
        <v>37.409999999999997</v>
      </c>
      <c r="AV120" s="215">
        <v>27.84</v>
      </c>
      <c r="AW120" s="215">
        <v>26.97</v>
      </c>
      <c r="AX120" s="215">
        <v>36.54</v>
      </c>
      <c r="AY120" s="215">
        <v>37.409999999999997</v>
      </c>
      <c r="AZ120" s="215">
        <v>32.19</v>
      </c>
      <c r="BA120" s="215">
        <v>49.59</v>
      </c>
      <c r="BB120" s="183"/>
      <c r="BK120" s="202">
        <v>33178</v>
      </c>
      <c r="BL120" s="200">
        <v>95.924000000000007</v>
      </c>
      <c r="BM120" s="200"/>
      <c r="BN120" s="278">
        <f>BM120+700</f>
        <v>700</v>
      </c>
      <c r="BO120" s="201"/>
      <c r="BP120" s="278">
        <f>BO120+1500</f>
        <v>1500</v>
      </c>
      <c r="BQ120" s="176"/>
      <c r="BR120" s="207">
        <v>150.5</v>
      </c>
      <c r="BS120" s="205"/>
    </row>
    <row r="121" spans="2:71" ht="14.1" customHeight="1">
      <c r="B121" s="182" t="s">
        <v>5</v>
      </c>
      <c r="C121" s="178">
        <v>32645</v>
      </c>
      <c r="D121" s="176" t="s">
        <v>50</v>
      </c>
      <c r="E121" s="215">
        <v>38.28</v>
      </c>
      <c r="F121" s="215">
        <v>28.71</v>
      </c>
      <c r="G121" s="215">
        <v>26.1</v>
      </c>
      <c r="H121" s="215">
        <v>28.71</v>
      </c>
      <c r="I121" s="215">
        <v>33.93</v>
      </c>
      <c r="J121" s="215">
        <v>33.93</v>
      </c>
      <c r="K121" s="215">
        <v>49.59</v>
      </c>
      <c r="L121" s="215">
        <v>40.89</v>
      </c>
      <c r="M121" s="215">
        <v>30.45</v>
      </c>
      <c r="N121" s="215">
        <v>31.32</v>
      </c>
      <c r="O121" s="215">
        <v>33.93</v>
      </c>
      <c r="P121" s="215">
        <v>28.71</v>
      </c>
      <c r="Q121" s="215">
        <v>27.84</v>
      </c>
      <c r="R121" s="215">
        <v>26.97</v>
      </c>
      <c r="S121" s="215">
        <v>36.54</v>
      </c>
      <c r="T121" s="215">
        <v>25.23</v>
      </c>
      <c r="U121" s="215">
        <v>36.54</v>
      </c>
      <c r="V121" s="215">
        <v>27.84</v>
      </c>
      <c r="W121" s="215">
        <v>26.97</v>
      </c>
      <c r="X121" s="215">
        <v>25.23</v>
      </c>
      <c r="Y121" s="215">
        <v>21.75</v>
      </c>
      <c r="Z121" s="215">
        <v>30.45</v>
      </c>
      <c r="AA121" s="215">
        <v>26.97</v>
      </c>
      <c r="AB121" s="216">
        <v>26.1</v>
      </c>
      <c r="AH121" s="182" t="s">
        <v>5</v>
      </c>
      <c r="AI121" s="189">
        <v>32619</v>
      </c>
      <c r="AJ121" s="176" t="s">
        <v>13</v>
      </c>
      <c r="AK121" s="215">
        <v>35.67</v>
      </c>
      <c r="AL121" s="215">
        <v>46.98</v>
      </c>
      <c r="AM121" s="215">
        <v>27.84</v>
      </c>
      <c r="AN121" s="215">
        <v>29.58</v>
      </c>
      <c r="AO121" s="215">
        <v>20.010000000000002</v>
      </c>
      <c r="AP121" s="215">
        <v>28.71</v>
      </c>
      <c r="AQ121" s="215">
        <v>32.19</v>
      </c>
      <c r="AR121" s="215">
        <v>35.67</v>
      </c>
      <c r="AS121" s="215">
        <v>35.67</v>
      </c>
      <c r="AT121" s="215">
        <v>33.06</v>
      </c>
      <c r="AU121" s="215">
        <v>36.54</v>
      </c>
      <c r="AV121" s="215">
        <v>26.1</v>
      </c>
      <c r="AW121" s="215">
        <v>26.1</v>
      </c>
      <c r="AX121" s="215">
        <v>35.67</v>
      </c>
      <c r="AY121" s="215">
        <v>38.28</v>
      </c>
      <c r="AZ121" s="215">
        <v>31.32</v>
      </c>
      <c r="BA121" s="215">
        <v>49.59</v>
      </c>
      <c r="BB121" s="183"/>
      <c r="BK121" s="202">
        <v>33208</v>
      </c>
      <c r="BL121" s="200">
        <v>389.85599999999999</v>
      </c>
      <c r="BM121" s="200"/>
      <c r="BN121" s="278">
        <f>BM121+700</f>
        <v>700</v>
      </c>
      <c r="BO121" s="201"/>
      <c r="BP121" s="278">
        <f>BO121+1500</f>
        <v>1500</v>
      </c>
      <c r="BQ121" s="176"/>
      <c r="BR121" s="207">
        <v>20.5</v>
      </c>
      <c r="BS121" s="205"/>
    </row>
    <row r="122" spans="2:71" ht="14.1" customHeight="1">
      <c r="B122" s="182" t="s">
        <v>6</v>
      </c>
      <c r="C122" s="178">
        <v>32737</v>
      </c>
      <c r="D122" s="176" t="s">
        <v>88</v>
      </c>
      <c r="E122" s="215">
        <v>34.799999999999997</v>
      </c>
      <c r="F122" s="215">
        <v>27.84</v>
      </c>
      <c r="G122" s="215">
        <v>26.1</v>
      </c>
      <c r="H122" s="215">
        <v>26.97</v>
      </c>
      <c r="I122" s="215">
        <v>32.19</v>
      </c>
      <c r="J122" s="215">
        <v>33.06</v>
      </c>
      <c r="K122" s="215">
        <v>49.59</v>
      </c>
      <c r="L122" s="215">
        <v>39.15</v>
      </c>
      <c r="M122" s="215">
        <v>28.71</v>
      </c>
      <c r="N122" s="215">
        <v>30.45</v>
      </c>
      <c r="O122" s="215">
        <v>32.19</v>
      </c>
      <c r="P122" s="215">
        <v>27.84</v>
      </c>
      <c r="Q122" s="215">
        <v>27.84</v>
      </c>
      <c r="R122" s="215">
        <v>26.97</v>
      </c>
      <c r="S122" s="215">
        <v>35.67</v>
      </c>
      <c r="T122" s="215">
        <v>25.23</v>
      </c>
      <c r="U122" s="215">
        <v>34.799999999999997</v>
      </c>
      <c r="V122" s="215">
        <v>26.1</v>
      </c>
      <c r="W122" s="215">
        <v>26.1</v>
      </c>
      <c r="X122" s="215">
        <v>24.36</v>
      </c>
      <c r="Y122" s="215">
        <v>20.88</v>
      </c>
      <c r="Z122" s="215">
        <v>31.32</v>
      </c>
      <c r="AA122" s="215">
        <v>27.84</v>
      </c>
      <c r="AB122" s="216">
        <v>25.23</v>
      </c>
      <c r="AH122" s="182" t="s">
        <v>6</v>
      </c>
      <c r="AI122" s="189">
        <v>32708</v>
      </c>
      <c r="AJ122" s="176" t="s">
        <v>13</v>
      </c>
      <c r="AK122" s="215">
        <v>36.54</v>
      </c>
      <c r="AL122" s="215">
        <v>45.24</v>
      </c>
      <c r="AM122" s="215">
        <v>28.71</v>
      </c>
      <c r="AN122" s="215">
        <v>29.58</v>
      </c>
      <c r="AO122" s="215">
        <v>22.62</v>
      </c>
      <c r="AP122" s="215">
        <v>28.71</v>
      </c>
      <c r="AQ122" s="215">
        <v>34.799999999999997</v>
      </c>
      <c r="AR122" s="215">
        <v>37.409999999999997</v>
      </c>
      <c r="AS122" s="215">
        <v>32.19</v>
      </c>
      <c r="AT122" s="215">
        <v>37.409999999999997</v>
      </c>
      <c r="AU122" s="215">
        <v>35.67</v>
      </c>
      <c r="AV122" s="215">
        <v>27.84</v>
      </c>
      <c r="AW122" s="215">
        <v>26.97</v>
      </c>
      <c r="AX122" s="215">
        <v>36.54</v>
      </c>
      <c r="AY122" s="215">
        <v>33.06</v>
      </c>
      <c r="AZ122" s="215">
        <v>32.19</v>
      </c>
      <c r="BA122" s="215">
        <v>48.72</v>
      </c>
      <c r="BB122" s="183"/>
      <c r="BK122" s="202">
        <v>33239</v>
      </c>
      <c r="BL122" s="200">
        <v>389.85599999999999</v>
      </c>
      <c r="BM122" s="200"/>
      <c r="BN122" s="278">
        <f>BM122+700</f>
        <v>700</v>
      </c>
      <c r="BO122" s="201"/>
      <c r="BP122" s="278">
        <f>BO122+1500</f>
        <v>1500</v>
      </c>
      <c r="BQ122" s="176"/>
      <c r="BR122" s="207">
        <v>5</v>
      </c>
      <c r="BS122" s="205"/>
    </row>
    <row r="123" spans="2:71" ht="14.1" customHeight="1">
      <c r="B123" s="182" t="s">
        <v>7</v>
      </c>
      <c r="C123" s="178">
        <v>32828</v>
      </c>
      <c r="D123" s="176" t="s">
        <v>50</v>
      </c>
      <c r="E123" s="215">
        <v>36.54</v>
      </c>
      <c r="F123" s="215">
        <v>27.84</v>
      </c>
      <c r="G123" s="215">
        <v>26.97</v>
      </c>
      <c r="H123" s="215">
        <v>27.84</v>
      </c>
      <c r="I123" s="215">
        <v>33.06</v>
      </c>
      <c r="J123" s="215">
        <v>33.06</v>
      </c>
      <c r="K123" s="215">
        <v>48.72</v>
      </c>
      <c r="L123" s="215">
        <v>40.89</v>
      </c>
      <c r="M123" s="215">
        <v>28.71</v>
      </c>
      <c r="N123" s="215">
        <v>30.45</v>
      </c>
      <c r="O123" s="215">
        <v>33.93</v>
      </c>
      <c r="P123" s="215">
        <v>29.58</v>
      </c>
      <c r="Q123" s="215">
        <v>28.71</v>
      </c>
      <c r="R123" s="215">
        <v>26.1</v>
      </c>
      <c r="S123" s="215">
        <v>33.93</v>
      </c>
      <c r="T123" s="215">
        <v>26.1</v>
      </c>
      <c r="U123" s="215">
        <v>34.799999999999997</v>
      </c>
      <c r="V123" s="215">
        <v>26.1</v>
      </c>
      <c r="W123" s="215">
        <v>27.84</v>
      </c>
      <c r="X123" s="215">
        <v>25.23</v>
      </c>
      <c r="Y123" s="215">
        <v>21.75</v>
      </c>
      <c r="Z123" s="215">
        <v>30.45</v>
      </c>
      <c r="AA123" s="215">
        <v>26.97</v>
      </c>
      <c r="AB123" s="216">
        <v>25.23</v>
      </c>
      <c r="AH123" s="182" t="s">
        <v>7</v>
      </c>
      <c r="AI123" s="189">
        <v>32800</v>
      </c>
      <c r="AJ123" s="176" t="s">
        <v>50</v>
      </c>
      <c r="AK123" s="215">
        <v>35.67</v>
      </c>
      <c r="AL123" s="215">
        <v>45.24</v>
      </c>
      <c r="AM123" s="215">
        <v>28.71</v>
      </c>
      <c r="AN123" s="215">
        <v>30.45</v>
      </c>
      <c r="AO123" s="215">
        <v>24.36</v>
      </c>
      <c r="AP123" s="215">
        <v>27.84</v>
      </c>
      <c r="AQ123" s="215">
        <v>33.06</v>
      </c>
      <c r="AR123" s="215">
        <v>34.799999999999997</v>
      </c>
      <c r="AS123" s="215">
        <v>30.45</v>
      </c>
      <c r="AT123" s="215">
        <v>33.93</v>
      </c>
      <c r="AU123" s="215">
        <v>34.799999999999997</v>
      </c>
      <c r="AV123" s="215">
        <v>26.97</v>
      </c>
      <c r="AW123" s="215">
        <v>27.84</v>
      </c>
      <c r="AX123" s="215">
        <v>36.54</v>
      </c>
      <c r="AY123" s="215">
        <v>37.409999999999997</v>
      </c>
      <c r="AZ123" s="215">
        <v>32.19</v>
      </c>
      <c r="BA123" s="215">
        <v>51.33</v>
      </c>
      <c r="BB123" s="183"/>
      <c r="BK123" s="202">
        <v>33270</v>
      </c>
      <c r="BL123" s="200">
        <v>352.12799999999999</v>
      </c>
      <c r="BM123" s="200"/>
      <c r="BN123" s="278">
        <f>BM123+700</f>
        <v>700</v>
      </c>
      <c r="BO123" s="201"/>
      <c r="BP123" s="278">
        <f>BO123+1500</f>
        <v>1500</v>
      </c>
      <c r="BQ123" s="176"/>
      <c r="BR123" s="207">
        <v>96.5</v>
      </c>
      <c r="BS123" s="205"/>
    </row>
    <row r="124" spans="2:71" ht="14.1" customHeight="1">
      <c r="B124" s="182" t="s">
        <v>8</v>
      </c>
      <c r="C124" s="178">
        <v>32930</v>
      </c>
      <c r="D124" s="176" t="s">
        <v>50</v>
      </c>
      <c r="E124" s="215">
        <v>38.28</v>
      </c>
      <c r="F124" s="215">
        <v>26.97</v>
      </c>
      <c r="G124" s="215">
        <v>26.1</v>
      </c>
      <c r="H124" s="215">
        <v>27.84</v>
      </c>
      <c r="I124" s="215">
        <v>33.06</v>
      </c>
      <c r="J124" s="215">
        <v>33.93</v>
      </c>
      <c r="K124" s="215">
        <v>49.59</v>
      </c>
      <c r="L124" s="215">
        <v>40.89</v>
      </c>
      <c r="M124" s="215">
        <v>29.58</v>
      </c>
      <c r="N124" s="215">
        <v>32.19</v>
      </c>
      <c r="O124" s="215">
        <v>33.93</v>
      </c>
      <c r="P124" s="215">
        <v>32.19</v>
      </c>
      <c r="Q124" s="215">
        <v>28.71</v>
      </c>
      <c r="R124" s="215">
        <v>26.1</v>
      </c>
      <c r="S124" s="215">
        <v>33.93</v>
      </c>
      <c r="T124" s="215">
        <v>26.1</v>
      </c>
      <c r="U124" s="215">
        <v>38.28</v>
      </c>
      <c r="V124" s="215">
        <v>26.97</v>
      </c>
      <c r="W124" s="215">
        <v>25.23</v>
      </c>
      <c r="X124" s="215">
        <v>25.23</v>
      </c>
      <c r="Y124" s="215">
        <v>22.62</v>
      </c>
      <c r="Z124" s="215">
        <v>32.19</v>
      </c>
      <c r="AA124" s="215">
        <v>29.58</v>
      </c>
      <c r="AB124" s="216">
        <v>24.36</v>
      </c>
      <c r="AH124" s="182" t="s">
        <v>8</v>
      </c>
      <c r="AI124" s="189">
        <v>32903</v>
      </c>
      <c r="AJ124" s="176" t="s">
        <v>88</v>
      </c>
      <c r="AK124" s="215">
        <v>33.06</v>
      </c>
      <c r="AL124" s="215">
        <v>43.5</v>
      </c>
      <c r="AM124" s="215">
        <v>26.97</v>
      </c>
      <c r="AN124" s="215">
        <v>28.71</v>
      </c>
      <c r="AO124" s="215">
        <v>20.88</v>
      </c>
      <c r="AP124" s="215">
        <v>26.97</v>
      </c>
      <c r="AQ124" s="215">
        <v>31.32</v>
      </c>
      <c r="AR124" s="215">
        <v>37.409999999999997</v>
      </c>
      <c r="AS124" s="215">
        <v>31.32</v>
      </c>
      <c r="AT124" s="215">
        <v>33.06</v>
      </c>
      <c r="AU124" s="215">
        <v>33.06</v>
      </c>
      <c r="AV124" s="215">
        <v>25.23</v>
      </c>
      <c r="AW124" s="215">
        <v>27.84</v>
      </c>
      <c r="AX124" s="215">
        <v>34.799999999999997</v>
      </c>
      <c r="AY124" s="215">
        <v>34.799999999999997</v>
      </c>
      <c r="AZ124" s="215">
        <v>31.32</v>
      </c>
      <c r="BA124" s="215">
        <v>47.85</v>
      </c>
      <c r="BB124" s="183"/>
      <c r="BK124" s="202">
        <v>33298</v>
      </c>
      <c r="BL124" s="200">
        <v>389.85599999999999</v>
      </c>
      <c r="BM124" s="200"/>
      <c r="BN124" s="278">
        <f>BM124+700</f>
        <v>700</v>
      </c>
      <c r="BO124" s="201"/>
      <c r="BP124" s="278">
        <f>BO124+1500</f>
        <v>1500</v>
      </c>
      <c r="BQ124" s="176"/>
      <c r="BR124" s="207">
        <v>40</v>
      </c>
      <c r="BS124" s="205"/>
    </row>
    <row r="125" spans="2:71" ht="14.1" customHeight="1">
      <c r="B125" s="182" t="s">
        <v>5</v>
      </c>
      <c r="C125" s="178">
        <v>32987</v>
      </c>
      <c r="D125" s="176" t="s">
        <v>13</v>
      </c>
      <c r="E125" s="215">
        <v>34.799999999999997</v>
      </c>
      <c r="F125" s="215">
        <v>25.23</v>
      </c>
      <c r="G125" s="215">
        <v>25.23</v>
      </c>
      <c r="H125" s="215">
        <v>26.97</v>
      </c>
      <c r="I125" s="215">
        <v>31.32</v>
      </c>
      <c r="J125" s="215">
        <v>32.19</v>
      </c>
      <c r="K125" s="215">
        <v>46.98</v>
      </c>
      <c r="L125" s="215">
        <v>38.28</v>
      </c>
      <c r="M125" s="215">
        <v>27.84</v>
      </c>
      <c r="N125" s="215">
        <v>29.58</v>
      </c>
      <c r="O125" s="215">
        <v>33.06</v>
      </c>
      <c r="P125" s="215">
        <v>28.71</v>
      </c>
      <c r="Q125" s="215">
        <v>26.97</v>
      </c>
      <c r="R125" s="215">
        <v>25.23</v>
      </c>
      <c r="S125" s="215">
        <v>34.799999999999997</v>
      </c>
      <c r="T125" s="215">
        <v>26.1</v>
      </c>
      <c r="U125" s="215">
        <v>34.799999999999997</v>
      </c>
      <c r="V125" s="215">
        <v>26.1</v>
      </c>
      <c r="W125" s="215">
        <v>26.1</v>
      </c>
      <c r="X125" s="215">
        <v>24.36</v>
      </c>
      <c r="Y125" s="215">
        <v>20.88</v>
      </c>
      <c r="Z125" s="215">
        <v>26.97</v>
      </c>
      <c r="AA125" s="215">
        <v>26.1</v>
      </c>
      <c r="AB125" s="216">
        <v>23.49</v>
      </c>
      <c r="AH125" s="182" t="s">
        <v>5</v>
      </c>
      <c r="AI125" s="189">
        <v>32982</v>
      </c>
      <c r="AJ125" s="176" t="s">
        <v>13</v>
      </c>
      <c r="AK125" s="215">
        <v>33.93</v>
      </c>
      <c r="AL125" s="215">
        <v>44.37</v>
      </c>
      <c r="AM125" s="215">
        <v>27.84</v>
      </c>
      <c r="AN125" s="215">
        <v>29.58</v>
      </c>
      <c r="AO125" s="215">
        <v>20.88</v>
      </c>
      <c r="AP125" s="215">
        <v>26.97</v>
      </c>
      <c r="AQ125" s="215">
        <v>32.19</v>
      </c>
      <c r="AR125" s="215">
        <v>37.409999999999997</v>
      </c>
      <c r="AS125" s="215">
        <v>31.32</v>
      </c>
      <c r="AT125" s="215">
        <v>35.67</v>
      </c>
      <c r="AU125" s="215">
        <v>34.799999999999997</v>
      </c>
      <c r="AV125" s="215">
        <v>26.1</v>
      </c>
      <c r="AW125" s="215">
        <v>26.1</v>
      </c>
      <c r="AX125" s="215">
        <v>35.67</v>
      </c>
      <c r="AY125" s="215">
        <v>31.32</v>
      </c>
      <c r="AZ125" s="215">
        <v>31.32</v>
      </c>
      <c r="BA125" s="215">
        <v>49.59</v>
      </c>
      <c r="BB125" s="183"/>
      <c r="BK125" s="199">
        <v>33329</v>
      </c>
      <c r="BL125" s="200">
        <v>377.279</v>
      </c>
      <c r="BM125" s="200"/>
      <c r="BN125" s="278">
        <f>BM125+700</f>
        <v>700</v>
      </c>
      <c r="BO125" s="201"/>
      <c r="BP125" s="278">
        <f>BO125+1500</f>
        <v>1500</v>
      </c>
      <c r="BQ125" s="176"/>
      <c r="BR125" s="207">
        <v>59.5</v>
      </c>
      <c r="BS125" s="205"/>
    </row>
    <row r="126" spans="2:71" ht="14.1" customHeight="1">
      <c r="B126" s="182" t="s">
        <v>6</v>
      </c>
      <c r="C126" s="178">
        <v>33135</v>
      </c>
      <c r="D126" s="176" t="s">
        <v>13</v>
      </c>
      <c r="E126" s="215">
        <v>34.799999999999997</v>
      </c>
      <c r="F126" s="215">
        <v>26.1</v>
      </c>
      <c r="G126" s="215">
        <v>25.23</v>
      </c>
      <c r="H126" s="215">
        <v>26.1</v>
      </c>
      <c r="I126" s="215">
        <v>30.45</v>
      </c>
      <c r="J126" s="215">
        <v>32.19</v>
      </c>
      <c r="K126" s="215">
        <v>45.24</v>
      </c>
      <c r="L126" s="215">
        <v>39.15</v>
      </c>
      <c r="M126" s="215">
        <v>26.97</v>
      </c>
      <c r="N126" s="215">
        <v>27.84</v>
      </c>
      <c r="O126" s="215">
        <v>33.06</v>
      </c>
      <c r="P126" s="215">
        <v>28.71</v>
      </c>
      <c r="Q126" s="215">
        <v>26.97</v>
      </c>
      <c r="R126" s="215">
        <v>26.1</v>
      </c>
      <c r="S126" s="215">
        <v>33.93</v>
      </c>
      <c r="T126" s="215">
        <v>25.23</v>
      </c>
      <c r="U126" s="215">
        <v>33.93</v>
      </c>
      <c r="V126" s="215">
        <v>25.23</v>
      </c>
      <c r="W126" s="215">
        <v>25.23</v>
      </c>
      <c r="X126" s="215">
        <v>23.49</v>
      </c>
      <c r="Y126" s="215">
        <v>20.010000000000002</v>
      </c>
      <c r="Z126" s="215">
        <v>28.71</v>
      </c>
      <c r="AA126" s="215">
        <v>26.1</v>
      </c>
      <c r="AB126" s="216">
        <v>23.49</v>
      </c>
      <c r="AH126" s="182" t="s">
        <v>6</v>
      </c>
      <c r="AI126" s="189">
        <v>33072</v>
      </c>
      <c r="AJ126" s="176" t="s">
        <v>88</v>
      </c>
      <c r="AK126" s="215">
        <v>35.67</v>
      </c>
      <c r="AL126" s="215">
        <v>46.98</v>
      </c>
      <c r="AM126" s="215">
        <v>28.71</v>
      </c>
      <c r="AN126" s="215">
        <v>31.32</v>
      </c>
      <c r="AO126" s="215">
        <v>21.75</v>
      </c>
      <c r="AP126" s="215">
        <v>28.71</v>
      </c>
      <c r="AQ126" s="215">
        <v>33.06</v>
      </c>
      <c r="AR126" s="215">
        <v>34.799999999999997</v>
      </c>
      <c r="AS126" s="215">
        <v>35.67</v>
      </c>
      <c r="AT126" s="215">
        <v>35.67</v>
      </c>
      <c r="AU126" s="215">
        <v>36.54</v>
      </c>
      <c r="AV126" s="215">
        <v>28.71</v>
      </c>
      <c r="AW126" s="215">
        <v>26.97</v>
      </c>
      <c r="AX126" s="215">
        <v>38.28</v>
      </c>
      <c r="AY126" s="215">
        <v>36.54</v>
      </c>
      <c r="AZ126" s="215">
        <v>31.32</v>
      </c>
      <c r="BA126" s="215">
        <v>47.85</v>
      </c>
      <c r="BB126" s="183"/>
      <c r="BK126" s="199">
        <v>33359</v>
      </c>
      <c r="BL126" s="200">
        <v>389.85599999999999</v>
      </c>
      <c r="BM126" s="200"/>
      <c r="BN126" s="278">
        <f>BM126+700</f>
        <v>700</v>
      </c>
      <c r="BO126" s="201"/>
      <c r="BP126" s="278">
        <f>BO126+1500</f>
        <v>1500</v>
      </c>
      <c r="BQ126" s="176"/>
      <c r="BR126" s="207">
        <v>66.5</v>
      </c>
      <c r="BS126" s="205"/>
    </row>
    <row r="127" spans="2:71" ht="14.1" customHeight="1">
      <c r="B127" s="182" t="s">
        <v>7</v>
      </c>
      <c r="C127" s="178">
        <v>33193</v>
      </c>
      <c r="D127" s="176" t="s">
        <v>13</v>
      </c>
      <c r="E127" s="215">
        <v>35.67</v>
      </c>
      <c r="F127" s="215">
        <v>26.1</v>
      </c>
      <c r="G127" s="215">
        <v>26.97</v>
      </c>
      <c r="H127" s="215">
        <v>27.84</v>
      </c>
      <c r="I127" s="215">
        <v>31.32</v>
      </c>
      <c r="J127" s="215">
        <v>32.19</v>
      </c>
      <c r="K127" s="215">
        <v>46.98</v>
      </c>
      <c r="L127" s="215">
        <v>40.89</v>
      </c>
      <c r="M127" s="215">
        <v>28.71</v>
      </c>
      <c r="N127" s="215">
        <v>33.93</v>
      </c>
      <c r="O127" s="215">
        <v>28.71</v>
      </c>
      <c r="P127" s="215">
        <v>27.84</v>
      </c>
      <c r="Q127" s="215">
        <v>26.97</v>
      </c>
      <c r="R127" s="215">
        <v>26.1</v>
      </c>
      <c r="S127" s="215">
        <v>34.799999999999997</v>
      </c>
      <c r="T127" s="215">
        <v>26.1</v>
      </c>
      <c r="U127" s="215">
        <v>35.67</v>
      </c>
      <c r="V127" s="215">
        <v>26.1</v>
      </c>
      <c r="W127" s="215">
        <v>25.23</v>
      </c>
      <c r="X127" s="215">
        <v>24.36</v>
      </c>
      <c r="Y127" s="215">
        <v>21.75</v>
      </c>
      <c r="Z127" s="215">
        <v>29.58</v>
      </c>
      <c r="AA127" s="215">
        <v>26.97</v>
      </c>
      <c r="AB127" s="216">
        <v>24.36</v>
      </c>
      <c r="AH127" s="182" t="s">
        <v>7</v>
      </c>
      <c r="AI127" s="189">
        <v>33164</v>
      </c>
      <c r="AJ127" s="176" t="s">
        <v>11</v>
      </c>
      <c r="AK127" s="215">
        <v>36.54</v>
      </c>
      <c r="AL127" s="215">
        <v>46.98</v>
      </c>
      <c r="AM127" s="215">
        <v>28.71</v>
      </c>
      <c r="AN127" s="215">
        <v>30.45</v>
      </c>
      <c r="AO127" s="215">
        <v>23.49</v>
      </c>
      <c r="AP127" s="215">
        <v>28.71</v>
      </c>
      <c r="AQ127" s="215">
        <v>33.93</v>
      </c>
      <c r="AR127" s="215">
        <v>33.93</v>
      </c>
      <c r="AS127" s="215">
        <v>37.409999999999997</v>
      </c>
      <c r="AT127" s="215">
        <v>35.67</v>
      </c>
      <c r="AU127" s="215">
        <v>35.67</v>
      </c>
      <c r="AV127" s="215">
        <v>26.97</v>
      </c>
      <c r="AW127" s="215">
        <v>26.97</v>
      </c>
      <c r="AX127" s="215">
        <v>34.799999999999997</v>
      </c>
      <c r="AY127" s="215">
        <v>35.67</v>
      </c>
      <c r="AZ127" s="215">
        <v>31.32</v>
      </c>
      <c r="BA127" s="215">
        <v>48.72</v>
      </c>
      <c r="BB127" s="183"/>
      <c r="BK127" s="199">
        <v>33390</v>
      </c>
      <c r="BL127" s="200">
        <v>377.28</v>
      </c>
      <c r="BM127" s="200"/>
      <c r="BN127" s="278">
        <f>BM127+700</f>
        <v>700</v>
      </c>
      <c r="BO127" s="201"/>
      <c r="BP127" s="278">
        <f>BO127+1500</f>
        <v>1500</v>
      </c>
      <c r="BQ127" s="176"/>
      <c r="BR127" s="207">
        <v>107</v>
      </c>
      <c r="BS127" s="205"/>
    </row>
    <row r="128" spans="2:71" ht="14.1" customHeight="1">
      <c r="B128" s="182" t="s">
        <v>8</v>
      </c>
      <c r="C128" s="178">
        <v>33301</v>
      </c>
      <c r="D128" s="176" t="s">
        <v>13</v>
      </c>
      <c r="E128" s="215">
        <v>35.67</v>
      </c>
      <c r="F128" s="215">
        <v>26.1</v>
      </c>
      <c r="G128" s="215">
        <v>26.1</v>
      </c>
      <c r="H128" s="215">
        <v>25.23</v>
      </c>
      <c r="I128" s="215">
        <v>31.32</v>
      </c>
      <c r="J128" s="215">
        <v>32.19</v>
      </c>
      <c r="K128" s="215">
        <v>46.98</v>
      </c>
      <c r="L128" s="215">
        <v>40.89</v>
      </c>
      <c r="M128" s="215">
        <v>28.71</v>
      </c>
      <c r="N128" s="215">
        <v>29.58</v>
      </c>
      <c r="O128" s="215">
        <v>34.799999999999997</v>
      </c>
      <c r="P128" s="215">
        <v>29.58</v>
      </c>
      <c r="Q128" s="215">
        <v>27.84</v>
      </c>
      <c r="R128" s="215">
        <v>27.84</v>
      </c>
      <c r="S128" s="215">
        <v>34.799999999999997</v>
      </c>
      <c r="T128" s="215">
        <v>26.1</v>
      </c>
      <c r="U128" s="215">
        <v>34.799999999999997</v>
      </c>
      <c r="V128" s="215">
        <v>26.1</v>
      </c>
      <c r="W128" s="215">
        <v>26.97</v>
      </c>
      <c r="X128" s="215">
        <v>25.23</v>
      </c>
      <c r="Y128" s="215">
        <v>22.62</v>
      </c>
      <c r="Z128" s="215">
        <v>30.45</v>
      </c>
      <c r="AA128" s="215">
        <v>26.1</v>
      </c>
      <c r="AB128" s="216">
        <v>25.23</v>
      </c>
      <c r="AH128" s="182" t="s">
        <v>8</v>
      </c>
      <c r="AI128" s="189">
        <v>33261</v>
      </c>
      <c r="AJ128" s="176" t="s">
        <v>13</v>
      </c>
      <c r="AK128" s="215">
        <v>34.799999999999997</v>
      </c>
      <c r="AL128" s="215">
        <v>45.24</v>
      </c>
      <c r="AM128" s="215">
        <v>28.71</v>
      </c>
      <c r="AN128" s="215">
        <v>29.58</v>
      </c>
      <c r="AO128" s="215">
        <v>23.49</v>
      </c>
      <c r="AP128" s="215">
        <v>27.84</v>
      </c>
      <c r="AQ128" s="215">
        <v>33.93</v>
      </c>
      <c r="AR128" s="215">
        <v>39.15</v>
      </c>
      <c r="AS128" s="215">
        <v>36.54</v>
      </c>
      <c r="AT128" s="215">
        <v>34.799999999999997</v>
      </c>
      <c r="AU128" s="215">
        <v>34.799999999999997</v>
      </c>
      <c r="AV128" s="215">
        <v>27.84</v>
      </c>
      <c r="AW128" s="215">
        <v>26.1</v>
      </c>
      <c r="AX128" s="215">
        <v>35.67</v>
      </c>
      <c r="AY128" s="215">
        <v>35.67</v>
      </c>
      <c r="AZ128" s="215">
        <v>31.32</v>
      </c>
      <c r="BA128" s="215">
        <v>50.46</v>
      </c>
      <c r="BB128" s="183"/>
      <c r="BK128" s="199">
        <v>33420</v>
      </c>
      <c r="BL128" s="200">
        <v>389.85599999999999</v>
      </c>
      <c r="BM128" s="200"/>
      <c r="BN128" s="278">
        <f>BM128+700</f>
        <v>700</v>
      </c>
      <c r="BO128" s="201"/>
      <c r="BP128" s="278">
        <f>BO128+1500</f>
        <v>1500</v>
      </c>
      <c r="BQ128" s="176"/>
      <c r="BR128" s="207">
        <v>215</v>
      </c>
      <c r="BS128" s="205"/>
    </row>
    <row r="129" spans="2:71" ht="14.1" customHeight="1">
      <c r="B129" s="182" t="s">
        <v>5</v>
      </c>
      <c r="C129" s="178">
        <v>33350</v>
      </c>
      <c r="D129" s="176" t="s">
        <v>13</v>
      </c>
      <c r="E129" s="215">
        <v>35.700000000000003</v>
      </c>
      <c r="F129" s="215">
        <v>27.6</v>
      </c>
      <c r="G129" s="215">
        <v>26.7</v>
      </c>
      <c r="H129" s="215">
        <v>27.1</v>
      </c>
      <c r="I129" s="215">
        <v>32.299999999999997</v>
      </c>
      <c r="J129" s="215">
        <v>32.6</v>
      </c>
      <c r="K129" s="215">
        <v>46.1</v>
      </c>
      <c r="L129" s="215">
        <v>38.5</v>
      </c>
      <c r="M129" s="215">
        <v>27</v>
      </c>
      <c r="N129" s="215">
        <v>29.2</v>
      </c>
      <c r="O129" s="215">
        <v>33.4</v>
      </c>
      <c r="P129" s="215">
        <v>28.8</v>
      </c>
      <c r="Q129" s="215">
        <v>28.6</v>
      </c>
      <c r="R129" s="215">
        <v>26.4</v>
      </c>
      <c r="S129" s="215">
        <v>34.1</v>
      </c>
      <c r="T129" s="215">
        <v>24.4</v>
      </c>
      <c r="U129" s="215">
        <v>34.799999999999997</v>
      </c>
      <c r="V129" s="215">
        <v>25.8</v>
      </c>
      <c r="W129" s="215">
        <v>24.6</v>
      </c>
      <c r="X129" s="215">
        <v>25.8</v>
      </c>
      <c r="Y129" s="215">
        <v>20.7</v>
      </c>
      <c r="Z129" s="215">
        <v>29.1</v>
      </c>
      <c r="AA129" s="215">
        <v>26.4</v>
      </c>
      <c r="AB129" s="216">
        <v>23.6</v>
      </c>
      <c r="AH129" s="182" t="s">
        <v>5</v>
      </c>
      <c r="AI129" s="189">
        <v>33345</v>
      </c>
      <c r="AJ129" s="176" t="s">
        <v>13</v>
      </c>
      <c r="AK129" s="215">
        <v>34.4</v>
      </c>
      <c r="AL129" s="215">
        <v>45.5</v>
      </c>
      <c r="AM129" s="215">
        <v>28.4</v>
      </c>
      <c r="AN129" s="215">
        <v>29.3</v>
      </c>
      <c r="AO129" s="215">
        <v>21.8</v>
      </c>
      <c r="AP129" s="215">
        <v>27.9</v>
      </c>
      <c r="AQ129" s="215">
        <v>32.799999999999997</v>
      </c>
      <c r="AR129" s="215">
        <v>37.1</v>
      </c>
      <c r="AS129" s="215">
        <v>34.799999999999997</v>
      </c>
      <c r="AT129" s="215">
        <v>36.1</v>
      </c>
      <c r="AU129" s="215">
        <v>34.299999999999997</v>
      </c>
      <c r="AV129" s="215">
        <v>26.4</v>
      </c>
      <c r="AW129" s="215">
        <v>26</v>
      </c>
      <c r="AX129" s="215">
        <v>35.200000000000003</v>
      </c>
      <c r="AY129" s="215">
        <v>35.299999999999997</v>
      </c>
      <c r="AZ129" s="215">
        <v>32.200000000000003</v>
      </c>
      <c r="BA129" s="215">
        <v>48.9</v>
      </c>
      <c r="BB129" s="183"/>
      <c r="BK129" s="199">
        <v>33451</v>
      </c>
      <c r="BL129" s="200">
        <v>305.315</v>
      </c>
      <c r="BM129" s="200"/>
      <c r="BN129" s="278">
        <f>BM129+700</f>
        <v>700</v>
      </c>
      <c r="BO129" s="201"/>
      <c r="BP129" s="278">
        <f>BO129+1500</f>
        <v>1500</v>
      </c>
      <c r="BQ129" s="176"/>
      <c r="BR129" s="207">
        <v>208.5</v>
      </c>
      <c r="BS129" s="205"/>
    </row>
    <row r="130" spans="2:71" ht="14.1" customHeight="1">
      <c r="B130" s="182" t="s">
        <v>6</v>
      </c>
      <c r="C130" s="178">
        <v>33487</v>
      </c>
      <c r="D130" s="176" t="s">
        <v>11</v>
      </c>
      <c r="E130" s="215">
        <v>35.1</v>
      </c>
      <c r="F130" s="215">
        <v>27</v>
      </c>
      <c r="G130" s="215">
        <v>26.7</v>
      </c>
      <c r="H130" s="215">
        <v>26.4</v>
      </c>
      <c r="I130" s="215">
        <v>32</v>
      </c>
      <c r="J130" s="215">
        <v>31.8</v>
      </c>
      <c r="K130" s="215">
        <v>45.8</v>
      </c>
      <c r="L130" s="215">
        <v>39.4</v>
      </c>
      <c r="M130" s="215">
        <v>27.2</v>
      </c>
      <c r="N130" s="215">
        <v>28</v>
      </c>
      <c r="O130" s="215">
        <v>33.1</v>
      </c>
      <c r="P130" s="215">
        <v>28.9</v>
      </c>
      <c r="Q130" s="215">
        <v>28.4</v>
      </c>
      <c r="R130" s="215">
        <v>25.4</v>
      </c>
      <c r="S130" s="215">
        <v>35.1</v>
      </c>
      <c r="T130" s="215">
        <v>26.8</v>
      </c>
      <c r="U130" s="215">
        <v>35.1</v>
      </c>
      <c r="V130" s="215">
        <v>24.7</v>
      </c>
      <c r="W130" s="215">
        <v>26.9</v>
      </c>
      <c r="X130" s="215">
        <v>25.5</v>
      </c>
      <c r="Y130" s="215">
        <v>22.1</v>
      </c>
      <c r="Z130" s="215">
        <v>30.7</v>
      </c>
      <c r="AA130" s="215">
        <v>26.9</v>
      </c>
      <c r="AB130" s="216">
        <v>25.1</v>
      </c>
      <c r="AH130" s="182" t="s">
        <v>6</v>
      </c>
      <c r="AI130" s="189">
        <v>33443</v>
      </c>
      <c r="AJ130" s="176" t="s">
        <v>13</v>
      </c>
      <c r="AK130" s="215">
        <v>35.4</v>
      </c>
      <c r="AL130" s="215">
        <v>45.3</v>
      </c>
      <c r="AM130" s="215">
        <v>28.6</v>
      </c>
      <c r="AN130" s="215">
        <v>29.4</v>
      </c>
      <c r="AO130" s="215">
        <v>21.4</v>
      </c>
      <c r="AP130" s="215">
        <v>27.4</v>
      </c>
      <c r="AQ130" s="215">
        <v>32.200000000000003</v>
      </c>
      <c r="AR130" s="215">
        <v>32.4</v>
      </c>
      <c r="AS130" s="215">
        <v>33.799999999999997</v>
      </c>
      <c r="AT130" s="215">
        <v>31.8</v>
      </c>
      <c r="AU130" s="215">
        <v>31.3</v>
      </c>
      <c r="AV130" s="215">
        <v>26.4</v>
      </c>
      <c r="AW130" s="215">
        <v>25.7</v>
      </c>
      <c r="AX130" s="215">
        <v>34.799999999999997</v>
      </c>
      <c r="AY130" s="215">
        <v>34.5</v>
      </c>
      <c r="AZ130" s="215">
        <v>30.7</v>
      </c>
      <c r="BA130" s="215">
        <v>44.5</v>
      </c>
      <c r="BB130" s="183"/>
      <c r="BK130" s="199">
        <v>33482</v>
      </c>
      <c r="BL130" s="200">
        <v>377.01900000000001</v>
      </c>
      <c r="BM130" s="200"/>
      <c r="BN130" s="278">
        <f>BM130+700</f>
        <v>700</v>
      </c>
      <c r="BO130" s="201"/>
      <c r="BP130" s="278">
        <f>BO130+1500</f>
        <v>1500</v>
      </c>
      <c r="BQ130" s="176"/>
      <c r="BR130" s="207">
        <v>272.5</v>
      </c>
      <c r="BS130" s="205"/>
    </row>
    <row r="131" spans="2:71" ht="14.1" customHeight="1">
      <c r="B131" s="182" t="s">
        <v>7</v>
      </c>
      <c r="C131" s="178">
        <v>33578</v>
      </c>
      <c r="D131" s="176" t="s">
        <v>13</v>
      </c>
      <c r="E131" s="215">
        <v>36.4</v>
      </c>
      <c r="F131" s="215">
        <v>28.4</v>
      </c>
      <c r="G131" s="215">
        <v>27.8</v>
      </c>
      <c r="H131" s="215">
        <v>26.9</v>
      </c>
      <c r="I131" s="215">
        <v>31.7</v>
      </c>
      <c r="J131" s="215">
        <v>34.5</v>
      </c>
      <c r="K131" s="215">
        <v>48.7</v>
      </c>
      <c r="L131" s="215">
        <v>43</v>
      </c>
      <c r="M131" s="215">
        <v>29.6</v>
      </c>
      <c r="N131" s="215">
        <v>31.2</v>
      </c>
      <c r="O131" s="215">
        <v>35.5</v>
      </c>
      <c r="P131" s="215">
        <v>30.7</v>
      </c>
      <c r="Q131" s="215">
        <v>28.8</v>
      </c>
      <c r="R131" s="215">
        <v>27.8</v>
      </c>
      <c r="S131" s="215">
        <v>32.299999999999997</v>
      </c>
      <c r="T131" s="215">
        <v>27.2</v>
      </c>
      <c r="U131" s="215">
        <v>36.700000000000003</v>
      </c>
      <c r="V131" s="215">
        <v>27</v>
      </c>
      <c r="W131" s="215">
        <v>27.9</v>
      </c>
      <c r="X131" s="215">
        <v>26.2</v>
      </c>
      <c r="Y131" s="215">
        <v>24.4</v>
      </c>
      <c r="Z131" s="215">
        <v>31.3</v>
      </c>
      <c r="AA131" s="215">
        <v>27.4</v>
      </c>
      <c r="AB131" s="216">
        <v>25</v>
      </c>
      <c r="AH131" s="182" t="s">
        <v>7</v>
      </c>
      <c r="AI131" s="189">
        <v>33534</v>
      </c>
      <c r="AJ131" s="176" t="s">
        <v>13</v>
      </c>
      <c r="AK131" s="215">
        <v>35.200000000000003</v>
      </c>
      <c r="AL131" s="215">
        <v>45.9</v>
      </c>
      <c r="AM131" s="215">
        <v>27.8</v>
      </c>
      <c r="AN131" s="215">
        <v>29.8</v>
      </c>
      <c r="AO131" s="215">
        <v>23.9</v>
      </c>
      <c r="AP131" s="215">
        <v>27.5</v>
      </c>
      <c r="AQ131" s="215">
        <v>33.200000000000003</v>
      </c>
      <c r="AR131" s="215">
        <v>32.799999999999997</v>
      </c>
      <c r="AS131" s="215">
        <v>35.200000000000003</v>
      </c>
      <c r="AT131" s="215">
        <v>32.1</v>
      </c>
      <c r="AU131" s="215">
        <v>33.9</v>
      </c>
      <c r="AV131" s="215">
        <v>26.5</v>
      </c>
      <c r="AW131" s="215">
        <v>25.7</v>
      </c>
      <c r="AX131" s="215">
        <v>34.799999999999997</v>
      </c>
      <c r="AY131" s="215">
        <v>34</v>
      </c>
      <c r="AZ131" s="215">
        <v>30.7</v>
      </c>
      <c r="BA131" s="215">
        <v>47.1</v>
      </c>
      <c r="BB131" s="183"/>
      <c r="BK131" s="202">
        <v>33512</v>
      </c>
      <c r="BL131" s="200">
        <v>36.503</v>
      </c>
      <c r="BM131" s="200"/>
      <c r="BN131" s="278">
        <f t="shared" ref="BN131:BN166" si="4">BM131+700</f>
        <v>700</v>
      </c>
      <c r="BO131" s="201"/>
      <c r="BP131" s="278">
        <f t="shared" ref="BP131:BP194" si="5">BO131+1500</f>
        <v>1500</v>
      </c>
      <c r="BQ131" s="176"/>
      <c r="BR131" s="207">
        <v>347.5</v>
      </c>
      <c r="BS131" s="205"/>
    </row>
    <row r="132" spans="2:71" ht="14.1" customHeight="1">
      <c r="B132" s="182" t="s">
        <v>8</v>
      </c>
      <c r="C132" s="178">
        <v>33623</v>
      </c>
      <c r="D132" s="176" t="s">
        <v>13</v>
      </c>
      <c r="E132" s="215">
        <v>36.799999999999997</v>
      </c>
      <c r="F132" s="215">
        <v>27.8</v>
      </c>
      <c r="G132" s="215">
        <v>27.9</v>
      </c>
      <c r="H132" s="215">
        <v>27.8</v>
      </c>
      <c r="I132" s="215">
        <v>32</v>
      </c>
      <c r="J132" s="215">
        <v>33.6</v>
      </c>
      <c r="K132" s="215">
        <v>47.2</v>
      </c>
      <c r="L132" s="215">
        <v>41.2</v>
      </c>
      <c r="M132" s="215">
        <v>30</v>
      </c>
      <c r="N132" s="215">
        <v>31</v>
      </c>
      <c r="O132" s="215">
        <v>34.9</v>
      </c>
      <c r="P132" s="215">
        <v>28.6</v>
      </c>
      <c r="Q132" s="215">
        <v>28.1</v>
      </c>
      <c r="R132" s="215">
        <v>26.8</v>
      </c>
      <c r="S132" s="215">
        <v>28.6</v>
      </c>
      <c r="T132" s="215">
        <v>26.9</v>
      </c>
      <c r="U132" s="215">
        <v>36.799999999999997</v>
      </c>
      <c r="V132" s="215">
        <v>26.7</v>
      </c>
      <c r="W132" s="215">
        <v>26.9</v>
      </c>
      <c r="X132" s="215">
        <v>24.8</v>
      </c>
      <c r="Y132" s="215">
        <v>23.1</v>
      </c>
      <c r="Z132" s="215">
        <v>30</v>
      </c>
      <c r="AA132" s="215">
        <v>26.4</v>
      </c>
      <c r="AB132" s="216">
        <v>24.8</v>
      </c>
      <c r="AH132" s="182" t="s">
        <v>8</v>
      </c>
      <c r="AI132" s="189">
        <v>33625</v>
      </c>
      <c r="AJ132" s="176" t="s">
        <v>13</v>
      </c>
      <c r="AK132" s="215">
        <v>38.9</v>
      </c>
      <c r="AL132" s="215">
        <v>42.9</v>
      </c>
      <c r="AM132" s="215">
        <v>30.8</v>
      </c>
      <c r="AN132" s="215">
        <v>31.9</v>
      </c>
      <c r="AO132" s="215">
        <v>23.5</v>
      </c>
      <c r="AP132" s="215">
        <v>28.5</v>
      </c>
      <c r="AQ132" s="215">
        <v>37.4</v>
      </c>
      <c r="AR132" s="215">
        <v>36.799999999999997</v>
      </c>
      <c r="AS132" s="215">
        <v>36.9</v>
      </c>
      <c r="AT132" s="215">
        <v>35.4</v>
      </c>
      <c r="AU132" s="215">
        <v>37.5</v>
      </c>
      <c r="AV132" s="215">
        <v>27.9</v>
      </c>
      <c r="AW132" s="215">
        <v>29.4</v>
      </c>
      <c r="AX132" s="215">
        <v>38.5</v>
      </c>
      <c r="AY132" s="215">
        <v>38.700000000000003</v>
      </c>
      <c r="AZ132" s="215">
        <v>33.799999999999997</v>
      </c>
      <c r="BA132" s="215">
        <v>48.7</v>
      </c>
      <c r="BB132" s="183"/>
      <c r="BK132" s="202">
        <v>33543</v>
      </c>
      <c r="BL132" s="200">
        <v>0</v>
      </c>
      <c r="BM132" s="200"/>
      <c r="BN132" s="278">
        <f t="shared" si="4"/>
        <v>700</v>
      </c>
      <c r="BO132" s="201"/>
      <c r="BP132" s="278">
        <f t="shared" si="5"/>
        <v>1500</v>
      </c>
      <c r="BQ132" s="176"/>
      <c r="BR132" s="207">
        <v>46</v>
      </c>
      <c r="BS132" s="205"/>
    </row>
    <row r="133" spans="2:71" ht="14.1" customHeight="1">
      <c r="B133" s="182" t="s">
        <v>5</v>
      </c>
      <c r="C133" s="178">
        <v>33714</v>
      </c>
      <c r="D133" s="176" t="s">
        <v>16</v>
      </c>
      <c r="E133" s="215">
        <v>35.299999999999997</v>
      </c>
      <c r="F133" s="215">
        <v>26.7</v>
      </c>
      <c r="G133" s="215">
        <v>27.1</v>
      </c>
      <c r="H133" s="215">
        <v>26.9</v>
      </c>
      <c r="I133" s="215">
        <v>31.8</v>
      </c>
      <c r="J133" s="215">
        <v>33.200000000000003</v>
      </c>
      <c r="K133" s="215">
        <v>48.4</v>
      </c>
      <c r="L133" s="215">
        <v>41.1</v>
      </c>
      <c r="M133" s="215">
        <v>29.1</v>
      </c>
      <c r="N133" s="215">
        <v>30.5</v>
      </c>
      <c r="O133" s="215">
        <v>34.1</v>
      </c>
      <c r="P133" s="215">
        <v>28.8</v>
      </c>
      <c r="Q133" s="215">
        <v>28.5</v>
      </c>
      <c r="R133" s="215">
        <v>26.4</v>
      </c>
      <c r="S133" s="215">
        <v>29.8</v>
      </c>
      <c r="T133" s="215">
        <v>27.1</v>
      </c>
      <c r="U133" s="215">
        <v>37.1</v>
      </c>
      <c r="V133" s="215">
        <v>25.1</v>
      </c>
      <c r="W133" s="215">
        <v>27.3</v>
      </c>
      <c r="X133" s="215">
        <v>24.2</v>
      </c>
      <c r="Y133" s="215">
        <v>21.9</v>
      </c>
      <c r="Z133" s="215">
        <v>29.8</v>
      </c>
      <c r="AA133" s="215">
        <v>27.8</v>
      </c>
      <c r="AB133" s="216">
        <v>24.7</v>
      </c>
      <c r="AH133" s="182" t="s">
        <v>5</v>
      </c>
      <c r="AI133" s="189">
        <v>33765</v>
      </c>
      <c r="AJ133" s="176" t="s">
        <v>50</v>
      </c>
      <c r="AK133" s="215">
        <v>41.5</v>
      </c>
      <c r="AL133" s="215">
        <v>49.4</v>
      </c>
      <c r="AM133" s="215">
        <v>30.2</v>
      </c>
      <c r="AN133" s="215">
        <v>33.9</v>
      </c>
      <c r="AO133" s="215">
        <v>24.7</v>
      </c>
      <c r="AP133" s="215">
        <v>30.1</v>
      </c>
      <c r="AQ133" s="215">
        <v>39.6</v>
      </c>
      <c r="AR133" s="215">
        <v>36.4</v>
      </c>
      <c r="AS133" s="215">
        <v>38.1</v>
      </c>
      <c r="AT133" s="215">
        <v>37.1</v>
      </c>
      <c r="AU133" s="215">
        <v>36.799999999999997</v>
      </c>
      <c r="AV133" s="215">
        <v>28.6</v>
      </c>
      <c r="AW133" s="215">
        <v>28.9</v>
      </c>
      <c r="AX133" s="215">
        <v>39.6</v>
      </c>
      <c r="AY133" s="215">
        <v>39.1</v>
      </c>
      <c r="AZ133" s="215">
        <v>33.6</v>
      </c>
      <c r="BA133" s="215">
        <v>52.5</v>
      </c>
      <c r="BB133" s="183"/>
      <c r="BK133" s="202">
        <v>33573</v>
      </c>
      <c r="BL133" s="200">
        <v>154.75200000000001</v>
      </c>
      <c r="BM133" s="200"/>
      <c r="BN133" s="278">
        <f t="shared" si="4"/>
        <v>700</v>
      </c>
      <c r="BO133" s="201"/>
      <c r="BP133" s="278">
        <f t="shared" si="5"/>
        <v>1500</v>
      </c>
      <c r="BQ133" s="176"/>
      <c r="BR133" s="207">
        <v>34</v>
      </c>
      <c r="BS133" s="205"/>
    </row>
    <row r="134" spans="2:71" ht="14.1" customHeight="1">
      <c r="B134" s="182" t="s">
        <v>6</v>
      </c>
      <c r="C134" s="178">
        <v>33808</v>
      </c>
      <c r="D134" s="176" t="s">
        <v>13</v>
      </c>
      <c r="E134" s="215">
        <v>37.799999999999997</v>
      </c>
      <c r="F134" s="215">
        <v>27.1</v>
      </c>
      <c r="G134" s="215">
        <v>26.3</v>
      </c>
      <c r="H134" s="215">
        <v>28.9</v>
      </c>
      <c r="I134" s="215">
        <v>33.1</v>
      </c>
      <c r="J134" s="215">
        <v>33.200000000000003</v>
      </c>
      <c r="K134" s="215">
        <v>45.3</v>
      </c>
      <c r="L134" s="215">
        <v>40.4</v>
      </c>
      <c r="M134" s="215">
        <v>29</v>
      </c>
      <c r="N134" s="215">
        <v>30.8</v>
      </c>
      <c r="O134" s="215">
        <v>33.9</v>
      </c>
      <c r="P134" s="215">
        <v>29.6</v>
      </c>
      <c r="Q134" s="215">
        <v>28.4</v>
      </c>
      <c r="R134" s="215">
        <v>26.4</v>
      </c>
      <c r="S134" s="215">
        <v>29.7</v>
      </c>
      <c r="T134" s="215">
        <v>28.4</v>
      </c>
      <c r="U134" s="215">
        <v>36.6</v>
      </c>
      <c r="V134" s="215">
        <v>27.1</v>
      </c>
      <c r="W134" s="215">
        <v>26.7</v>
      </c>
      <c r="X134" s="215">
        <v>25.5</v>
      </c>
      <c r="Y134" s="215">
        <v>24</v>
      </c>
      <c r="Z134" s="215">
        <v>31.7</v>
      </c>
      <c r="AA134" s="215">
        <v>27.7</v>
      </c>
      <c r="AB134" s="216">
        <v>24</v>
      </c>
      <c r="AH134" s="182" t="s">
        <v>6</v>
      </c>
      <c r="AI134" s="189">
        <v>33806</v>
      </c>
      <c r="AJ134" s="176" t="s">
        <v>50</v>
      </c>
      <c r="AK134" s="215">
        <v>40.1</v>
      </c>
      <c r="AL134" s="215">
        <v>48.4</v>
      </c>
      <c r="AM134" s="215">
        <v>30.9</v>
      </c>
      <c r="AN134" s="215">
        <v>33.5</v>
      </c>
      <c r="AO134" s="215">
        <v>24.7</v>
      </c>
      <c r="AP134" s="215">
        <v>29.4</v>
      </c>
      <c r="AQ134" s="215">
        <v>39.6</v>
      </c>
      <c r="AR134" s="215">
        <v>41.2</v>
      </c>
      <c r="AS134" s="215">
        <v>38.1</v>
      </c>
      <c r="AT134" s="215">
        <v>35.4</v>
      </c>
      <c r="AU134" s="215">
        <v>38.1</v>
      </c>
      <c r="AV134" s="215">
        <v>29.5</v>
      </c>
      <c r="AW134" s="215">
        <v>27.7</v>
      </c>
      <c r="AX134" s="215">
        <v>39.5</v>
      </c>
      <c r="AY134" s="215">
        <v>38.700000000000003</v>
      </c>
      <c r="AZ134" s="215">
        <v>34.6</v>
      </c>
      <c r="BA134" s="215">
        <v>54.1</v>
      </c>
      <c r="BB134" s="183"/>
      <c r="BK134" s="202">
        <v>33604</v>
      </c>
      <c r="BL134" s="200">
        <v>389.85599999999999</v>
      </c>
      <c r="BM134" s="200"/>
      <c r="BN134" s="278">
        <f t="shared" si="4"/>
        <v>700</v>
      </c>
      <c r="BO134" s="201"/>
      <c r="BP134" s="278">
        <f t="shared" si="5"/>
        <v>1500</v>
      </c>
      <c r="BQ134" s="176"/>
      <c r="BR134" s="207">
        <v>44.5</v>
      </c>
      <c r="BS134" s="205"/>
    </row>
    <row r="135" spans="2:71" ht="14.1" customHeight="1">
      <c r="B135" s="182" t="s">
        <v>7</v>
      </c>
      <c r="C135" s="178">
        <v>33914</v>
      </c>
      <c r="D135" s="176" t="s">
        <v>50</v>
      </c>
      <c r="E135" s="215">
        <v>37.9</v>
      </c>
      <c r="F135" s="215">
        <v>28</v>
      </c>
      <c r="G135" s="215">
        <v>28.6</v>
      </c>
      <c r="H135" s="215">
        <v>29.4</v>
      </c>
      <c r="I135" s="215">
        <v>35.299999999999997</v>
      </c>
      <c r="J135" s="215">
        <v>36.299999999999997</v>
      </c>
      <c r="K135" s="215">
        <v>50.1</v>
      </c>
      <c r="L135" s="215">
        <v>44.6</v>
      </c>
      <c r="M135" s="215">
        <v>31.8</v>
      </c>
      <c r="N135" s="215">
        <v>31.8</v>
      </c>
      <c r="O135" s="215">
        <v>36.4</v>
      </c>
      <c r="P135" s="215">
        <v>31.7</v>
      </c>
      <c r="Q135" s="215">
        <v>30.2</v>
      </c>
      <c r="R135" s="215">
        <v>28.1</v>
      </c>
      <c r="S135" s="215">
        <v>34</v>
      </c>
      <c r="T135" s="215">
        <v>29.7</v>
      </c>
      <c r="U135" s="215">
        <v>38.5</v>
      </c>
      <c r="V135" s="215">
        <v>25.4</v>
      </c>
      <c r="W135" s="215">
        <v>26.9</v>
      </c>
      <c r="X135" s="215">
        <v>27.5</v>
      </c>
      <c r="Y135" s="215">
        <v>25.2</v>
      </c>
      <c r="Z135" s="215">
        <v>33.799999999999997</v>
      </c>
      <c r="AA135" s="215">
        <v>29.8</v>
      </c>
      <c r="AB135" s="216">
        <v>26.4</v>
      </c>
      <c r="AH135" s="182" t="s">
        <v>7</v>
      </c>
      <c r="AI135" s="189">
        <v>33906</v>
      </c>
      <c r="AJ135" s="176" t="s">
        <v>13</v>
      </c>
      <c r="AK135" s="215">
        <v>42.5</v>
      </c>
      <c r="AL135" s="215">
        <v>52.3</v>
      </c>
      <c r="AM135" s="215">
        <v>33.1</v>
      </c>
      <c r="AN135" s="215">
        <v>36.4</v>
      </c>
      <c r="AO135" s="215">
        <v>26.1</v>
      </c>
      <c r="AP135" s="215">
        <v>31.3</v>
      </c>
      <c r="AQ135" s="215">
        <v>43.1</v>
      </c>
      <c r="AR135" s="215">
        <v>39.700000000000003</v>
      </c>
      <c r="AS135" s="215">
        <v>38.5</v>
      </c>
      <c r="AT135" s="215">
        <v>36.799999999999997</v>
      </c>
      <c r="AU135" s="215">
        <v>39.1</v>
      </c>
      <c r="AV135" s="215">
        <v>30.8</v>
      </c>
      <c r="AW135" s="215">
        <v>29.4</v>
      </c>
      <c r="AX135" s="215">
        <v>39.6</v>
      </c>
      <c r="AY135" s="215">
        <v>40.9</v>
      </c>
      <c r="AZ135" s="215">
        <v>36.299999999999997</v>
      </c>
      <c r="BA135" s="215">
        <v>53.8</v>
      </c>
      <c r="BB135" s="183"/>
      <c r="BK135" s="202">
        <v>33635</v>
      </c>
      <c r="BL135" s="200">
        <v>364.70400000000001</v>
      </c>
      <c r="BM135" s="200"/>
      <c r="BN135" s="278">
        <f t="shared" si="4"/>
        <v>700</v>
      </c>
      <c r="BO135" s="201"/>
      <c r="BP135" s="278">
        <f t="shared" si="5"/>
        <v>1500</v>
      </c>
      <c r="BQ135" s="176"/>
      <c r="BR135" s="207">
        <v>2</v>
      </c>
      <c r="BS135" s="205"/>
    </row>
    <row r="136" spans="2:71" ht="14.1" customHeight="1">
      <c r="B136" s="182" t="s">
        <v>8</v>
      </c>
      <c r="C136" s="178">
        <v>33988</v>
      </c>
      <c r="D136" s="176" t="s">
        <v>13</v>
      </c>
      <c r="E136" s="215">
        <v>38.1</v>
      </c>
      <c r="F136" s="215">
        <v>28.2</v>
      </c>
      <c r="G136" s="215">
        <v>27.5</v>
      </c>
      <c r="H136" s="215">
        <v>28.2</v>
      </c>
      <c r="I136" s="215">
        <v>32.700000000000003</v>
      </c>
      <c r="J136" s="215">
        <v>34.200000000000003</v>
      </c>
      <c r="K136" s="215">
        <v>48.2</v>
      </c>
      <c r="L136" s="215">
        <v>41.4</v>
      </c>
      <c r="M136" s="215">
        <v>29.8</v>
      </c>
      <c r="N136" s="215">
        <v>30.2</v>
      </c>
      <c r="O136" s="215">
        <v>36.299999999999997</v>
      </c>
      <c r="P136" s="215">
        <v>30</v>
      </c>
      <c r="Q136" s="215">
        <v>30.8</v>
      </c>
      <c r="R136" s="215">
        <v>26.5</v>
      </c>
      <c r="S136" s="215">
        <v>32.299999999999997</v>
      </c>
      <c r="T136" s="215">
        <v>29</v>
      </c>
      <c r="U136" s="215">
        <v>37.6</v>
      </c>
      <c r="V136" s="215">
        <v>26.4</v>
      </c>
      <c r="W136" s="215">
        <v>28.5</v>
      </c>
      <c r="X136" s="215">
        <v>25.8</v>
      </c>
      <c r="Y136" s="215">
        <v>23.8</v>
      </c>
      <c r="Z136" s="215">
        <v>31.6</v>
      </c>
      <c r="AA136" s="215">
        <v>28.8</v>
      </c>
      <c r="AB136" s="216">
        <v>25.8</v>
      </c>
      <c r="AH136" s="182" t="s">
        <v>8</v>
      </c>
      <c r="AI136" s="189">
        <v>33996</v>
      </c>
      <c r="AJ136" s="176" t="s">
        <v>13</v>
      </c>
      <c r="AK136" s="215">
        <v>40.700000000000003</v>
      </c>
      <c r="AL136" s="215">
        <v>49.8</v>
      </c>
      <c r="AM136" s="215">
        <v>32.700000000000003</v>
      </c>
      <c r="AN136" s="215">
        <v>36</v>
      </c>
      <c r="AO136" s="215">
        <v>25.8</v>
      </c>
      <c r="AP136" s="215">
        <v>32.5</v>
      </c>
      <c r="AQ136" s="215">
        <v>40</v>
      </c>
      <c r="AR136" s="215">
        <v>40.299999999999997</v>
      </c>
      <c r="AS136" s="215">
        <v>39.5</v>
      </c>
      <c r="AT136" s="215">
        <v>36.5</v>
      </c>
      <c r="AU136" s="215">
        <v>38.200000000000003</v>
      </c>
      <c r="AV136" s="215">
        <v>29.5</v>
      </c>
      <c r="AW136" s="215">
        <v>29.6</v>
      </c>
      <c r="AX136" s="215">
        <v>42.1</v>
      </c>
      <c r="AY136" s="215">
        <v>36.1</v>
      </c>
      <c r="AZ136" s="215">
        <v>34.799999999999997</v>
      </c>
      <c r="BA136" s="215">
        <v>57.2</v>
      </c>
      <c r="BB136" s="183"/>
      <c r="BK136" s="202">
        <v>33664</v>
      </c>
      <c r="BL136" s="200">
        <v>389.85599999999999</v>
      </c>
      <c r="BM136" s="200"/>
      <c r="BN136" s="278">
        <f t="shared" si="4"/>
        <v>700</v>
      </c>
      <c r="BO136" s="201"/>
      <c r="BP136" s="278">
        <f t="shared" si="5"/>
        <v>1500</v>
      </c>
      <c r="BQ136" s="176"/>
      <c r="BR136" s="207">
        <v>133.5</v>
      </c>
      <c r="BS136" s="205"/>
    </row>
    <row r="137" spans="2:71" ht="14.1" customHeight="1">
      <c r="B137" s="182" t="s">
        <v>5</v>
      </c>
      <c r="C137" s="178">
        <v>34117</v>
      </c>
      <c r="D137" s="176" t="s">
        <v>11</v>
      </c>
      <c r="E137" s="215">
        <v>39.299999999999997</v>
      </c>
      <c r="F137" s="215">
        <v>29.8</v>
      </c>
      <c r="G137" s="215">
        <v>28.7</v>
      </c>
      <c r="H137" s="215">
        <v>29.1</v>
      </c>
      <c r="I137" s="215">
        <v>35.1</v>
      </c>
      <c r="J137" s="215">
        <v>37.700000000000003</v>
      </c>
      <c r="K137" s="215">
        <v>51.4</v>
      </c>
      <c r="L137" s="215">
        <v>45.8</v>
      </c>
      <c r="M137" s="215">
        <v>31.6</v>
      </c>
      <c r="N137" s="215">
        <v>33.299999999999997</v>
      </c>
      <c r="O137" s="215">
        <v>37.5</v>
      </c>
      <c r="P137" s="215">
        <v>30.7</v>
      </c>
      <c r="Q137" s="215">
        <v>30.5</v>
      </c>
      <c r="R137" s="215">
        <v>27.5</v>
      </c>
      <c r="S137" s="215">
        <v>33</v>
      </c>
      <c r="T137" s="215">
        <v>28.7</v>
      </c>
      <c r="U137" s="215">
        <v>39.299999999999997</v>
      </c>
      <c r="V137" s="215">
        <v>29.7</v>
      </c>
      <c r="W137" s="215">
        <v>32.200000000000003</v>
      </c>
      <c r="X137" s="215">
        <v>28</v>
      </c>
      <c r="Y137" s="215">
        <v>26.6</v>
      </c>
      <c r="Z137" s="215">
        <v>36.4</v>
      </c>
      <c r="AA137" s="215">
        <v>29.9</v>
      </c>
      <c r="AB137" s="216">
        <v>28.1</v>
      </c>
      <c r="AH137" s="182" t="s">
        <v>5</v>
      </c>
      <c r="AI137" s="189">
        <v>34079</v>
      </c>
      <c r="AJ137" s="176" t="s">
        <v>16</v>
      </c>
      <c r="AK137" s="215">
        <v>42.5</v>
      </c>
      <c r="AL137" s="215">
        <v>51.7</v>
      </c>
      <c r="AM137" s="215">
        <v>32.299999999999997</v>
      </c>
      <c r="AN137" s="215">
        <v>36.799999999999997</v>
      </c>
      <c r="AO137" s="215">
        <v>26.4</v>
      </c>
      <c r="AP137" s="215">
        <v>31.1</v>
      </c>
      <c r="AQ137" s="215">
        <v>43.5</v>
      </c>
      <c r="AR137" s="215">
        <v>38.299999999999997</v>
      </c>
      <c r="AS137" s="215">
        <v>32.700000000000003</v>
      </c>
      <c r="AT137" s="215">
        <v>38.700000000000003</v>
      </c>
      <c r="AU137" s="215">
        <v>39.299999999999997</v>
      </c>
      <c r="AV137" s="215">
        <v>30</v>
      </c>
      <c r="AW137" s="215">
        <v>29.9</v>
      </c>
      <c r="AX137" s="215">
        <v>41.7</v>
      </c>
      <c r="AY137" s="215">
        <v>41.5</v>
      </c>
      <c r="AZ137" s="215">
        <v>36.700000000000003</v>
      </c>
      <c r="BA137" s="215">
        <v>57.8</v>
      </c>
      <c r="BB137" s="183"/>
      <c r="BK137" s="199">
        <v>33695</v>
      </c>
      <c r="BL137" s="200">
        <v>377.28</v>
      </c>
      <c r="BM137" s="200"/>
      <c r="BN137" s="278">
        <f t="shared" si="4"/>
        <v>700</v>
      </c>
      <c r="BO137" s="201"/>
      <c r="BP137" s="278">
        <f t="shared" si="5"/>
        <v>1500</v>
      </c>
      <c r="BQ137" s="176"/>
      <c r="BR137" s="207">
        <v>168.5</v>
      </c>
      <c r="BS137" s="205"/>
    </row>
    <row r="138" spans="2:71" ht="14.1" customHeight="1">
      <c r="B138" s="182" t="s">
        <v>6</v>
      </c>
      <c r="C138" s="178">
        <v>34218</v>
      </c>
      <c r="D138" s="176" t="s">
        <v>12</v>
      </c>
      <c r="E138" s="215">
        <v>38.299999999999997</v>
      </c>
      <c r="F138" s="215">
        <v>27.2</v>
      </c>
      <c r="G138" s="215">
        <v>26.5</v>
      </c>
      <c r="H138" s="215">
        <v>26</v>
      </c>
      <c r="I138" s="215">
        <v>31.3</v>
      </c>
      <c r="J138" s="215">
        <v>32.4</v>
      </c>
      <c r="K138" s="215">
        <v>46.2</v>
      </c>
      <c r="L138" s="215">
        <v>40.700000000000003</v>
      </c>
      <c r="M138" s="215">
        <v>28.7</v>
      </c>
      <c r="N138" s="215">
        <v>28.8</v>
      </c>
      <c r="O138" s="215">
        <v>34</v>
      </c>
      <c r="P138" s="215">
        <v>28.7</v>
      </c>
      <c r="Q138" s="215">
        <v>28.2</v>
      </c>
      <c r="R138" s="215">
        <v>24.7</v>
      </c>
      <c r="S138" s="215">
        <v>29.7</v>
      </c>
      <c r="T138" s="215">
        <v>26.2</v>
      </c>
      <c r="U138" s="215">
        <v>34.6</v>
      </c>
      <c r="V138" s="215">
        <v>25.9</v>
      </c>
      <c r="W138" s="215">
        <v>27.7</v>
      </c>
      <c r="X138" s="215">
        <v>26.4</v>
      </c>
      <c r="Y138" s="215">
        <v>23.2</v>
      </c>
      <c r="Z138" s="215">
        <v>31.6</v>
      </c>
      <c r="AA138" s="215">
        <v>26.5</v>
      </c>
      <c r="AB138" s="216">
        <v>23.8</v>
      </c>
      <c r="AH138" s="182" t="s">
        <v>6</v>
      </c>
      <c r="AI138" s="189">
        <v>34170</v>
      </c>
      <c r="AJ138" s="176" t="s">
        <v>50</v>
      </c>
      <c r="AK138" s="215">
        <v>40.1</v>
      </c>
      <c r="AL138" s="215">
        <v>49.3</v>
      </c>
      <c r="AM138" s="215">
        <v>32.299999999999997</v>
      </c>
      <c r="AN138" s="215">
        <v>34.1</v>
      </c>
      <c r="AO138" s="215">
        <v>25.9</v>
      </c>
      <c r="AP138" s="215">
        <v>29.6</v>
      </c>
      <c r="AQ138" s="215">
        <v>39.299999999999997</v>
      </c>
      <c r="AR138" s="215">
        <v>39.1</v>
      </c>
      <c r="AS138" s="215">
        <v>35.700000000000003</v>
      </c>
      <c r="AT138" s="215">
        <v>34.5</v>
      </c>
      <c r="AU138" s="215">
        <v>47</v>
      </c>
      <c r="AV138" s="215">
        <v>30.2</v>
      </c>
      <c r="AW138" s="215">
        <v>29.7</v>
      </c>
      <c r="AX138" s="215">
        <v>41.3</v>
      </c>
      <c r="AY138" s="215">
        <v>38.4</v>
      </c>
      <c r="AZ138" s="215">
        <v>34.200000000000003</v>
      </c>
      <c r="BA138" s="215">
        <v>54.7</v>
      </c>
      <c r="BB138" s="183"/>
      <c r="BK138" s="199">
        <v>33725</v>
      </c>
      <c r="BL138" s="200">
        <v>386.94799999999998</v>
      </c>
      <c r="BM138" s="200"/>
      <c r="BN138" s="278">
        <f t="shared" si="4"/>
        <v>700</v>
      </c>
      <c r="BO138" s="201"/>
      <c r="BP138" s="278">
        <f t="shared" si="5"/>
        <v>1500</v>
      </c>
      <c r="BQ138" s="176"/>
      <c r="BR138" s="207">
        <v>120.5</v>
      </c>
      <c r="BS138" s="205"/>
    </row>
    <row r="139" spans="2:71" ht="14.1" customHeight="1">
      <c r="B139" s="182" t="s">
        <v>7</v>
      </c>
      <c r="C139" s="178">
        <v>34347</v>
      </c>
      <c r="D139" s="176" t="s">
        <v>50</v>
      </c>
      <c r="E139" s="215">
        <v>35</v>
      </c>
      <c r="F139" s="215">
        <v>26.4</v>
      </c>
      <c r="G139" s="215">
        <v>25.5</v>
      </c>
      <c r="H139" s="215">
        <v>26.9</v>
      </c>
      <c r="I139" s="215">
        <v>32</v>
      </c>
      <c r="J139" s="215">
        <v>34.5</v>
      </c>
      <c r="K139" s="215">
        <v>48.6</v>
      </c>
      <c r="L139" s="215">
        <v>44.1</v>
      </c>
      <c r="M139" s="215">
        <v>30.5</v>
      </c>
      <c r="N139" s="215">
        <v>30.6</v>
      </c>
      <c r="O139" s="215">
        <v>36.1</v>
      </c>
      <c r="P139" s="215">
        <v>31.6</v>
      </c>
      <c r="Q139" s="215">
        <v>30.7</v>
      </c>
      <c r="R139" s="215">
        <v>27.7</v>
      </c>
      <c r="S139" s="215">
        <v>32.1</v>
      </c>
      <c r="T139" s="215">
        <v>29</v>
      </c>
      <c r="U139" s="215">
        <v>38.799999999999997</v>
      </c>
      <c r="V139" s="215">
        <v>27.7</v>
      </c>
      <c r="W139" s="215">
        <v>30.4</v>
      </c>
      <c r="X139" s="215">
        <v>26.5</v>
      </c>
      <c r="Y139" s="215">
        <v>25.7</v>
      </c>
      <c r="Z139" s="215">
        <v>33.4</v>
      </c>
      <c r="AA139" s="215">
        <v>28.1</v>
      </c>
      <c r="AB139" s="216">
        <v>26.1</v>
      </c>
      <c r="AH139" s="182" t="s">
        <v>7</v>
      </c>
      <c r="AI139" s="189">
        <v>34269</v>
      </c>
      <c r="AJ139" s="176" t="s">
        <v>13</v>
      </c>
      <c r="AK139" s="215">
        <v>42.4</v>
      </c>
      <c r="AL139" s="215">
        <v>51.5</v>
      </c>
      <c r="AM139" s="215">
        <v>33.299999999999997</v>
      </c>
      <c r="AN139" s="215">
        <v>36.1</v>
      </c>
      <c r="AO139" s="215">
        <v>28.4</v>
      </c>
      <c r="AP139" s="215">
        <v>30.2</v>
      </c>
      <c r="AQ139" s="215">
        <v>42</v>
      </c>
      <c r="AR139" s="215">
        <v>37.799999999999997</v>
      </c>
      <c r="AS139" s="215">
        <v>39</v>
      </c>
      <c r="AT139" s="215">
        <v>36.5</v>
      </c>
      <c r="AU139" s="215">
        <v>46.7</v>
      </c>
      <c r="AV139" s="215">
        <v>29.6</v>
      </c>
      <c r="AW139" s="215">
        <v>29.3</v>
      </c>
      <c r="AX139" s="215">
        <v>41.2</v>
      </c>
      <c r="AY139" s="215">
        <v>36.1</v>
      </c>
      <c r="AZ139" s="215">
        <v>35.9</v>
      </c>
      <c r="BA139" s="215">
        <v>55.4</v>
      </c>
      <c r="BB139" s="183"/>
      <c r="BK139" s="199">
        <v>33756</v>
      </c>
      <c r="BL139" s="200">
        <v>377.27600000000001</v>
      </c>
      <c r="BM139" s="200"/>
      <c r="BN139" s="278">
        <f t="shared" si="4"/>
        <v>700</v>
      </c>
      <c r="BO139" s="201"/>
      <c r="BP139" s="278">
        <f t="shared" si="5"/>
        <v>1500</v>
      </c>
      <c r="BQ139" s="176"/>
      <c r="BR139" s="207">
        <v>229.5</v>
      </c>
      <c r="BS139" s="205"/>
    </row>
    <row r="140" spans="2:71" ht="14.1" customHeight="1">
      <c r="B140" s="182" t="s">
        <v>8</v>
      </c>
      <c r="C140" s="178">
        <v>34396</v>
      </c>
      <c r="D140" s="176" t="s">
        <v>13</v>
      </c>
      <c r="E140" s="215">
        <v>42.6</v>
      </c>
      <c r="F140" s="215">
        <v>27.7</v>
      </c>
      <c r="G140" s="215">
        <v>27.6</v>
      </c>
      <c r="H140" s="215">
        <v>27</v>
      </c>
      <c r="I140" s="215">
        <v>33</v>
      </c>
      <c r="J140" s="215">
        <v>35.1</v>
      </c>
      <c r="K140" s="215">
        <v>49.5</v>
      </c>
      <c r="L140" s="215">
        <v>43.5</v>
      </c>
      <c r="M140" s="215">
        <v>30.1</v>
      </c>
      <c r="N140" s="215">
        <v>30.8</v>
      </c>
      <c r="O140" s="215">
        <v>36.5</v>
      </c>
      <c r="P140" s="215">
        <v>31.8</v>
      </c>
      <c r="Q140" s="215">
        <v>30.5</v>
      </c>
      <c r="R140" s="215">
        <v>27.8</v>
      </c>
      <c r="S140" s="215">
        <v>33.799999999999997</v>
      </c>
      <c r="T140" s="215">
        <v>29</v>
      </c>
      <c r="U140" s="215">
        <v>40.299999999999997</v>
      </c>
      <c r="V140" s="215">
        <v>29.5</v>
      </c>
      <c r="W140" s="215">
        <v>31.6</v>
      </c>
      <c r="X140" s="215">
        <v>28.2</v>
      </c>
      <c r="Y140" s="215">
        <v>26.4</v>
      </c>
      <c r="Z140" s="215">
        <v>35.200000000000003</v>
      </c>
      <c r="AA140" s="215">
        <v>29.9</v>
      </c>
      <c r="AB140" s="216">
        <v>27.1</v>
      </c>
      <c r="AH140" s="182" t="s">
        <v>8</v>
      </c>
      <c r="AI140" s="189">
        <v>34360</v>
      </c>
      <c r="AJ140" s="176" t="s">
        <v>13</v>
      </c>
      <c r="AK140" s="215">
        <v>39.9</v>
      </c>
      <c r="AL140" s="215">
        <v>49.6</v>
      </c>
      <c r="AM140" s="215">
        <v>31.7</v>
      </c>
      <c r="AN140" s="215">
        <v>33.5</v>
      </c>
      <c r="AO140" s="215">
        <v>25</v>
      </c>
      <c r="AP140" s="215">
        <v>28.4</v>
      </c>
      <c r="AQ140" s="215">
        <v>38.799999999999997</v>
      </c>
      <c r="AR140" s="215">
        <v>35</v>
      </c>
      <c r="AS140" s="215">
        <v>36.1</v>
      </c>
      <c r="AT140" s="215">
        <v>33.799999999999997</v>
      </c>
      <c r="AU140" s="215">
        <v>44</v>
      </c>
      <c r="AV140" s="215">
        <v>28.3</v>
      </c>
      <c r="AW140" s="215">
        <v>30.2</v>
      </c>
      <c r="AX140" s="215">
        <v>40.1</v>
      </c>
      <c r="AY140" s="215">
        <v>33.4</v>
      </c>
      <c r="AZ140" s="215">
        <v>34.6</v>
      </c>
      <c r="BA140" s="215">
        <v>53.4</v>
      </c>
      <c r="BB140" s="183"/>
      <c r="BK140" s="199">
        <v>33786</v>
      </c>
      <c r="BL140" s="200">
        <v>389.85500000000002</v>
      </c>
      <c r="BM140" s="200"/>
      <c r="BN140" s="278">
        <f t="shared" si="4"/>
        <v>700</v>
      </c>
      <c r="BO140" s="201"/>
      <c r="BP140" s="278">
        <f t="shared" si="5"/>
        <v>1500</v>
      </c>
      <c r="BQ140" s="176"/>
      <c r="BR140" s="207">
        <v>41.5</v>
      </c>
      <c r="BS140" s="205"/>
    </row>
    <row r="141" spans="2:71" ht="14.1" customHeight="1">
      <c r="B141" s="182" t="s">
        <v>5</v>
      </c>
      <c r="C141" s="178">
        <v>34437</v>
      </c>
      <c r="D141" s="176" t="s">
        <v>11</v>
      </c>
      <c r="E141" s="215">
        <v>37.6</v>
      </c>
      <c r="F141" s="215">
        <v>26.7</v>
      </c>
      <c r="G141" s="215">
        <v>25.6</v>
      </c>
      <c r="H141" s="215">
        <v>25.9</v>
      </c>
      <c r="I141" s="215">
        <v>31</v>
      </c>
      <c r="J141" s="215">
        <v>32.700000000000003</v>
      </c>
      <c r="K141" s="215">
        <v>46.3</v>
      </c>
      <c r="L141" s="215">
        <v>40.9</v>
      </c>
      <c r="M141" s="215">
        <v>28.4</v>
      </c>
      <c r="N141" s="215">
        <v>30</v>
      </c>
      <c r="O141" s="215">
        <v>34.4</v>
      </c>
      <c r="P141" s="215">
        <v>29.6</v>
      </c>
      <c r="Q141" s="215">
        <v>28.6</v>
      </c>
      <c r="R141" s="215">
        <v>26.6</v>
      </c>
      <c r="S141" s="215">
        <v>30.7</v>
      </c>
      <c r="T141" s="215">
        <v>26.6</v>
      </c>
      <c r="U141" s="215">
        <v>38</v>
      </c>
      <c r="V141" s="215">
        <v>28</v>
      </c>
      <c r="W141" s="215">
        <v>29.5</v>
      </c>
      <c r="X141" s="215">
        <v>26</v>
      </c>
      <c r="Y141" s="215">
        <v>24.3</v>
      </c>
      <c r="Z141" s="215">
        <v>33.299999999999997</v>
      </c>
      <c r="AA141" s="215">
        <v>28.3</v>
      </c>
      <c r="AB141" s="216">
        <v>26</v>
      </c>
      <c r="AH141" s="182" t="s">
        <v>5</v>
      </c>
      <c r="AI141" s="189">
        <v>34444</v>
      </c>
      <c r="AJ141" s="176" t="s">
        <v>13</v>
      </c>
      <c r="AK141" s="215">
        <v>44.1</v>
      </c>
      <c r="AL141" s="215">
        <v>53.8</v>
      </c>
      <c r="AM141" s="215">
        <v>34.4</v>
      </c>
      <c r="AN141" s="215">
        <v>37</v>
      </c>
      <c r="AO141" s="215">
        <v>25.9</v>
      </c>
      <c r="AP141" s="215">
        <v>31.1</v>
      </c>
      <c r="AQ141" s="215">
        <v>43.2</v>
      </c>
      <c r="AR141" s="215">
        <v>41.3</v>
      </c>
      <c r="AS141" s="215">
        <v>39.5</v>
      </c>
      <c r="AT141" s="215">
        <v>38.799999999999997</v>
      </c>
      <c r="AU141" s="215">
        <v>46.4</v>
      </c>
      <c r="AV141" s="215">
        <v>29.8</v>
      </c>
      <c r="AW141" s="215">
        <v>27.4</v>
      </c>
      <c r="AX141" s="215">
        <v>39.4</v>
      </c>
      <c r="AY141" s="215">
        <v>39.1</v>
      </c>
      <c r="AZ141" s="215">
        <v>36.5</v>
      </c>
      <c r="BA141" s="215">
        <v>58.2</v>
      </c>
      <c r="BB141" s="183"/>
      <c r="BK141" s="199">
        <v>33817</v>
      </c>
      <c r="BL141" s="200">
        <v>384.04</v>
      </c>
      <c r="BM141" s="200"/>
      <c r="BN141" s="278">
        <f t="shared" si="4"/>
        <v>700</v>
      </c>
      <c r="BO141" s="201"/>
      <c r="BP141" s="278">
        <f t="shared" si="5"/>
        <v>1500</v>
      </c>
      <c r="BQ141" s="176"/>
      <c r="BR141" s="207">
        <v>61.5</v>
      </c>
      <c r="BS141" s="205"/>
    </row>
    <row r="142" spans="2:71" ht="14.1" customHeight="1">
      <c r="B142" s="182" t="s">
        <v>6</v>
      </c>
      <c r="C142" s="178">
        <v>34543</v>
      </c>
      <c r="D142" s="176" t="s">
        <v>12</v>
      </c>
      <c r="E142" s="215">
        <v>37.299999999999997</v>
      </c>
      <c r="F142" s="215">
        <v>29</v>
      </c>
      <c r="G142" s="215">
        <v>28.1</v>
      </c>
      <c r="H142" s="215">
        <v>27.8</v>
      </c>
      <c r="I142" s="215">
        <v>34.6</v>
      </c>
      <c r="J142" s="215">
        <v>35.700000000000003</v>
      </c>
      <c r="K142" s="215">
        <v>50</v>
      </c>
      <c r="L142" s="215">
        <v>44.7</v>
      </c>
      <c r="M142" s="215">
        <v>30.1</v>
      </c>
      <c r="N142" s="215">
        <v>31.5</v>
      </c>
      <c r="O142" s="215">
        <v>37.1</v>
      </c>
      <c r="P142" s="215">
        <v>30.9</v>
      </c>
      <c r="Q142" s="215">
        <v>29.8</v>
      </c>
      <c r="R142" s="215">
        <v>26.8</v>
      </c>
      <c r="S142" s="215">
        <v>32.4</v>
      </c>
      <c r="T142" s="215">
        <v>27.2</v>
      </c>
      <c r="U142" s="215">
        <v>37.700000000000003</v>
      </c>
      <c r="V142" s="215">
        <v>28.9</v>
      </c>
      <c r="W142" s="215">
        <v>29.9</v>
      </c>
      <c r="X142" s="215">
        <v>26.8</v>
      </c>
      <c r="Y142" s="215">
        <v>28.9</v>
      </c>
      <c r="Z142" s="215">
        <v>34.4</v>
      </c>
      <c r="AA142" s="215">
        <v>29.1</v>
      </c>
      <c r="AB142" s="216">
        <v>26.2</v>
      </c>
      <c r="AH142" s="182" t="s">
        <v>6</v>
      </c>
      <c r="AI142" s="189">
        <v>34536</v>
      </c>
      <c r="AJ142" s="176" t="s">
        <v>16</v>
      </c>
      <c r="AK142" s="215">
        <v>40.6</v>
      </c>
      <c r="AL142" s="215">
        <v>49</v>
      </c>
      <c r="AM142" s="215">
        <v>31.6</v>
      </c>
      <c r="AN142" s="215">
        <v>34.1</v>
      </c>
      <c r="AO142" s="215">
        <v>24.4</v>
      </c>
      <c r="AP142" s="215">
        <v>29.2</v>
      </c>
      <c r="AQ142" s="215">
        <v>38.6</v>
      </c>
      <c r="AR142" s="215">
        <v>35.4</v>
      </c>
      <c r="AS142" s="215">
        <v>34.700000000000003</v>
      </c>
      <c r="AT142" s="215">
        <v>35.1</v>
      </c>
      <c r="AU142" s="215">
        <v>45.3</v>
      </c>
      <c r="AV142" s="215">
        <v>28.4</v>
      </c>
      <c r="AW142" s="215">
        <v>25.7</v>
      </c>
      <c r="AX142" s="215">
        <v>39.799999999999997</v>
      </c>
      <c r="AY142" s="215">
        <v>35.299999999999997</v>
      </c>
      <c r="AZ142" s="215">
        <v>34.1</v>
      </c>
      <c r="BA142" s="215">
        <v>51.5</v>
      </c>
      <c r="BB142" s="183"/>
      <c r="BK142" s="199">
        <v>33848</v>
      </c>
      <c r="BL142" s="200">
        <v>144.297</v>
      </c>
      <c r="BM142" s="200"/>
      <c r="BN142" s="278">
        <f t="shared" si="4"/>
        <v>700</v>
      </c>
      <c r="BO142" s="201"/>
      <c r="BP142" s="278">
        <f t="shared" si="5"/>
        <v>1500</v>
      </c>
      <c r="BQ142" s="176"/>
      <c r="BR142" s="207">
        <v>45</v>
      </c>
      <c r="BS142" s="205"/>
    </row>
    <row r="143" spans="2:71" ht="14.1" customHeight="1">
      <c r="B143" s="182" t="s">
        <v>7</v>
      </c>
      <c r="C143" s="178">
        <v>34648</v>
      </c>
      <c r="D143" s="176" t="s">
        <v>13</v>
      </c>
      <c r="E143" s="215">
        <v>36</v>
      </c>
      <c r="F143" s="215">
        <v>27.8</v>
      </c>
      <c r="G143" s="215">
        <v>27.3</v>
      </c>
      <c r="H143" s="215">
        <v>27.3</v>
      </c>
      <c r="I143" s="215">
        <v>33.200000000000003</v>
      </c>
      <c r="J143" s="215">
        <v>35.5</v>
      </c>
      <c r="K143" s="215">
        <v>49.4</v>
      </c>
      <c r="L143" s="215">
        <v>44.3</v>
      </c>
      <c r="M143" s="215">
        <v>30.7</v>
      </c>
      <c r="N143" s="215">
        <v>33</v>
      </c>
      <c r="O143" s="215">
        <v>36.799999999999997</v>
      </c>
      <c r="P143" s="215">
        <v>31.9</v>
      </c>
      <c r="Q143" s="215">
        <v>30.9</v>
      </c>
      <c r="R143" s="215">
        <v>28.1</v>
      </c>
      <c r="S143" s="215">
        <v>33.1</v>
      </c>
      <c r="T143" s="215">
        <v>29.5</v>
      </c>
      <c r="U143" s="215">
        <v>39.1</v>
      </c>
      <c r="V143" s="215">
        <v>29.6</v>
      </c>
      <c r="W143" s="215">
        <v>30.6</v>
      </c>
      <c r="X143" s="215">
        <v>28.3</v>
      </c>
      <c r="Y143" s="215">
        <v>26.7</v>
      </c>
      <c r="Z143" s="215">
        <v>35.200000000000003</v>
      </c>
      <c r="AA143" s="215">
        <v>29.1</v>
      </c>
      <c r="AB143" s="216">
        <v>27.3</v>
      </c>
      <c r="AH143" s="182" t="s">
        <v>7</v>
      </c>
      <c r="AI143" s="189">
        <v>34632</v>
      </c>
      <c r="AJ143" s="176" t="s">
        <v>13</v>
      </c>
      <c r="AK143" s="215">
        <v>39.200000000000003</v>
      </c>
      <c r="AL143" s="215">
        <v>48.2</v>
      </c>
      <c r="AM143" s="215">
        <v>31.8</v>
      </c>
      <c r="AN143" s="215">
        <v>32.6</v>
      </c>
      <c r="AO143" s="215">
        <v>25</v>
      </c>
      <c r="AP143" s="215">
        <v>27.4</v>
      </c>
      <c r="AQ143" s="215">
        <v>39.200000000000003</v>
      </c>
      <c r="AR143" s="215">
        <v>35.200000000000003</v>
      </c>
      <c r="AS143" s="215">
        <v>35.6</v>
      </c>
      <c r="AT143" s="215">
        <v>35.1</v>
      </c>
      <c r="AU143" s="215">
        <v>43.1</v>
      </c>
      <c r="AV143" s="215">
        <v>27.4</v>
      </c>
      <c r="AW143" s="215">
        <v>27.6</v>
      </c>
      <c r="AX143" s="215">
        <v>38.6</v>
      </c>
      <c r="AY143" s="215">
        <v>35.200000000000003</v>
      </c>
      <c r="AZ143" s="215">
        <v>33.1</v>
      </c>
      <c r="BA143" s="215">
        <v>46.5</v>
      </c>
      <c r="BB143" s="183"/>
      <c r="BK143" s="202">
        <v>33878</v>
      </c>
      <c r="BL143" s="200">
        <v>389.85599999999999</v>
      </c>
      <c r="BM143" s="200"/>
      <c r="BN143" s="278">
        <f t="shared" si="4"/>
        <v>700</v>
      </c>
      <c r="BO143" s="201"/>
      <c r="BP143" s="278">
        <f t="shared" si="5"/>
        <v>1500</v>
      </c>
      <c r="BQ143" s="176"/>
      <c r="BR143" s="207">
        <v>122</v>
      </c>
      <c r="BS143" s="205"/>
    </row>
    <row r="144" spans="2:71" ht="14.1" customHeight="1">
      <c r="B144" s="182" t="s">
        <v>8</v>
      </c>
      <c r="C144" s="178">
        <v>34705</v>
      </c>
      <c r="D144" s="176" t="s">
        <v>13</v>
      </c>
      <c r="E144" s="215">
        <v>35.6</v>
      </c>
      <c r="F144" s="215">
        <v>28.7</v>
      </c>
      <c r="G144" s="215">
        <v>28.1</v>
      </c>
      <c r="H144" s="215">
        <v>28.7</v>
      </c>
      <c r="I144" s="215">
        <v>34.9</v>
      </c>
      <c r="J144" s="215">
        <v>36.9</v>
      </c>
      <c r="K144" s="215">
        <v>51.7</v>
      </c>
      <c r="L144" s="215">
        <v>47.9</v>
      </c>
      <c r="M144" s="215">
        <v>33.200000000000003</v>
      </c>
      <c r="N144" s="215">
        <v>34.5</v>
      </c>
      <c r="O144" s="215">
        <v>39.299999999999997</v>
      </c>
      <c r="P144" s="215">
        <v>33.5</v>
      </c>
      <c r="Q144" s="215">
        <v>33.4</v>
      </c>
      <c r="R144" s="215">
        <v>29.2</v>
      </c>
      <c r="S144" s="215">
        <v>34.700000000000003</v>
      </c>
      <c r="T144" s="215">
        <v>29.9</v>
      </c>
      <c r="U144" s="215">
        <v>41.3</v>
      </c>
      <c r="V144" s="215">
        <v>31.7</v>
      </c>
      <c r="W144" s="215">
        <v>32</v>
      </c>
      <c r="X144" s="215">
        <v>28.2</v>
      </c>
      <c r="Y144" s="215">
        <v>26.7</v>
      </c>
      <c r="Z144" s="215">
        <v>35.700000000000003</v>
      </c>
      <c r="AA144" s="215">
        <v>30.1</v>
      </c>
      <c r="AB144" s="216">
        <v>27.7</v>
      </c>
      <c r="AH144" s="182" t="s">
        <v>8</v>
      </c>
      <c r="AI144" s="189">
        <v>34718</v>
      </c>
      <c r="AJ144" s="176" t="s">
        <v>13</v>
      </c>
      <c r="AK144" s="215">
        <v>41</v>
      </c>
      <c r="AL144" s="215">
        <v>48.1</v>
      </c>
      <c r="AM144" s="215">
        <v>32.200000000000003</v>
      </c>
      <c r="AN144" s="215">
        <v>33.4</v>
      </c>
      <c r="AO144" s="215">
        <v>24.1</v>
      </c>
      <c r="AP144" s="215">
        <v>30</v>
      </c>
      <c r="AQ144" s="215">
        <v>39.5</v>
      </c>
      <c r="AR144" s="215">
        <v>35.1</v>
      </c>
      <c r="AS144" s="215">
        <v>36.5</v>
      </c>
      <c r="AT144" s="215">
        <v>31.8</v>
      </c>
      <c r="AU144" s="215">
        <v>43.3</v>
      </c>
      <c r="AV144" s="215">
        <v>28.8</v>
      </c>
      <c r="AW144" s="215">
        <v>28</v>
      </c>
      <c r="AX144" s="215">
        <v>38.4</v>
      </c>
      <c r="AY144" s="215">
        <v>36.200000000000003</v>
      </c>
      <c r="AZ144" s="215">
        <v>33.5</v>
      </c>
      <c r="BA144" s="215">
        <v>48.8</v>
      </c>
      <c r="BB144" s="183"/>
      <c r="BK144" s="202">
        <v>33909</v>
      </c>
      <c r="BL144" s="200">
        <v>375.51600000000002</v>
      </c>
      <c r="BM144" s="200"/>
      <c r="BN144" s="278">
        <f t="shared" si="4"/>
        <v>700</v>
      </c>
      <c r="BO144" s="201"/>
      <c r="BP144" s="278">
        <f t="shared" si="5"/>
        <v>1500</v>
      </c>
      <c r="BQ144" s="176"/>
      <c r="BR144" s="207">
        <v>40</v>
      </c>
      <c r="BS144" s="205"/>
    </row>
    <row r="145" spans="2:71" ht="14.1" customHeight="1">
      <c r="B145" s="182" t="s">
        <v>5</v>
      </c>
      <c r="C145" s="178">
        <v>34802</v>
      </c>
      <c r="D145" s="176" t="s">
        <v>11</v>
      </c>
      <c r="E145" s="215">
        <v>34.97</v>
      </c>
      <c r="F145" s="215">
        <v>25.95</v>
      </c>
      <c r="G145" s="215">
        <v>25.55</v>
      </c>
      <c r="H145" s="215">
        <v>26.18</v>
      </c>
      <c r="I145" s="215">
        <v>31.67</v>
      </c>
      <c r="J145" s="215">
        <v>32.69</v>
      </c>
      <c r="K145" s="215">
        <v>46.28</v>
      </c>
      <c r="L145" s="215">
        <v>42.09</v>
      </c>
      <c r="M145" s="215">
        <v>28.59</v>
      </c>
      <c r="N145" s="215">
        <v>29.9</v>
      </c>
      <c r="O145" s="215">
        <v>34.880000000000003</v>
      </c>
      <c r="P145" s="215">
        <v>30.53</v>
      </c>
      <c r="Q145" s="215">
        <v>29.68</v>
      </c>
      <c r="R145" s="215">
        <v>26.33</v>
      </c>
      <c r="S145" s="215">
        <v>32.1</v>
      </c>
      <c r="T145" s="215">
        <v>28.37</v>
      </c>
      <c r="U145" s="215">
        <v>38.159999999999997</v>
      </c>
      <c r="V145" s="215">
        <v>27.99</v>
      </c>
      <c r="W145" s="215">
        <v>29.29</v>
      </c>
      <c r="X145" s="215">
        <v>27.65</v>
      </c>
      <c r="Y145" s="215">
        <v>26.06</v>
      </c>
      <c r="Z145" s="215">
        <v>33.47</v>
      </c>
      <c r="AA145" s="215">
        <v>29.17</v>
      </c>
      <c r="AB145" s="216">
        <v>26.77</v>
      </c>
      <c r="AH145" s="182" t="s">
        <v>5</v>
      </c>
      <c r="AI145" s="189">
        <v>34802</v>
      </c>
      <c r="AJ145" s="176" t="s">
        <v>16</v>
      </c>
      <c r="AK145" s="215">
        <v>41.6</v>
      </c>
      <c r="AL145" s="215">
        <v>51</v>
      </c>
      <c r="AM145" s="215">
        <v>32.799999999999997</v>
      </c>
      <c r="AN145" s="215">
        <v>34.299999999999997</v>
      </c>
      <c r="AO145" s="215">
        <v>20.5</v>
      </c>
      <c r="AP145" s="215">
        <v>31.6</v>
      </c>
      <c r="AQ145" s="215">
        <v>41.7</v>
      </c>
      <c r="AR145" s="215">
        <v>38.4</v>
      </c>
      <c r="AS145" s="215">
        <v>37.6</v>
      </c>
      <c r="AT145" s="215">
        <v>38.299999999999997</v>
      </c>
      <c r="AU145" s="215">
        <v>41.9</v>
      </c>
      <c r="AV145" s="215">
        <v>30.4</v>
      </c>
      <c r="AW145" s="215">
        <v>29.8</v>
      </c>
      <c r="AX145" s="215">
        <v>41.7</v>
      </c>
      <c r="AY145" s="215">
        <v>38.299999999999997</v>
      </c>
      <c r="AZ145" s="215">
        <v>30.7</v>
      </c>
      <c r="BA145" s="215">
        <v>52</v>
      </c>
      <c r="BB145" s="183"/>
      <c r="BK145" s="202">
        <v>33939</v>
      </c>
      <c r="BL145" s="200">
        <v>389.39800000000002</v>
      </c>
      <c r="BM145" s="200"/>
      <c r="BN145" s="278">
        <f t="shared" si="4"/>
        <v>700</v>
      </c>
      <c r="BO145" s="201"/>
      <c r="BP145" s="278">
        <f t="shared" si="5"/>
        <v>1500</v>
      </c>
      <c r="BQ145" s="176"/>
      <c r="BR145" s="207">
        <v>34</v>
      </c>
      <c r="BS145" s="205"/>
    </row>
    <row r="146" spans="2:71" ht="14.1" customHeight="1">
      <c r="B146" s="182" t="s">
        <v>6</v>
      </c>
      <c r="C146" s="178">
        <v>34897</v>
      </c>
      <c r="D146" s="176" t="s">
        <v>14</v>
      </c>
      <c r="E146" s="215">
        <v>40.46</v>
      </c>
      <c r="F146" s="215">
        <v>29.83</v>
      </c>
      <c r="G146" s="215">
        <v>28.34</v>
      </c>
      <c r="H146" s="215">
        <v>28.69</v>
      </c>
      <c r="I146" s="215">
        <v>34.42</v>
      </c>
      <c r="J146" s="215">
        <v>34.81</v>
      </c>
      <c r="K146" s="215">
        <v>50.01</v>
      </c>
      <c r="L146" s="215">
        <v>44.21</v>
      </c>
      <c r="M146" s="215">
        <v>31.81</v>
      </c>
      <c r="N146" s="215">
        <v>32.049999999999997</v>
      </c>
      <c r="O146" s="215">
        <v>36.85</v>
      </c>
      <c r="P146" s="215">
        <v>31.43</v>
      </c>
      <c r="Q146" s="215">
        <v>31.13</v>
      </c>
      <c r="R146" s="215">
        <v>26.69</v>
      </c>
      <c r="S146" s="215">
        <v>33.14</v>
      </c>
      <c r="T146" s="215">
        <v>28.13</v>
      </c>
      <c r="U146" s="215">
        <v>38.979999999999997</v>
      </c>
      <c r="V146" s="215">
        <v>30.39</v>
      </c>
      <c r="W146" s="215">
        <v>30.66</v>
      </c>
      <c r="X146" s="215">
        <v>28.07</v>
      </c>
      <c r="Y146" s="215">
        <v>26.52</v>
      </c>
      <c r="Z146" s="215">
        <v>35.18</v>
      </c>
      <c r="AA146" s="215">
        <v>29.3</v>
      </c>
      <c r="AB146" s="216">
        <v>27.33</v>
      </c>
      <c r="AH146" s="182" t="s">
        <v>6</v>
      </c>
      <c r="AI146" s="189">
        <v>34906</v>
      </c>
      <c r="AJ146" s="176" t="s">
        <v>13</v>
      </c>
      <c r="AK146" s="215">
        <v>41.2</v>
      </c>
      <c r="AL146" s="215">
        <v>49.4</v>
      </c>
      <c r="AM146" s="215">
        <v>29.4</v>
      </c>
      <c r="AN146" s="215">
        <v>35.4</v>
      </c>
      <c r="AO146" s="215">
        <v>26.3</v>
      </c>
      <c r="AP146" s="215">
        <v>29.6</v>
      </c>
      <c r="AQ146" s="215">
        <v>40.9</v>
      </c>
      <c r="AR146" s="215">
        <v>38.200000000000003</v>
      </c>
      <c r="AS146" s="215">
        <v>37</v>
      </c>
      <c r="AT146" s="215">
        <v>37.799999999999997</v>
      </c>
      <c r="AU146" s="215">
        <v>44.4</v>
      </c>
      <c r="AV146" s="215">
        <v>30.9</v>
      </c>
      <c r="AW146" s="215">
        <v>30.4</v>
      </c>
      <c r="AX146" s="215">
        <v>42.6</v>
      </c>
      <c r="AY146" s="215">
        <v>37.299999999999997</v>
      </c>
      <c r="AZ146" s="215">
        <v>36.1</v>
      </c>
      <c r="BA146" s="215">
        <v>53.6</v>
      </c>
      <c r="BB146" s="183"/>
      <c r="BK146" s="202">
        <v>33970</v>
      </c>
      <c r="BL146" s="200">
        <v>96.808999999999997</v>
      </c>
      <c r="BM146" s="200"/>
      <c r="BN146" s="278">
        <f t="shared" si="4"/>
        <v>700</v>
      </c>
      <c r="BO146" s="201"/>
      <c r="BP146" s="278">
        <f t="shared" si="5"/>
        <v>1500</v>
      </c>
      <c r="BQ146" s="176"/>
      <c r="BR146" s="207">
        <v>60</v>
      </c>
      <c r="BS146" s="205"/>
    </row>
    <row r="147" spans="2:71" ht="14.1" customHeight="1">
      <c r="B147" s="182" t="s">
        <v>7</v>
      </c>
      <c r="C147" s="178">
        <v>35060</v>
      </c>
      <c r="D147" s="176" t="s">
        <v>13</v>
      </c>
      <c r="E147" s="215">
        <v>37.78</v>
      </c>
      <c r="F147" s="215">
        <v>28.81</v>
      </c>
      <c r="G147" s="215">
        <v>24.34</v>
      </c>
      <c r="H147" s="215">
        <v>27.15</v>
      </c>
      <c r="I147" s="215">
        <v>30.13</v>
      </c>
      <c r="J147" s="215">
        <v>35</v>
      </c>
      <c r="K147" s="215">
        <v>51.95</v>
      </c>
      <c r="L147" s="215">
        <v>49.68</v>
      </c>
      <c r="M147" s="215">
        <v>32.43</v>
      </c>
      <c r="N147" s="215">
        <v>35.36</v>
      </c>
      <c r="O147" s="215">
        <v>41.59</v>
      </c>
      <c r="P147" s="215">
        <v>34.67</v>
      </c>
      <c r="Q147" s="215">
        <v>30.49</v>
      </c>
      <c r="R147" s="215">
        <v>26.53</v>
      </c>
      <c r="S147" s="215">
        <v>32.33</v>
      </c>
      <c r="T147" s="215">
        <v>31.49</v>
      </c>
      <c r="U147" s="215">
        <v>40.61</v>
      </c>
      <c r="V147" s="215">
        <v>28.59</v>
      </c>
      <c r="W147" s="215">
        <v>30.53</v>
      </c>
      <c r="X147" s="215">
        <v>27.41</v>
      </c>
      <c r="Y147" s="215">
        <v>26.28</v>
      </c>
      <c r="Z147" s="215">
        <v>34.97</v>
      </c>
      <c r="AA147" s="215">
        <v>27.97</v>
      </c>
      <c r="AB147" s="216">
        <v>27.62</v>
      </c>
      <c r="AH147" s="182" t="s">
        <v>7</v>
      </c>
      <c r="AI147" s="189">
        <v>34989</v>
      </c>
      <c r="AJ147" s="176" t="s">
        <v>13</v>
      </c>
      <c r="AK147" s="215">
        <v>42</v>
      </c>
      <c r="AL147" s="215">
        <v>50.8</v>
      </c>
      <c r="AM147" s="215">
        <v>34.5</v>
      </c>
      <c r="AN147" s="215">
        <v>36.200000000000003</v>
      </c>
      <c r="AO147" s="215">
        <v>25.6</v>
      </c>
      <c r="AP147" s="215">
        <v>30.9</v>
      </c>
      <c r="AQ147" s="215">
        <v>41.7</v>
      </c>
      <c r="AR147" s="215">
        <v>38.700000000000003</v>
      </c>
      <c r="AS147" s="215">
        <v>40.1</v>
      </c>
      <c r="AT147" s="215">
        <v>38.1</v>
      </c>
      <c r="AU147" s="215">
        <v>36.6</v>
      </c>
      <c r="AV147" s="215">
        <v>32.4</v>
      </c>
      <c r="AW147" s="215">
        <v>30.7</v>
      </c>
      <c r="AX147" s="215">
        <v>39.9</v>
      </c>
      <c r="AY147" s="215">
        <v>38</v>
      </c>
      <c r="AZ147" s="215">
        <v>37.299999999999997</v>
      </c>
      <c r="BA147" s="215">
        <v>52.4</v>
      </c>
      <c r="BB147" s="183"/>
      <c r="BK147" s="202">
        <v>34001</v>
      </c>
      <c r="BL147" s="200">
        <v>0</v>
      </c>
      <c r="BM147" s="200"/>
      <c r="BN147" s="278">
        <f t="shared" si="4"/>
        <v>700</v>
      </c>
      <c r="BO147" s="201"/>
      <c r="BP147" s="278">
        <f t="shared" si="5"/>
        <v>1500</v>
      </c>
      <c r="BQ147" s="176"/>
      <c r="BR147" s="207">
        <v>79.5</v>
      </c>
      <c r="BS147" s="205"/>
    </row>
    <row r="148" spans="2:71" ht="14.1" customHeight="1">
      <c r="B148" s="182" t="s">
        <v>8</v>
      </c>
      <c r="C148" s="178">
        <v>35111</v>
      </c>
      <c r="D148" s="176" t="s">
        <v>13</v>
      </c>
      <c r="E148" s="215">
        <v>36.93</v>
      </c>
      <c r="F148" s="215">
        <v>31.19</v>
      </c>
      <c r="G148" s="215">
        <v>30.5</v>
      </c>
      <c r="H148" s="215">
        <v>29.45</v>
      </c>
      <c r="I148" s="215">
        <v>35.54</v>
      </c>
      <c r="J148" s="215">
        <v>39.11</v>
      </c>
      <c r="K148" s="215">
        <v>51.88</v>
      </c>
      <c r="L148" s="215">
        <v>49.9</v>
      </c>
      <c r="M148" s="215">
        <v>30.94</v>
      </c>
      <c r="N148" s="215">
        <v>33.96</v>
      </c>
      <c r="O148" s="215">
        <v>37.270000000000003</v>
      </c>
      <c r="P148" s="215">
        <v>30.56</v>
      </c>
      <c r="Q148" s="215">
        <v>32.68</v>
      </c>
      <c r="R148" s="215">
        <v>31.32</v>
      </c>
      <c r="S148" s="215">
        <v>33.67</v>
      </c>
      <c r="T148" s="215">
        <v>28.88</v>
      </c>
      <c r="U148" s="215">
        <v>42.5</v>
      </c>
      <c r="V148" s="215">
        <v>30.13</v>
      </c>
      <c r="W148" s="215">
        <v>32</v>
      </c>
      <c r="X148" s="215">
        <v>26.43</v>
      </c>
      <c r="Y148" s="215">
        <v>28.67</v>
      </c>
      <c r="Z148" s="215">
        <v>35.549999999999997</v>
      </c>
      <c r="AA148" s="215">
        <v>30.24</v>
      </c>
      <c r="AB148" s="216">
        <v>26.04</v>
      </c>
      <c r="AH148" s="182" t="s">
        <v>8</v>
      </c>
      <c r="AI148" s="189">
        <v>35081</v>
      </c>
      <c r="AJ148" s="176" t="s">
        <v>50</v>
      </c>
      <c r="AK148" s="215">
        <v>41.2</v>
      </c>
      <c r="AL148" s="215">
        <v>51.7</v>
      </c>
      <c r="AM148" s="215">
        <v>32.200000000000003</v>
      </c>
      <c r="AN148" s="215">
        <v>32.6</v>
      </c>
      <c r="AO148" s="215">
        <v>25.1</v>
      </c>
      <c r="AP148" s="215">
        <v>29.1</v>
      </c>
      <c r="AQ148" s="215">
        <v>41.2</v>
      </c>
      <c r="AR148" s="215">
        <v>37</v>
      </c>
      <c r="AS148" s="215">
        <v>38.200000000000003</v>
      </c>
      <c r="AT148" s="215">
        <v>35.5</v>
      </c>
      <c r="AU148" s="215">
        <v>33</v>
      </c>
      <c r="AV148" s="215">
        <v>30.2</v>
      </c>
      <c r="AW148" s="215">
        <v>29.7</v>
      </c>
      <c r="AX148" s="215">
        <v>40.6</v>
      </c>
      <c r="AY148" s="215">
        <v>37.1</v>
      </c>
      <c r="AZ148" s="215">
        <v>34.4</v>
      </c>
      <c r="BA148" s="215">
        <v>55.3</v>
      </c>
      <c r="BB148" s="183"/>
      <c r="BK148" s="202">
        <v>34029</v>
      </c>
      <c r="BL148" s="200">
        <v>0</v>
      </c>
      <c r="BM148" s="200"/>
      <c r="BN148" s="278">
        <f t="shared" si="4"/>
        <v>700</v>
      </c>
      <c r="BO148" s="201"/>
      <c r="BP148" s="278">
        <f t="shared" si="5"/>
        <v>1500</v>
      </c>
      <c r="BQ148" s="176"/>
      <c r="BR148" s="207">
        <v>97</v>
      </c>
      <c r="BS148" s="205"/>
    </row>
    <row r="149" spans="2:71" ht="14.1" customHeight="1">
      <c r="B149" s="182" t="s">
        <v>5</v>
      </c>
      <c r="C149" s="178">
        <v>35166</v>
      </c>
      <c r="D149" s="176" t="s">
        <v>13</v>
      </c>
      <c r="E149" s="215">
        <v>37.04</v>
      </c>
      <c r="F149" s="215">
        <v>27.65</v>
      </c>
      <c r="G149" s="215">
        <v>30.37</v>
      </c>
      <c r="H149" s="215">
        <v>27.75</v>
      </c>
      <c r="I149" s="215">
        <v>36.76</v>
      </c>
      <c r="J149" s="215">
        <v>37.29</v>
      </c>
      <c r="K149" s="215">
        <v>49.83</v>
      </c>
      <c r="L149" s="215">
        <v>44.59</v>
      </c>
      <c r="M149" s="215">
        <v>34.72</v>
      </c>
      <c r="N149" s="215">
        <v>32.07</v>
      </c>
      <c r="O149" s="215">
        <v>35.840000000000003</v>
      </c>
      <c r="P149" s="215">
        <v>33.07</v>
      </c>
      <c r="Q149" s="215">
        <v>32.229999999999997</v>
      </c>
      <c r="R149" s="215">
        <v>30.16</v>
      </c>
      <c r="S149" s="215">
        <v>34.270000000000003</v>
      </c>
      <c r="T149" s="215">
        <v>31.35</v>
      </c>
      <c r="U149" s="215">
        <v>40.9</v>
      </c>
      <c r="V149" s="215">
        <v>30.76</v>
      </c>
      <c r="W149" s="215">
        <v>31.39</v>
      </c>
      <c r="X149" s="215">
        <v>29.75</v>
      </c>
      <c r="Y149" s="215">
        <v>24.36</v>
      </c>
      <c r="Z149" s="215">
        <v>36.5</v>
      </c>
      <c r="AA149" s="215">
        <v>29.9</v>
      </c>
      <c r="AB149" s="216">
        <v>28.76</v>
      </c>
      <c r="AH149" s="182" t="s">
        <v>5</v>
      </c>
      <c r="AI149" s="189">
        <v>35166</v>
      </c>
      <c r="AJ149" s="176" t="s">
        <v>16</v>
      </c>
      <c r="AK149" s="215">
        <v>42.8</v>
      </c>
      <c r="AL149" s="215">
        <v>52.3</v>
      </c>
      <c r="AM149" s="215">
        <v>34</v>
      </c>
      <c r="AN149" s="215">
        <v>35.200000000000003</v>
      </c>
      <c r="AO149" s="215">
        <v>27.2</v>
      </c>
      <c r="AP149" s="215">
        <v>31.6</v>
      </c>
      <c r="AQ149" s="215">
        <v>42.6</v>
      </c>
      <c r="AR149" s="215">
        <v>45.6</v>
      </c>
      <c r="AS149" s="215">
        <v>39</v>
      </c>
      <c r="AT149" s="215">
        <v>40.9</v>
      </c>
      <c r="AU149" s="215">
        <v>34.200000000000003</v>
      </c>
      <c r="AV149" s="215">
        <v>31.2</v>
      </c>
      <c r="AW149" s="215">
        <v>30.2</v>
      </c>
      <c r="AX149" s="215">
        <v>41.4</v>
      </c>
      <c r="AY149" s="215">
        <v>38.299999999999997</v>
      </c>
      <c r="AZ149" s="215">
        <v>36.4</v>
      </c>
      <c r="BA149" s="215">
        <v>54.6</v>
      </c>
      <c r="BB149" s="183"/>
      <c r="BK149" s="199">
        <v>34121</v>
      </c>
      <c r="BL149" s="200">
        <v>328.86399999999998</v>
      </c>
      <c r="BM149" s="200"/>
      <c r="BN149" s="278">
        <f t="shared" si="4"/>
        <v>700</v>
      </c>
      <c r="BO149" s="201"/>
      <c r="BP149" s="278">
        <f t="shared" si="5"/>
        <v>1500</v>
      </c>
      <c r="BQ149" s="176"/>
      <c r="BR149" s="207">
        <v>53.5</v>
      </c>
      <c r="BS149" s="205"/>
    </row>
    <row r="150" spans="2:71" ht="14.1" customHeight="1">
      <c r="B150" s="182" t="s">
        <v>6</v>
      </c>
      <c r="C150" s="178">
        <v>35265</v>
      </c>
      <c r="D150" s="176" t="s">
        <v>13</v>
      </c>
      <c r="E150" s="215">
        <v>41.33</v>
      </c>
      <c r="F150" s="215">
        <v>27.11</v>
      </c>
      <c r="G150" s="215">
        <v>30.04</v>
      </c>
      <c r="H150" s="215">
        <v>29.86</v>
      </c>
      <c r="I150" s="215">
        <v>38.33</v>
      </c>
      <c r="J150" s="215">
        <v>38.07</v>
      </c>
      <c r="K150" s="215">
        <v>49.75</v>
      </c>
      <c r="L150" s="215">
        <v>45.55</v>
      </c>
      <c r="M150" s="215">
        <v>31.26</v>
      </c>
      <c r="N150" s="215">
        <v>33.08</v>
      </c>
      <c r="O150" s="215">
        <v>38.76</v>
      </c>
      <c r="P150" s="215">
        <v>31.03</v>
      </c>
      <c r="Q150" s="215">
        <v>28.94</v>
      </c>
      <c r="R150" s="215">
        <v>25.92</v>
      </c>
      <c r="S150" s="215">
        <v>34.19</v>
      </c>
      <c r="T150" s="215">
        <v>31</v>
      </c>
      <c r="U150" s="215">
        <v>41.9</v>
      </c>
      <c r="V150" s="215">
        <v>31.03</v>
      </c>
      <c r="W150" s="215">
        <v>28.51</v>
      </c>
      <c r="X150" s="215">
        <v>28.03</v>
      </c>
      <c r="Y150" s="215">
        <v>27.43</v>
      </c>
      <c r="Z150" s="215">
        <v>35.69</v>
      </c>
      <c r="AA150" s="215">
        <v>30.09</v>
      </c>
      <c r="AB150" s="216">
        <v>30.54</v>
      </c>
      <c r="AH150" s="182" t="s">
        <v>6</v>
      </c>
      <c r="AI150" s="189">
        <v>35270</v>
      </c>
      <c r="AJ150" s="176" t="s">
        <v>12</v>
      </c>
      <c r="AK150" s="215">
        <v>39.700000000000003</v>
      </c>
      <c r="AL150" s="215">
        <v>48.9</v>
      </c>
      <c r="AM150" s="215">
        <v>31.5</v>
      </c>
      <c r="AN150" s="215">
        <v>33.200000000000003</v>
      </c>
      <c r="AO150" s="215">
        <v>25.9</v>
      </c>
      <c r="AP150" s="215">
        <v>29.7</v>
      </c>
      <c r="AQ150" s="215">
        <v>38.6</v>
      </c>
      <c r="AR150" s="215">
        <v>37.200000000000003</v>
      </c>
      <c r="AS150" s="215">
        <v>38.9</v>
      </c>
      <c r="AT150" s="215">
        <v>37.4</v>
      </c>
      <c r="AU150" s="215">
        <v>32.5</v>
      </c>
      <c r="AV150" s="215">
        <v>29.1</v>
      </c>
      <c r="AW150" s="215">
        <v>27.7</v>
      </c>
      <c r="AX150" s="215">
        <v>40</v>
      </c>
      <c r="AY150" s="215">
        <v>37</v>
      </c>
      <c r="AZ150" s="215">
        <v>34.799999999999997</v>
      </c>
      <c r="BA150" s="215">
        <v>49.5</v>
      </c>
      <c r="BB150" s="183"/>
      <c r="BK150" s="199">
        <v>34151</v>
      </c>
      <c r="BL150" s="200">
        <v>389.85599999999999</v>
      </c>
      <c r="BM150" s="200"/>
      <c r="BN150" s="278">
        <f t="shared" si="4"/>
        <v>700</v>
      </c>
      <c r="BO150" s="201"/>
      <c r="BP150" s="278">
        <f t="shared" si="5"/>
        <v>1500</v>
      </c>
      <c r="BQ150" s="176"/>
      <c r="BR150" s="207">
        <v>83.5</v>
      </c>
      <c r="BS150" s="205"/>
    </row>
    <row r="151" spans="2:71" ht="14.1" customHeight="1">
      <c r="B151" s="182" t="s">
        <v>7</v>
      </c>
      <c r="C151" s="178">
        <v>35408</v>
      </c>
      <c r="D151" s="176" t="s">
        <v>13</v>
      </c>
      <c r="E151" s="215">
        <v>36.799999999999997</v>
      </c>
      <c r="F151" s="215">
        <v>28.6</v>
      </c>
      <c r="G151" s="215">
        <v>30</v>
      </c>
      <c r="H151" s="215">
        <v>29.4</v>
      </c>
      <c r="I151" s="215">
        <v>38.4</v>
      </c>
      <c r="J151" s="215">
        <v>37.1</v>
      </c>
      <c r="K151" s="215">
        <v>52.9</v>
      </c>
      <c r="L151" s="215">
        <v>47.9</v>
      </c>
      <c r="M151" s="215">
        <v>38.200000000000003</v>
      </c>
      <c r="N151" s="215">
        <v>35.299999999999997</v>
      </c>
      <c r="O151" s="215">
        <v>42.2</v>
      </c>
      <c r="P151" s="215">
        <v>34.1</v>
      </c>
      <c r="Q151" s="215">
        <v>32.9</v>
      </c>
      <c r="R151" s="215">
        <v>27.4</v>
      </c>
      <c r="S151" s="215">
        <v>33.200000000000003</v>
      </c>
      <c r="T151" s="215">
        <v>30.7</v>
      </c>
      <c r="U151" s="215">
        <v>37.6</v>
      </c>
      <c r="V151" s="215">
        <v>33.6</v>
      </c>
      <c r="W151" s="215">
        <v>28.7</v>
      </c>
      <c r="X151" s="215">
        <v>30.9</v>
      </c>
      <c r="Y151" s="215">
        <v>22.5</v>
      </c>
      <c r="Z151" s="215">
        <v>35.4</v>
      </c>
      <c r="AA151" s="215">
        <v>27</v>
      </c>
      <c r="AB151" s="216">
        <v>27.6</v>
      </c>
      <c r="AH151" s="182" t="s">
        <v>7</v>
      </c>
      <c r="AI151" s="189">
        <v>35361</v>
      </c>
      <c r="AJ151" s="176" t="s">
        <v>13</v>
      </c>
      <c r="AK151" s="215">
        <v>40</v>
      </c>
      <c r="AL151" s="215">
        <v>51.1</v>
      </c>
      <c r="AM151" s="215">
        <v>31.3</v>
      </c>
      <c r="AN151" s="215">
        <v>32.700000000000003</v>
      </c>
      <c r="AO151" s="215">
        <v>25.4</v>
      </c>
      <c r="AP151" s="215">
        <v>30.2</v>
      </c>
      <c r="AQ151" s="215">
        <v>40.799999999999997</v>
      </c>
      <c r="AR151" s="215">
        <v>35.299999999999997</v>
      </c>
      <c r="AS151" s="215">
        <v>37</v>
      </c>
      <c r="AT151" s="215">
        <v>35.299999999999997</v>
      </c>
      <c r="AU151" s="215">
        <v>32.1</v>
      </c>
      <c r="AV151" s="215">
        <v>29.3</v>
      </c>
      <c r="AW151" s="215">
        <v>26.3</v>
      </c>
      <c r="AX151" s="215">
        <v>39.1</v>
      </c>
      <c r="AY151" s="215">
        <v>35.200000000000003</v>
      </c>
      <c r="AZ151" s="215">
        <v>33.5</v>
      </c>
      <c r="BA151" s="215">
        <v>52.2</v>
      </c>
      <c r="BB151" s="183"/>
      <c r="BK151" s="199">
        <v>34182</v>
      </c>
      <c r="BL151" s="200">
        <v>389.58600000000001</v>
      </c>
      <c r="BM151" s="200"/>
      <c r="BN151" s="278">
        <f t="shared" si="4"/>
        <v>700</v>
      </c>
      <c r="BO151" s="201"/>
      <c r="BP151" s="278">
        <f t="shared" si="5"/>
        <v>1500</v>
      </c>
      <c r="BQ151" s="176"/>
      <c r="BR151" s="207">
        <v>124</v>
      </c>
      <c r="BS151" s="205"/>
    </row>
    <row r="152" spans="2:71" ht="14.1" customHeight="1">
      <c r="B152" s="182" t="s">
        <v>8</v>
      </c>
      <c r="C152" s="178">
        <v>35458</v>
      </c>
      <c r="D152" s="176" t="s">
        <v>13</v>
      </c>
      <c r="E152" s="215">
        <v>38.1</v>
      </c>
      <c r="F152" s="215">
        <v>28</v>
      </c>
      <c r="G152" s="215">
        <v>27.1</v>
      </c>
      <c r="H152" s="215">
        <v>25.4</v>
      </c>
      <c r="I152" s="215">
        <v>34.299999999999997</v>
      </c>
      <c r="J152" s="215">
        <v>33</v>
      </c>
      <c r="K152" s="215">
        <v>45.7</v>
      </c>
      <c r="L152" s="215">
        <v>46.7</v>
      </c>
      <c r="M152" s="215">
        <v>35.4</v>
      </c>
      <c r="N152" s="215">
        <v>33.299999999999997</v>
      </c>
      <c r="O152" s="215">
        <v>37</v>
      </c>
      <c r="P152" s="215">
        <v>31.3</v>
      </c>
      <c r="Q152" s="215">
        <v>33</v>
      </c>
      <c r="R152" s="215">
        <v>26.7</v>
      </c>
      <c r="S152" s="215">
        <v>34.6</v>
      </c>
      <c r="T152" s="215">
        <v>31.9</v>
      </c>
      <c r="U152" s="215">
        <v>37.5</v>
      </c>
      <c r="V152" s="215">
        <v>32.1</v>
      </c>
      <c r="W152" s="215">
        <v>31.4</v>
      </c>
      <c r="X152" s="215">
        <v>28.9</v>
      </c>
      <c r="Y152" s="215">
        <v>25.5</v>
      </c>
      <c r="Z152" s="215">
        <v>34.700000000000003</v>
      </c>
      <c r="AA152" s="215">
        <v>27.6</v>
      </c>
      <c r="AB152" s="216">
        <v>26.1</v>
      </c>
      <c r="AH152" s="182" t="s">
        <v>8</v>
      </c>
      <c r="AI152" s="189">
        <v>35458</v>
      </c>
      <c r="AJ152" s="176" t="s">
        <v>13</v>
      </c>
      <c r="AK152" s="215">
        <v>37.9</v>
      </c>
      <c r="AL152" s="215">
        <v>50.4</v>
      </c>
      <c r="AM152" s="215">
        <v>30.6</v>
      </c>
      <c r="AN152" s="215">
        <v>32.700000000000003</v>
      </c>
      <c r="AO152" s="215">
        <v>24.3</v>
      </c>
      <c r="AP152" s="215">
        <v>29.2</v>
      </c>
      <c r="AQ152" s="215">
        <v>37.6</v>
      </c>
      <c r="AR152" s="215">
        <v>36.5</v>
      </c>
      <c r="AS152" s="215">
        <v>36.6</v>
      </c>
      <c r="AT152" s="215">
        <v>35.4</v>
      </c>
      <c r="AU152" s="215">
        <v>31.5</v>
      </c>
      <c r="AV152" s="215">
        <v>27.6</v>
      </c>
      <c r="AW152" s="215">
        <v>27.3</v>
      </c>
      <c r="AX152" s="215">
        <v>39.799999999999997</v>
      </c>
      <c r="AY152" s="215">
        <v>34.700000000000003</v>
      </c>
      <c r="AZ152" s="215">
        <v>33.299999999999997</v>
      </c>
      <c r="BA152" s="215">
        <v>49.4</v>
      </c>
      <c r="BB152" s="183"/>
      <c r="BK152" s="199">
        <v>34213</v>
      </c>
      <c r="BL152" s="200">
        <v>376.63099999999997</v>
      </c>
      <c r="BM152" s="200"/>
      <c r="BN152" s="278">
        <f t="shared" si="4"/>
        <v>700</v>
      </c>
      <c r="BO152" s="201"/>
      <c r="BP152" s="278">
        <f t="shared" si="5"/>
        <v>1500</v>
      </c>
      <c r="BQ152" s="176"/>
      <c r="BR152" s="207">
        <v>234.5</v>
      </c>
      <c r="BS152" s="205"/>
    </row>
    <row r="153" spans="2:71" ht="14.1" customHeight="1">
      <c r="B153" s="182" t="s">
        <v>5</v>
      </c>
      <c r="C153" s="178">
        <v>35586</v>
      </c>
      <c r="D153" s="176" t="s">
        <v>15</v>
      </c>
      <c r="E153" s="215">
        <v>41.1</v>
      </c>
      <c r="F153" s="215">
        <v>30.9</v>
      </c>
      <c r="G153" s="215">
        <v>29</v>
      </c>
      <c r="H153" s="215">
        <v>28.8</v>
      </c>
      <c r="I153" s="215">
        <v>34.299999999999997</v>
      </c>
      <c r="J153" s="215">
        <v>35.700000000000003</v>
      </c>
      <c r="K153" s="215">
        <v>47.6</v>
      </c>
      <c r="L153" s="215">
        <v>44.1</v>
      </c>
      <c r="M153" s="215">
        <v>31.6</v>
      </c>
      <c r="N153" s="215">
        <v>35.4</v>
      </c>
      <c r="O153" s="215">
        <v>38.799999999999997</v>
      </c>
      <c r="P153" s="215">
        <v>32.799999999999997</v>
      </c>
      <c r="Q153" s="215">
        <v>30.5</v>
      </c>
      <c r="R153" s="215">
        <v>27.6</v>
      </c>
      <c r="S153" s="215">
        <v>34.299999999999997</v>
      </c>
      <c r="T153" s="215">
        <v>31.6</v>
      </c>
      <c r="U153" s="215">
        <v>39.4</v>
      </c>
      <c r="V153" s="215">
        <v>31.4</v>
      </c>
      <c r="W153" s="215">
        <v>31.5</v>
      </c>
      <c r="X153" s="215">
        <v>27.6</v>
      </c>
      <c r="Y153" s="215">
        <v>27</v>
      </c>
      <c r="Z153" s="215">
        <v>35.6</v>
      </c>
      <c r="AA153" s="215">
        <v>31.3</v>
      </c>
      <c r="AB153" s="216">
        <v>27.7</v>
      </c>
      <c r="AH153" s="182" t="s">
        <v>5</v>
      </c>
      <c r="AI153" s="189">
        <v>35535</v>
      </c>
      <c r="AJ153" s="176" t="s">
        <v>17</v>
      </c>
      <c r="AK153" s="215">
        <v>41.4</v>
      </c>
      <c r="AL153" s="215">
        <v>51.3</v>
      </c>
      <c r="AM153" s="215">
        <v>32.1</v>
      </c>
      <c r="AN153" s="215">
        <v>35.4</v>
      </c>
      <c r="AO153" s="215">
        <v>26.4</v>
      </c>
      <c r="AP153" s="215">
        <v>29.9</v>
      </c>
      <c r="AQ153" s="215">
        <v>40.6</v>
      </c>
      <c r="AR153" s="215">
        <v>43.3</v>
      </c>
      <c r="AS153" s="215">
        <v>38.6</v>
      </c>
      <c r="AT153" s="215">
        <v>36.299999999999997</v>
      </c>
      <c r="AU153" s="215">
        <v>33.299999999999997</v>
      </c>
      <c r="AV153" s="215">
        <v>29.8</v>
      </c>
      <c r="AW153" s="215">
        <v>26.5</v>
      </c>
      <c r="AX153" s="215">
        <v>39.799999999999997</v>
      </c>
      <c r="AY153" s="215">
        <v>36.4</v>
      </c>
      <c r="AZ153" s="215">
        <v>35.1</v>
      </c>
      <c r="BA153" s="215">
        <v>53.3</v>
      </c>
      <c r="BB153" s="183"/>
      <c r="BK153" s="202">
        <v>34243</v>
      </c>
      <c r="BL153" s="200">
        <v>389.85599999999999</v>
      </c>
      <c r="BM153" s="200"/>
      <c r="BN153" s="278">
        <f t="shared" si="4"/>
        <v>700</v>
      </c>
      <c r="BO153" s="201"/>
      <c r="BP153" s="278">
        <f t="shared" si="5"/>
        <v>1500</v>
      </c>
      <c r="BQ153" s="176"/>
      <c r="BR153" s="207">
        <v>146</v>
      </c>
      <c r="BS153" s="205"/>
    </row>
    <row r="154" spans="2:71" ht="14.1" customHeight="1">
      <c r="B154" s="182" t="s">
        <v>6</v>
      </c>
      <c r="C154" s="178">
        <v>35669</v>
      </c>
      <c r="D154" s="176" t="s">
        <v>16</v>
      </c>
      <c r="E154" s="215">
        <v>40.5</v>
      </c>
      <c r="F154" s="215">
        <v>31.5</v>
      </c>
      <c r="G154" s="215">
        <v>29.3</v>
      </c>
      <c r="H154" s="215">
        <v>28.4</v>
      </c>
      <c r="I154" s="215">
        <v>36.200000000000003</v>
      </c>
      <c r="J154" s="215">
        <v>39</v>
      </c>
      <c r="K154" s="215">
        <v>52.6</v>
      </c>
      <c r="L154" s="215">
        <v>47.8</v>
      </c>
      <c r="M154" s="215">
        <v>33.6</v>
      </c>
      <c r="N154" s="215">
        <v>35.299999999999997</v>
      </c>
      <c r="O154" s="215">
        <v>41.3</v>
      </c>
      <c r="P154" s="215">
        <v>33.6</v>
      </c>
      <c r="Q154" s="215">
        <v>32.5</v>
      </c>
      <c r="R154" s="215">
        <v>29.4</v>
      </c>
      <c r="S154" s="215">
        <v>34.1</v>
      </c>
      <c r="T154" s="215">
        <v>32</v>
      </c>
      <c r="U154" s="215">
        <v>38.299999999999997</v>
      </c>
      <c r="V154" s="215">
        <v>30.7</v>
      </c>
      <c r="W154" s="215">
        <v>30.7</v>
      </c>
      <c r="X154" s="215">
        <v>29.5</v>
      </c>
      <c r="Y154" s="215">
        <v>28.1</v>
      </c>
      <c r="Z154" s="215">
        <v>37.4</v>
      </c>
      <c r="AA154" s="215">
        <v>31.3</v>
      </c>
      <c r="AB154" s="216">
        <v>29.2</v>
      </c>
      <c r="AH154" s="182" t="s">
        <v>6</v>
      </c>
      <c r="AI154" s="189">
        <v>35649</v>
      </c>
      <c r="AJ154" s="176" t="s">
        <v>17</v>
      </c>
      <c r="AK154" s="215">
        <v>33.6</v>
      </c>
      <c r="AL154" s="215">
        <v>45.6</v>
      </c>
      <c r="AM154" s="215">
        <v>29</v>
      </c>
      <c r="AN154" s="215">
        <v>31.9</v>
      </c>
      <c r="AO154" s="215">
        <v>23.4</v>
      </c>
      <c r="AP154" s="215">
        <v>27.6</v>
      </c>
      <c r="AQ154" s="215">
        <v>36.6</v>
      </c>
      <c r="AR154" s="215">
        <v>40.1</v>
      </c>
      <c r="AS154" s="215">
        <v>35.6</v>
      </c>
      <c r="AT154" s="215">
        <v>34</v>
      </c>
      <c r="AU154" s="215">
        <v>32.4</v>
      </c>
      <c r="AV154" s="215">
        <v>30.5</v>
      </c>
      <c r="AW154" s="215">
        <v>27.7</v>
      </c>
      <c r="AX154" s="215">
        <v>38.1</v>
      </c>
      <c r="AY154" s="215">
        <v>36.1</v>
      </c>
      <c r="AZ154" s="215">
        <v>32</v>
      </c>
      <c r="BA154" s="215">
        <v>49.9</v>
      </c>
      <c r="BB154" s="183"/>
      <c r="BK154" s="202">
        <v>34274</v>
      </c>
      <c r="BL154" s="200">
        <v>334.93400000000003</v>
      </c>
      <c r="BM154" s="200"/>
      <c r="BN154" s="278">
        <f t="shared" si="4"/>
        <v>700</v>
      </c>
      <c r="BO154" s="201"/>
      <c r="BP154" s="278">
        <f t="shared" si="5"/>
        <v>1500</v>
      </c>
      <c r="BQ154" s="176"/>
      <c r="BR154" s="207">
        <v>233.5</v>
      </c>
      <c r="BS154" s="205"/>
    </row>
    <row r="155" spans="2:71" ht="14.1" customHeight="1">
      <c r="B155" s="182" t="s">
        <v>7</v>
      </c>
      <c r="C155" s="178">
        <v>35781</v>
      </c>
      <c r="D155" s="176" t="s">
        <v>17</v>
      </c>
      <c r="E155" s="215">
        <v>38.6</v>
      </c>
      <c r="F155" s="215">
        <v>28.9</v>
      </c>
      <c r="G155" s="215">
        <v>29.2</v>
      </c>
      <c r="H155" s="215">
        <v>29.7</v>
      </c>
      <c r="I155" s="215">
        <v>36.299999999999997</v>
      </c>
      <c r="J155" s="215">
        <v>36.6</v>
      </c>
      <c r="K155" s="215">
        <v>51.8</v>
      </c>
      <c r="L155" s="215">
        <v>45.9</v>
      </c>
      <c r="M155" s="215">
        <v>35.299999999999997</v>
      </c>
      <c r="N155" s="215">
        <v>32.6</v>
      </c>
      <c r="O155" s="215">
        <v>39.799999999999997</v>
      </c>
      <c r="P155" s="215">
        <v>33.299999999999997</v>
      </c>
      <c r="Q155" s="215">
        <v>32.6</v>
      </c>
      <c r="R155" s="215">
        <v>28</v>
      </c>
      <c r="S155" s="215">
        <v>35.1</v>
      </c>
      <c r="T155" s="215">
        <v>30.3</v>
      </c>
      <c r="U155" s="215">
        <v>40.4</v>
      </c>
      <c r="V155" s="215">
        <v>29.5</v>
      </c>
      <c r="W155" s="215">
        <v>32.4</v>
      </c>
      <c r="X155" s="215">
        <v>29.6</v>
      </c>
      <c r="Y155" s="215">
        <v>28.1</v>
      </c>
      <c r="Z155" s="215">
        <v>37.4</v>
      </c>
      <c r="AA155" s="215">
        <v>31.3</v>
      </c>
      <c r="AB155" s="216">
        <v>28.8</v>
      </c>
      <c r="AH155" s="182" t="s">
        <v>7</v>
      </c>
      <c r="AI155" s="189">
        <v>35724</v>
      </c>
      <c r="AJ155" s="176" t="s">
        <v>13</v>
      </c>
      <c r="AK155" s="215">
        <v>33.299999999999997</v>
      </c>
      <c r="AL155" s="215">
        <v>45.9</v>
      </c>
      <c r="AM155" s="215">
        <v>29.3</v>
      </c>
      <c r="AN155" s="215">
        <v>31.6</v>
      </c>
      <c r="AO155" s="215">
        <v>22.9</v>
      </c>
      <c r="AP155" s="215">
        <v>26.9</v>
      </c>
      <c r="AQ155" s="215">
        <v>36.799999999999997</v>
      </c>
      <c r="AR155" s="215">
        <v>37.299999999999997</v>
      </c>
      <c r="AS155" s="215">
        <v>34.1</v>
      </c>
      <c r="AT155" s="215">
        <v>32.200000000000003</v>
      </c>
      <c r="AU155" s="215">
        <v>29</v>
      </c>
      <c r="AV155" s="215">
        <v>27.8</v>
      </c>
      <c r="AW155" s="215">
        <v>24.7</v>
      </c>
      <c r="AX155" s="215">
        <v>33.700000000000003</v>
      </c>
      <c r="AY155" s="215">
        <v>32.799999999999997</v>
      </c>
      <c r="AZ155" s="215">
        <v>31.5</v>
      </c>
      <c r="BA155" s="215">
        <v>46</v>
      </c>
      <c r="BB155" s="183"/>
      <c r="BK155" s="202">
        <v>34304</v>
      </c>
      <c r="BL155" s="200">
        <v>132.82</v>
      </c>
      <c r="BM155" s="200"/>
      <c r="BN155" s="278">
        <f t="shared" si="4"/>
        <v>700</v>
      </c>
      <c r="BO155" s="201"/>
      <c r="BP155" s="278">
        <f t="shared" si="5"/>
        <v>1500</v>
      </c>
      <c r="BQ155" s="176"/>
      <c r="BR155" s="207">
        <v>117</v>
      </c>
      <c r="BS155" s="205"/>
    </row>
    <row r="156" spans="2:71" ht="14.1" customHeight="1">
      <c r="B156" s="182" t="s">
        <v>8</v>
      </c>
      <c r="C156" s="178">
        <v>35844</v>
      </c>
      <c r="D156" s="176" t="s">
        <v>13</v>
      </c>
      <c r="E156" s="215">
        <v>36.840000000000003</v>
      </c>
      <c r="F156" s="215">
        <v>28.35</v>
      </c>
      <c r="G156" s="215">
        <v>28.26</v>
      </c>
      <c r="H156" s="215">
        <v>22.08</v>
      </c>
      <c r="I156" s="215">
        <v>31.88</v>
      </c>
      <c r="J156" s="215">
        <v>33.380000000000003</v>
      </c>
      <c r="K156" s="215">
        <v>44.42</v>
      </c>
      <c r="L156" s="215">
        <v>44.09</v>
      </c>
      <c r="M156" s="215">
        <v>30.58</v>
      </c>
      <c r="N156" s="215">
        <v>33.58</v>
      </c>
      <c r="O156" s="215">
        <v>36.65</v>
      </c>
      <c r="P156" s="215">
        <v>31.31</v>
      </c>
      <c r="Q156" s="215">
        <v>31.67</v>
      </c>
      <c r="R156" s="215">
        <v>27.26</v>
      </c>
      <c r="S156" s="215">
        <v>32.78</v>
      </c>
      <c r="T156" s="215">
        <v>28.18</v>
      </c>
      <c r="U156" s="215">
        <v>38.619999999999997</v>
      </c>
      <c r="V156" s="215">
        <v>27.96</v>
      </c>
      <c r="W156" s="215">
        <v>29.17</v>
      </c>
      <c r="X156" s="215">
        <v>28.38</v>
      </c>
      <c r="Y156" s="215">
        <v>25.88</v>
      </c>
      <c r="Z156" s="215">
        <v>32.409999999999997</v>
      </c>
      <c r="AA156" s="215">
        <v>30.37</v>
      </c>
      <c r="AB156" s="216">
        <v>27.22</v>
      </c>
      <c r="AH156" s="182" t="s">
        <v>8</v>
      </c>
      <c r="AI156" s="189">
        <v>35850</v>
      </c>
      <c r="AJ156" s="176" t="s">
        <v>50</v>
      </c>
      <c r="AK156" s="215">
        <v>38.4</v>
      </c>
      <c r="AL156" s="215">
        <v>48.7</v>
      </c>
      <c r="AM156" s="215">
        <v>33.1</v>
      </c>
      <c r="AN156" s="215">
        <v>34.6</v>
      </c>
      <c r="AO156" s="215">
        <v>26.4</v>
      </c>
      <c r="AP156" s="215">
        <v>31.3</v>
      </c>
      <c r="AQ156" s="215">
        <v>41</v>
      </c>
      <c r="AR156" s="215">
        <v>42.6</v>
      </c>
      <c r="AS156" s="215">
        <v>38.799999999999997</v>
      </c>
      <c r="AT156" s="215">
        <v>38.299999999999997</v>
      </c>
      <c r="AU156" s="215">
        <v>33.799999999999997</v>
      </c>
      <c r="AV156" s="215">
        <v>30.5</v>
      </c>
      <c r="AW156" s="215">
        <v>29.5</v>
      </c>
      <c r="AX156" s="215">
        <v>40.9</v>
      </c>
      <c r="AY156" s="215">
        <v>37.799999999999997</v>
      </c>
      <c r="AZ156" s="215">
        <v>35.5</v>
      </c>
      <c r="BA156" s="215">
        <v>52.8</v>
      </c>
      <c r="BB156" s="183"/>
      <c r="BK156" s="202">
        <v>34335</v>
      </c>
      <c r="BL156" s="200">
        <v>389.85599999999999</v>
      </c>
      <c r="BM156" s="200"/>
      <c r="BN156" s="278">
        <f t="shared" si="4"/>
        <v>700</v>
      </c>
      <c r="BO156" s="201"/>
      <c r="BP156" s="278">
        <f t="shared" si="5"/>
        <v>1500</v>
      </c>
      <c r="BQ156" s="176"/>
      <c r="BR156" s="207">
        <v>117.5</v>
      </c>
      <c r="BS156" s="205"/>
    </row>
    <row r="157" spans="2:71" ht="14.1" customHeight="1">
      <c r="B157" s="182" t="s">
        <v>5</v>
      </c>
      <c r="C157" s="178">
        <v>35907</v>
      </c>
      <c r="D157" s="176" t="s">
        <v>17</v>
      </c>
      <c r="E157" s="215">
        <v>39.299999999999997</v>
      </c>
      <c r="F157" s="215">
        <v>29.6</v>
      </c>
      <c r="G157" s="215">
        <v>28.3</v>
      </c>
      <c r="H157" s="215">
        <v>29.3</v>
      </c>
      <c r="I157" s="215">
        <v>34.5</v>
      </c>
      <c r="J157" s="215">
        <v>36.299999999999997</v>
      </c>
      <c r="K157" s="215">
        <v>49.1</v>
      </c>
      <c r="L157" s="215">
        <v>42.7</v>
      </c>
      <c r="M157" s="215">
        <v>32.1</v>
      </c>
      <c r="N157" s="215">
        <v>33.1</v>
      </c>
      <c r="O157" s="215">
        <v>37.6</v>
      </c>
      <c r="P157" s="215">
        <v>32.6</v>
      </c>
      <c r="Q157" s="215">
        <v>30.6</v>
      </c>
      <c r="R157" s="215">
        <v>27.9</v>
      </c>
      <c r="S157" s="215">
        <v>32.6</v>
      </c>
      <c r="T157" s="215">
        <v>31.1</v>
      </c>
      <c r="U157" s="215">
        <v>39.299999999999997</v>
      </c>
      <c r="V157" s="215">
        <v>29.7</v>
      </c>
      <c r="W157" s="215">
        <v>31.4</v>
      </c>
      <c r="X157" s="215">
        <v>29.9</v>
      </c>
      <c r="Y157" s="215">
        <v>27.2</v>
      </c>
      <c r="Z157" s="215">
        <v>34.799999999999997</v>
      </c>
      <c r="AA157" s="215">
        <v>29.2</v>
      </c>
      <c r="AB157" s="216">
        <v>28.1</v>
      </c>
      <c r="AH157" s="182" t="s">
        <v>5</v>
      </c>
      <c r="AI157" s="189">
        <v>35928</v>
      </c>
      <c r="AJ157" s="176" t="s">
        <v>90</v>
      </c>
      <c r="AK157" s="215">
        <v>37.9</v>
      </c>
      <c r="AL157" s="215">
        <v>50.2</v>
      </c>
      <c r="AM157" s="215">
        <v>32.1</v>
      </c>
      <c r="AN157" s="215">
        <v>35.299999999999997</v>
      </c>
      <c r="AO157" s="215">
        <v>25.5</v>
      </c>
      <c r="AP157" s="215">
        <v>31.9</v>
      </c>
      <c r="AQ157" s="215">
        <v>40.700000000000003</v>
      </c>
      <c r="AR157" s="215">
        <v>42.6</v>
      </c>
      <c r="AS157" s="215">
        <v>35.200000000000003</v>
      </c>
      <c r="AT157" s="215">
        <v>36.4</v>
      </c>
      <c r="AU157" s="215">
        <v>33.799999999999997</v>
      </c>
      <c r="AV157" s="215">
        <v>30.1</v>
      </c>
      <c r="AW157" s="215">
        <v>26.9</v>
      </c>
      <c r="AX157" s="215">
        <v>42.3</v>
      </c>
      <c r="AY157" s="215">
        <v>37.799999999999997</v>
      </c>
      <c r="AZ157" s="215">
        <v>35</v>
      </c>
      <c r="BA157" s="215">
        <v>53</v>
      </c>
      <c r="BB157" s="183"/>
      <c r="BK157" s="202">
        <v>34366</v>
      </c>
      <c r="BL157" s="200">
        <v>352.12799999999999</v>
      </c>
      <c r="BM157" s="200"/>
      <c r="BN157" s="278">
        <f t="shared" si="4"/>
        <v>700</v>
      </c>
      <c r="BO157" s="201"/>
      <c r="BP157" s="278">
        <f t="shared" si="5"/>
        <v>1500</v>
      </c>
      <c r="BQ157" s="176"/>
      <c r="BR157" s="207">
        <v>32</v>
      </c>
      <c r="BS157" s="205"/>
    </row>
    <row r="158" spans="2:71" ht="14.1" customHeight="1">
      <c r="B158" s="182" t="s">
        <v>6</v>
      </c>
      <c r="C158" s="178">
        <v>36031</v>
      </c>
      <c r="D158" s="176" t="s">
        <v>16</v>
      </c>
      <c r="E158" s="215">
        <v>37.1</v>
      </c>
      <c r="F158" s="215">
        <v>28.6</v>
      </c>
      <c r="G158" s="215">
        <v>27.4</v>
      </c>
      <c r="H158" s="215">
        <v>26.6</v>
      </c>
      <c r="I158" s="215">
        <v>32.6</v>
      </c>
      <c r="J158" s="215">
        <v>32.700000000000003</v>
      </c>
      <c r="K158" s="215">
        <v>46.8</v>
      </c>
      <c r="L158" s="215">
        <v>42.9</v>
      </c>
      <c r="M158" s="215">
        <v>30.4</v>
      </c>
      <c r="N158" s="215">
        <v>30.4</v>
      </c>
      <c r="O158" s="215">
        <v>36.700000000000003</v>
      </c>
      <c r="P158" s="215">
        <v>30.6</v>
      </c>
      <c r="Q158" s="215">
        <v>30.3</v>
      </c>
      <c r="R158" s="215">
        <v>25.7</v>
      </c>
      <c r="S158" s="215">
        <v>31.7</v>
      </c>
      <c r="T158" s="215">
        <v>25.5</v>
      </c>
      <c r="U158" s="215">
        <v>36.6</v>
      </c>
      <c r="V158" s="215">
        <v>27.1</v>
      </c>
      <c r="W158" s="215">
        <v>27.7</v>
      </c>
      <c r="X158" s="215">
        <v>25.7</v>
      </c>
      <c r="Y158" s="215">
        <v>24.6</v>
      </c>
      <c r="Z158" s="215">
        <v>32.299999999999997</v>
      </c>
      <c r="AA158" s="215">
        <v>26.8</v>
      </c>
      <c r="AB158" s="216">
        <v>24.5</v>
      </c>
      <c r="AH158" s="182" t="s">
        <v>6</v>
      </c>
      <c r="AI158" s="189">
        <v>36055</v>
      </c>
      <c r="AJ158" s="176" t="s">
        <v>89</v>
      </c>
      <c r="AK158" s="215">
        <v>39.700000000000003</v>
      </c>
      <c r="AL158" s="215">
        <v>51</v>
      </c>
      <c r="AM158" s="215">
        <v>31.9</v>
      </c>
      <c r="AN158" s="215">
        <v>36.1</v>
      </c>
      <c r="AO158" s="215">
        <v>26.4</v>
      </c>
      <c r="AP158" s="215">
        <v>32.5</v>
      </c>
      <c r="AQ158" s="215">
        <v>40.700000000000003</v>
      </c>
      <c r="AR158" s="215">
        <v>43.6</v>
      </c>
      <c r="AS158" s="215">
        <v>39.200000000000003</v>
      </c>
      <c r="AT158" s="215">
        <v>35.9</v>
      </c>
      <c r="AU158" s="215">
        <v>34.5</v>
      </c>
      <c r="AV158" s="215">
        <v>31.3</v>
      </c>
      <c r="AW158" s="215">
        <v>28.2</v>
      </c>
      <c r="AX158" s="215">
        <v>41.5</v>
      </c>
      <c r="AY158" s="215">
        <v>39.5</v>
      </c>
      <c r="AZ158" s="215">
        <v>37.5</v>
      </c>
      <c r="BA158" s="215">
        <v>53.7</v>
      </c>
      <c r="BB158" s="183"/>
      <c r="BK158" s="202">
        <v>34394</v>
      </c>
      <c r="BL158" s="200">
        <v>388.04599999999999</v>
      </c>
      <c r="BM158" s="200"/>
      <c r="BN158" s="278">
        <f t="shared" si="4"/>
        <v>700</v>
      </c>
      <c r="BO158" s="201"/>
      <c r="BP158" s="278">
        <f t="shared" si="5"/>
        <v>1500</v>
      </c>
      <c r="BQ158" s="176"/>
      <c r="BR158" s="207">
        <v>22.5</v>
      </c>
      <c r="BS158" s="205"/>
    </row>
    <row r="159" spans="2:71" ht="14.1" customHeight="1">
      <c r="B159" s="182" t="s">
        <v>7</v>
      </c>
      <c r="C159" s="178">
        <v>36132</v>
      </c>
      <c r="D159" s="176" t="s">
        <v>89</v>
      </c>
      <c r="E159" s="215">
        <v>39.4</v>
      </c>
      <c r="F159" s="215">
        <v>29</v>
      </c>
      <c r="G159" s="215">
        <v>29.2</v>
      </c>
      <c r="H159" s="215">
        <v>27.7</v>
      </c>
      <c r="I159" s="215">
        <v>34.4</v>
      </c>
      <c r="J159" s="215">
        <v>36</v>
      </c>
      <c r="K159" s="215">
        <v>48.3</v>
      </c>
      <c r="L159" s="215">
        <v>45.4</v>
      </c>
      <c r="M159" s="215">
        <v>32.200000000000003</v>
      </c>
      <c r="N159" s="215">
        <v>32.9</v>
      </c>
      <c r="O159" s="215">
        <v>37.1</v>
      </c>
      <c r="P159" s="215">
        <v>31.3</v>
      </c>
      <c r="Q159" s="215">
        <v>31.5</v>
      </c>
      <c r="R159" s="215">
        <v>27.2</v>
      </c>
      <c r="S159" s="215">
        <v>34</v>
      </c>
      <c r="T159" s="215">
        <v>28.4</v>
      </c>
      <c r="U159" s="215">
        <v>37.9</v>
      </c>
      <c r="V159" s="215">
        <v>29.3</v>
      </c>
      <c r="W159" s="215">
        <v>29.2</v>
      </c>
      <c r="X159" s="215">
        <v>28.5</v>
      </c>
      <c r="Y159" s="215">
        <v>25.1</v>
      </c>
      <c r="Z159" s="215">
        <v>34.9</v>
      </c>
      <c r="AA159" s="215">
        <v>29.5</v>
      </c>
      <c r="AB159" s="216">
        <v>26.8</v>
      </c>
      <c r="AH159" s="182" t="s">
        <v>7</v>
      </c>
      <c r="AI159" s="189">
        <v>36118</v>
      </c>
      <c r="AJ159" s="176" t="s">
        <v>124</v>
      </c>
      <c r="AK159" s="215">
        <v>39.700000000000003</v>
      </c>
      <c r="AL159" s="215">
        <v>52.9</v>
      </c>
      <c r="AM159" s="215">
        <v>34.9</v>
      </c>
      <c r="AN159" s="215">
        <v>37.4</v>
      </c>
      <c r="AO159" s="215">
        <v>28.4</v>
      </c>
      <c r="AP159" s="215">
        <v>31.5</v>
      </c>
      <c r="AQ159" s="215">
        <v>43.9</v>
      </c>
      <c r="AR159" s="215">
        <v>44.6</v>
      </c>
      <c r="AS159" s="215">
        <v>38.5</v>
      </c>
      <c r="AT159" s="215">
        <v>39</v>
      </c>
      <c r="AU159" s="215">
        <v>35.299999999999997</v>
      </c>
      <c r="AV159" s="215">
        <v>31.6</v>
      </c>
      <c r="AW159" s="215">
        <v>30.1</v>
      </c>
      <c r="AX159" s="215">
        <v>42.4</v>
      </c>
      <c r="AY159" s="215">
        <v>39.700000000000003</v>
      </c>
      <c r="AZ159" s="215">
        <v>38</v>
      </c>
      <c r="BA159" s="215">
        <v>55.4</v>
      </c>
      <c r="BB159" s="183"/>
      <c r="BK159" s="199">
        <v>34425</v>
      </c>
      <c r="BL159" s="200">
        <v>377.28</v>
      </c>
      <c r="BM159" s="200"/>
      <c r="BN159" s="278">
        <f t="shared" si="4"/>
        <v>700</v>
      </c>
      <c r="BO159" s="201"/>
      <c r="BP159" s="278">
        <f t="shared" si="5"/>
        <v>1500</v>
      </c>
      <c r="BQ159" s="176"/>
      <c r="BR159" s="207">
        <v>54</v>
      </c>
      <c r="BS159" s="205"/>
    </row>
    <row r="160" spans="2:71" ht="14.1" customHeight="1">
      <c r="B160" s="182" t="s">
        <v>8</v>
      </c>
      <c r="C160" s="178">
        <v>36214</v>
      </c>
      <c r="D160" s="176" t="s">
        <v>90</v>
      </c>
      <c r="E160" s="215">
        <v>36</v>
      </c>
      <c r="F160" s="215">
        <v>28.6</v>
      </c>
      <c r="G160" s="215">
        <v>27.8</v>
      </c>
      <c r="H160" s="215">
        <v>26.8</v>
      </c>
      <c r="I160" s="215">
        <v>32.6</v>
      </c>
      <c r="J160" s="215">
        <v>35.799999999999997</v>
      </c>
      <c r="K160" s="215">
        <v>50.9</v>
      </c>
      <c r="L160" s="215">
        <v>44.6</v>
      </c>
      <c r="M160" s="215">
        <v>31.2</v>
      </c>
      <c r="N160" s="215">
        <v>33.1</v>
      </c>
      <c r="O160" s="215">
        <v>36.9</v>
      </c>
      <c r="P160" s="215">
        <v>32</v>
      </c>
      <c r="Q160" s="215">
        <v>31.5</v>
      </c>
      <c r="R160" s="215">
        <v>27.4</v>
      </c>
      <c r="S160" s="215">
        <v>33</v>
      </c>
      <c r="T160" s="215">
        <v>29</v>
      </c>
      <c r="U160" s="215">
        <v>37.6</v>
      </c>
      <c r="V160" s="215">
        <v>27.6</v>
      </c>
      <c r="W160" s="215">
        <v>30.4</v>
      </c>
      <c r="X160" s="215">
        <v>29.9</v>
      </c>
      <c r="Y160" s="215">
        <v>26.7</v>
      </c>
      <c r="Z160" s="215">
        <v>31.8</v>
      </c>
      <c r="AA160" s="215">
        <v>31</v>
      </c>
      <c r="AB160" s="216">
        <v>28.3</v>
      </c>
      <c r="AH160" s="182" t="s">
        <v>8</v>
      </c>
      <c r="AI160" s="189">
        <v>36180</v>
      </c>
      <c r="AJ160" s="176" t="s">
        <v>124</v>
      </c>
      <c r="AK160" s="215">
        <v>38.6</v>
      </c>
      <c r="AL160" s="215">
        <v>53.4</v>
      </c>
      <c r="AM160" s="215">
        <v>33.4</v>
      </c>
      <c r="AN160" s="215">
        <v>35.9</v>
      </c>
      <c r="AO160" s="215">
        <v>25.7</v>
      </c>
      <c r="AP160" s="215">
        <v>30.4</v>
      </c>
      <c r="AQ160" s="215">
        <v>42.2</v>
      </c>
      <c r="AR160" s="215">
        <v>44.4</v>
      </c>
      <c r="AS160" s="215">
        <v>39.299999999999997</v>
      </c>
      <c r="AT160" s="215">
        <v>38.1</v>
      </c>
      <c r="AU160" s="215">
        <v>34.1</v>
      </c>
      <c r="AV160" s="215">
        <v>31.5</v>
      </c>
      <c r="AW160" s="215">
        <v>28.6</v>
      </c>
      <c r="AX160" s="215">
        <v>43</v>
      </c>
      <c r="AY160" s="215">
        <v>38.9</v>
      </c>
      <c r="AZ160" s="215">
        <v>37.9</v>
      </c>
      <c r="BA160" s="215">
        <v>55.2</v>
      </c>
      <c r="BB160" s="183"/>
      <c r="BK160" s="199">
        <v>34455</v>
      </c>
      <c r="BL160" s="200">
        <v>99.39</v>
      </c>
      <c r="BM160" s="200"/>
      <c r="BN160" s="278">
        <f t="shared" si="4"/>
        <v>700</v>
      </c>
      <c r="BO160" s="201"/>
      <c r="BP160" s="278">
        <f t="shared" si="5"/>
        <v>1500</v>
      </c>
      <c r="BQ160" s="176"/>
      <c r="BR160" s="207">
        <v>113.5</v>
      </c>
      <c r="BS160" s="205"/>
    </row>
    <row r="161" spans="2:71" ht="14.1" customHeight="1">
      <c r="B161" s="182" t="s">
        <v>5</v>
      </c>
      <c r="C161" s="178">
        <v>36322</v>
      </c>
      <c r="D161" s="176" t="s">
        <v>91</v>
      </c>
      <c r="E161" s="215">
        <v>36.799999999999997</v>
      </c>
      <c r="F161" s="215">
        <v>30</v>
      </c>
      <c r="G161" s="215">
        <v>27.9</v>
      </c>
      <c r="H161" s="215">
        <v>28</v>
      </c>
      <c r="I161" s="215">
        <v>33.299999999999997</v>
      </c>
      <c r="J161" s="215">
        <v>35.4</v>
      </c>
      <c r="K161" s="215">
        <v>45.7</v>
      </c>
      <c r="L161" s="215">
        <v>45.5</v>
      </c>
      <c r="M161" s="215">
        <v>30.4</v>
      </c>
      <c r="N161" s="215">
        <v>32.6</v>
      </c>
      <c r="O161" s="215">
        <v>34.4</v>
      </c>
      <c r="P161" s="215">
        <v>30.2</v>
      </c>
      <c r="Q161" s="215">
        <v>31.2</v>
      </c>
      <c r="R161" s="215">
        <v>26.3</v>
      </c>
      <c r="S161" s="215">
        <v>33</v>
      </c>
      <c r="T161" s="215">
        <v>28.1</v>
      </c>
      <c r="U161" s="215">
        <v>38.200000000000003</v>
      </c>
      <c r="V161" s="215">
        <v>27.4</v>
      </c>
      <c r="W161" s="215">
        <v>29.5</v>
      </c>
      <c r="X161" s="215">
        <v>27</v>
      </c>
      <c r="Y161" s="215">
        <v>24.9</v>
      </c>
      <c r="Z161" s="215">
        <v>35.9</v>
      </c>
      <c r="AA161" s="215">
        <v>28.5</v>
      </c>
      <c r="AB161" s="216">
        <v>25.4</v>
      </c>
      <c r="AH161" s="182" t="s">
        <v>5</v>
      </c>
      <c r="AI161" s="189">
        <v>36265</v>
      </c>
      <c r="AJ161" s="176" t="s">
        <v>90</v>
      </c>
      <c r="AK161" s="215">
        <v>37.4</v>
      </c>
      <c r="AL161" s="215">
        <v>50.9</v>
      </c>
      <c r="AM161" s="215">
        <v>32.6</v>
      </c>
      <c r="AN161" s="215">
        <v>35.5</v>
      </c>
      <c r="AO161" s="215">
        <v>25.2</v>
      </c>
      <c r="AP161" s="215">
        <v>31.6</v>
      </c>
      <c r="AQ161" s="215">
        <v>41.3</v>
      </c>
      <c r="AR161" s="215">
        <v>42.5</v>
      </c>
      <c r="AS161" s="215">
        <v>35.4</v>
      </c>
      <c r="AT161" s="215">
        <v>38.1</v>
      </c>
      <c r="AU161" s="215">
        <v>33.4</v>
      </c>
      <c r="AV161" s="215">
        <v>30.3</v>
      </c>
      <c r="AW161" s="215">
        <v>29</v>
      </c>
      <c r="AX161" s="215">
        <v>42.4</v>
      </c>
      <c r="AY161" s="215">
        <v>38.200000000000003</v>
      </c>
      <c r="AZ161" s="215">
        <v>35.9</v>
      </c>
      <c r="BA161" s="215">
        <v>51.8</v>
      </c>
      <c r="BB161" s="183"/>
      <c r="BK161" s="199">
        <v>34486</v>
      </c>
      <c r="BL161" s="200">
        <v>0</v>
      </c>
      <c r="BM161" s="200"/>
      <c r="BN161" s="278">
        <f t="shared" si="4"/>
        <v>700</v>
      </c>
      <c r="BO161" s="201"/>
      <c r="BP161" s="278">
        <f t="shared" si="5"/>
        <v>1500</v>
      </c>
      <c r="BQ161" s="176"/>
      <c r="BR161" s="207">
        <v>16.5</v>
      </c>
      <c r="BS161" s="205"/>
    </row>
    <row r="162" spans="2:71" ht="14.1" customHeight="1">
      <c r="B162" s="182" t="s">
        <v>6</v>
      </c>
      <c r="C162" s="178">
        <v>36410</v>
      </c>
      <c r="D162" s="176" t="s">
        <v>50</v>
      </c>
      <c r="E162" s="215">
        <v>37.200000000000003</v>
      </c>
      <c r="F162" s="215">
        <v>29.1</v>
      </c>
      <c r="G162" s="215">
        <v>28.1</v>
      </c>
      <c r="H162" s="215">
        <v>26</v>
      </c>
      <c r="I162" s="215">
        <v>32.700000000000003</v>
      </c>
      <c r="J162" s="215">
        <v>34.6</v>
      </c>
      <c r="K162" s="215">
        <v>44.6</v>
      </c>
      <c r="L162" s="215">
        <v>42.7</v>
      </c>
      <c r="M162" s="215">
        <v>30.8</v>
      </c>
      <c r="N162" s="215">
        <v>32.700000000000003</v>
      </c>
      <c r="O162" s="215">
        <v>36.799999999999997</v>
      </c>
      <c r="P162" s="215">
        <v>29.6</v>
      </c>
      <c r="Q162" s="215">
        <v>28.9</v>
      </c>
      <c r="R162" s="215">
        <v>26.1</v>
      </c>
      <c r="S162" s="215">
        <v>31.5</v>
      </c>
      <c r="T162" s="215">
        <v>28.4</v>
      </c>
      <c r="U162" s="215">
        <v>41.8</v>
      </c>
      <c r="V162" s="215">
        <v>29.4</v>
      </c>
      <c r="W162" s="215">
        <v>28.8</v>
      </c>
      <c r="X162" s="215">
        <v>26.9</v>
      </c>
      <c r="Y162" s="215">
        <v>25.1</v>
      </c>
      <c r="Z162" s="215">
        <v>34.1</v>
      </c>
      <c r="AA162" s="215">
        <v>28.8</v>
      </c>
      <c r="AB162" s="216">
        <v>25.9</v>
      </c>
      <c r="AH162" s="182" t="s">
        <v>6</v>
      </c>
      <c r="AI162" s="189">
        <v>36382</v>
      </c>
      <c r="AJ162" s="176" t="s">
        <v>124</v>
      </c>
      <c r="AK162" s="215">
        <v>36.9</v>
      </c>
      <c r="AL162" s="215">
        <v>47.6</v>
      </c>
      <c r="AM162" s="215">
        <v>30.8</v>
      </c>
      <c r="AN162" s="215">
        <v>33.5</v>
      </c>
      <c r="AO162" s="215">
        <v>24.6</v>
      </c>
      <c r="AP162" s="215">
        <v>29.2</v>
      </c>
      <c r="AQ162" s="215">
        <v>39.4</v>
      </c>
      <c r="AR162" s="215">
        <v>40.299999999999997</v>
      </c>
      <c r="AS162" s="215">
        <v>34.200000000000003</v>
      </c>
      <c r="AT162" s="215">
        <v>34.9</v>
      </c>
      <c r="AU162" s="215">
        <v>30.4</v>
      </c>
      <c r="AV162" s="215">
        <v>28.5</v>
      </c>
      <c r="AW162" s="215">
        <v>24.8</v>
      </c>
      <c r="AX162" s="215">
        <v>38.6</v>
      </c>
      <c r="AY162" s="215">
        <v>35.200000000000003</v>
      </c>
      <c r="AZ162" s="215">
        <v>33.299999999999997</v>
      </c>
      <c r="BA162" s="215">
        <v>50.2</v>
      </c>
      <c r="BB162" s="183"/>
      <c r="BK162" s="199">
        <v>34516</v>
      </c>
      <c r="BL162" s="200">
        <v>112.363</v>
      </c>
      <c r="BM162" s="200"/>
      <c r="BN162" s="278">
        <f t="shared" si="4"/>
        <v>700</v>
      </c>
      <c r="BO162" s="201"/>
      <c r="BP162" s="278">
        <f t="shared" si="5"/>
        <v>1500</v>
      </c>
      <c r="BQ162" s="176"/>
      <c r="BR162" s="207">
        <v>95</v>
      </c>
      <c r="BS162" s="205"/>
    </row>
    <row r="163" spans="2:71" ht="14.1" customHeight="1">
      <c r="B163" s="182" t="s">
        <v>7</v>
      </c>
      <c r="C163" s="178">
        <v>36503</v>
      </c>
      <c r="D163" s="176" t="s">
        <v>11</v>
      </c>
      <c r="E163" s="215">
        <v>37.9</v>
      </c>
      <c r="F163" s="215">
        <v>29.6</v>
      </c>
      <c r="G163" s="215">
        <v>29.6</v>
      </c>
      <c r="H163" s="215">
        <v>27.7</v>
      </c>
      <c r="I163" s="215">
        <v>35.299999999999997</v>
      </c>
      <c r="J163" s="215">
        <v>34.299999999999997</v>
      </c>
      <c r="K163" s="215">
        <v>45.5</v>
      </c>
      <c r="L163" s="215">
        <v>44.9</v>
      </c>
      <c r="M163" s="215">
        <v>32.1</v>
      </c>
      <c r="N163" s="215">
        <v>32.299999999999997</v>
      </c>
      <c r="O163" s="215">
        <v>38.299999999999997</v>
      </c>
      <c r="P163" s="215">
        <v>33.5</v>
      </c>
      <c r="Q163" s="215">
        <v>31.2</v>
      </c>
      <c r="R163" s="215">
        <v>26.8</v>
      </c>
      <c r="S163" s="215">
        <v>33.4</v>
      </c>
      <c r="T163" s="215">
        <v>31.5</v>
      </c>
      <c r="U163" s="215">
        <v>39.299999999999997</v>
      </c>
      <c r="V163" s="215">
        <v>29.3</v>
      </c>
      <c r="W163" s="215">
        <v>30.4</v>
      </c>
      <c r="X163" s="215">
        <v>28.8</v>
      </c>
      <c r="Y163" s="215">
        <v>25.8</v>
      </c>
      <c r="Z163" s="215">
        <v>35</v>
      </c>
      <c r="AA163" s="215">
        <v>30</v>
      </c>
      <c r="AB163" s="216">
        <v>26.5</v>
      </c>
      <c r="AH163" s="182" t="s">
        <v>7</v>
      </c>
      <c r="AI163" s="189">
        <v>36483</v>
      </c>
      <c r="AJ163" s="176" t="s">
        <v>90</v>
      </c>
      <c r="AK163" s="215">
        <v>35.200000000000003</v>
      </c>
      <c r="AL163" s="215">
        <v>45.7</v>
      </c>
      <c r="AM163" s="215">
        <v>30</v>
      </c>
      <c r="AN163" s="215">
        <v>31.9</v>
      </c>
      <c r="AO163" s="215">
        <v>25.4</v>
      </c>
      <c r="AP163" s="215">
        <v>28.7</v>
      </c>
      <c r="AQ163" s="215">
        <v>36.1</v>
      </c>
      <c r="AR163" s="215">
        <v>37.6</v>
      </c>
      <c r="AS163" s="215">
        <v>33.1</v>
      </c>
      <c r="AT163" s="215">
        <v>32.6</v>
      </c>
      <c r="AU163" s="215">
        <v>30</v>
      </c>
      <c r="AV163" s="215">
        <v>26.8</v>
      </c>
      <c r="AW163" s="215">
        <v>25.3</v>
      </c>
      <c r="AX163" s="215">
        <v>39.4</v>
      </c>
      <c r="AY163" s="215">
        <v>33.9</v>
      </c>
      <c r="AZ163" s="215">
        <v>32.200000000000003</v>
      </c>
      <c r="BA163" s="215">
        <v>46.3</v>
      </c>
      <c r="BB163" s="183"/>
      <c r="BK163" s="199">
        <v>34547</v>
      </c>
      <c r="BL163" s="200">
        <v>389.55599999999998</v>
      </c>
      <c r="BM163" s="200"/>
      <c r="BN163" s="278">
        <f t="shared" si="4"/>
        <v>700</v>
      </c>
      <c r="BO163" s="201"/>
      <c r="BP163" s="278">
        <f t="shared" si="5"/>
        <v>1500</v>
      </c>
      <c r="BQ163" s="176"/>
      <c r="BR163" s="207">
        <v>82</v>
      </c>
      <c r="BS163" s="205"/>
    </row>
    <row r="164" spans="2:71" ht="14.1" customHeight="1">
      <c r="B164" s="182" t="s">
        <v>8</v>
      </c>
      <c r="C164" s="178">
        <v>36573</v>
      </c>
      <c r="D164" s="176" t="s">
        <v>16</v>
      </c>
      <c r="E164" s="215">
        <v>36.1</v>
      </c>
      <c r="F164" s="215">
        <v>29.6</v>
      </c>
      <c r="G164" s="215">
        <v>29.3</v>
      </c>
      <c r="H164" s="215">
        <v>27.7</v>
      </c>
      <c r="I164" s="215">
        <v>34.9</v>
      </c>
      <c r="J164" s="215">
        <v>36.4</v>
      </c>
      <c r="K164" s="215">
        <v>46.4</v>
      </c>
      <c r="L164" s="215">
        <v>46.7</v>
      </c>
      <c r="M164" s="215">
        <v>31.1</v>
      </c>
      <c r="N164" s="215">
        <v>33.6</v>
      </c>
      <c r="O164" s="215">
        <v>37.799999999999997</v>
      </c>
      <c r="P164" s="215">
        <v>31.6</v>
      </c>
      <c r="Q164" s="215">
        <v>33.4</v>
      </c>
      <c r="R164" s="215">
        <v>26.5</v>
      </c>
      <c r="S164" s="215">
        <v>32.799999999999997</v>
      </c>
      <c r="T164" s="215">
        <v>30.4</v>
      </c>
      <c r="U164" s="215">
        <v>39.1</v>
      </c>
      <c r="V164" s="215">
        <v>28.6</v>
      </c>
      <c r="W164" s="215">
        <v>29.7</v>
      </c>
      <c r="X164" s="215">
        <v>28</v>
      </c>
      <c r="Y164" s="215">
        <v>25.1</v>
      </c>
      <c r="Z164" s="215">
        <v>35</v>
      </c>
      <c r="AA164" s="215">
        <v>29.6</v>
      </c>
      <c r="AB164" s="216">
        <v>26.3</v>
      </c>
      <c r="AH164" s="182" t="s">
        <v>8</v>
      </c>
      <c r="AI164" s="189">
        <v>36578</v>
      </c>
      <c r="AJ164" s="176" t="s">
        <v>90</v>
      </c>
      <c r="AK164" s="215">
        <v>38.4</v>
      </c>
      <c r="AL164" s="215">
        <v>52.8</v>
      </c>
      <c r="AM164" s="215">
        <v>34.6</v>
      </c>
      <c r="AN164" s="215">
        <v>35.9</v>
      </c>
      <c r="AO164" s="215">
        <v>25.2</v>
      </c>
      <c r="AP164" s="215">
        <v>31.2</v>
      </c>
      <c r="AQ164" s="215">
        <v>41.6</v>
      </c>
      <c r="AR164" s="215">
        <v>44.7</v>
      </c>
      <c r="AS164" s="215">
        <v>38</v>
      </c>
      <c r="AT164" s="215">
        <v>37.6</v>
      </c>
      <c r="AU164" s="215">
        <v>34.5</v>
      </c>
      <c r="AV164" s="215">
        <v>31.3</v>
      </c>
      <c r="AW164" s="215">
        <v>29.9</v>
      </c>
      <c r="AX164" s="215">
        <v>43.5</v>
      </c>
      <c r="AY164" s="215">
        <v>40.1</v>
      </c>
      <c r="AZ164" s="215">
        <v>37.6</v>
      </c>
      <c r="BA164" s="215">
        <v>56.4</v>
      </c>
      <c r="BB164" s="183"/>
      <c r="BK164" s="199">
        <v>34578</v>
      </c>
      <c r="BL164" s="200">
        <v>376.83499999999998</v>
      </c>
      <c r="BM164" s="200"/>
      <c r="BN164" s="278">
        <f t="shared" si="4"/>
        <v>700</v>
      </c>
      <c r="BO164" s="201"/>
      <c r="BP164" s="278">
        <f t="shared" si="5"/>
        <v>1500</v>
      </c>
      <c r="BQ164" s="176"/>
      <c r="BR164" s="207">
        <v>53</v>
      </c>
      <c r="BS164" s="205"/>
    </row>
    <row r="165" spans="2:71" ht="14.1" customHeight="1">
      <c r="B165" s="182" t="s">
        <v>5</v>
      </c>
      <c r="C165" s="178">
        <v>36684</v>
      </c>
      <c r="D165" s="176" t="s">
        <v>16</v>
      </c>
      <c r="E165" s="215">
        <v>37.5</v>
      </c>
      <c r="F165" s="215">
        <v>30.6</v>
      </c>
      <c r="G165" s="215">
        <v>28.3</v>
      </c>
      <c r="H165" s="215">
        <v>27.5</v>
      </c>
      <c r="I165" s="215">
        <v>34.1</v>
      </c>
      <c r="J165" s="215">
        <v>34.9</v>
      </c>
      <c r="K165" s="215">
        <v>45.9</v>
      </c>
      <c r="L165" s="215">
        <v>44.9</v>
      </c>
      <c r="M165" s="215">
        <v>32.5</v>
      </c>
      <c r="N165" s="215">
        <v>33.9</v>
      </c>
      <c r="O165" s="215">
        <v>37.4</v>
      </c>
      <c r="P165" s="215">
        <v>32.700000000000003</v>
      </c>
      <c r="Q165" s="215">
        <v>31.4</v>
      </c>
      <c r="R165" s="215">
        <v>27.8</v>
      </c>
      <c r="S165" s="215">
        <v>33.5</v>
      </c>
      <c r="T165" s="215">
        <v>30</v>
      </c>
      <c r="U165" s="215">
        <v>39.200000000000003</v>
      </c>
      <c r="V165" s="215">
        <v>29.7</v>
      </c>
      <c r="W165" s="215">
        <v>30.8</v>
      </c>
      <c r="X165" s="215">
        <v>28.2</v>
      </c>
      <c r="Y165" s="215">
        <v>27.4</v>
      </c>
      <c r="Z165" s="215">
        <v>35.6</v>
      </c>
      <c r="AA165" s="215">
        <v>29.7</v>
      </c>
      <c r="AB165" s="216">
        <v>27.5</v>
      </c>
      <c r="AH165" s="182" t="s">
        <v>5</v>
      </c>
      <c r="AI165" s="189">
        <v>36652</v>
      </c>
      <c r="AJ165" s="176" t="s">
        <v>141</v>
      </c>
      <c r="AK165" s="215">
        <v>38.6</v>
      </c>
      <c r="AL165" s="215">
        <v>50</v>
      </c>
      <c r="AM165" s="215">
        <v>32.200000000000003</v>
      </c>
      <c r="AN165" s="215">
        <v>34.4</v>
      </c>
      <c r="AO165" s="215">
        <v>27.2</v>
      </c>
      <c r="AP165" s="215">
        <v>31.9</v>
      </c>
      <c r="AQ165" s="215">
        <v>40.200000000000003</v>
      </c>
      <c r="AR165" s="215">
        <v>42.2</v>
      </c>
      <c r="AS165" s="215">
        <v>37.299999999999997</v>
      </c>
      <c r="AT165" s="215">
        <v>35.9</v>
      </c>
      <c r="AU165" s="215">
        <v>33.799999999999997</v>
      </c>
      <c r="AV165" s="215">
        <v>30.2</v>
      </c>
      <c r="AW165" s="215">
        <v>29</v>
      </c>
      <c r="AX165" s="215">
        <v>43.7</v>
      </c>
      <c r="AY165" s="215">
        <v>37.9</v>
      </c>
      <c r="AZ165" s="215">
        <v>35.1</v>
      </c>
      <c r="BA165" s="215">
        <v>52.4</v>
      </c>
      <c r="BB165" s="183"/>
      <c r="BK165" s="202">
        <v>34608</v>
      </c>
      <c r="BL165" s="200">
        <v>389.85599999999999</v>
      </c>
      <c r="BM165" s="200"/>
      <c r="BN165" s="278">
        <f t="shared" si="4"/>
        <v>700</v>
      </c>
      <c r="BO165" s="201"/>
      <c r="BP165" s="278">
        <f t="shared" si="5"/>
        <v>1500</v>
      </c>
      <c r="BQ165" s="176"/>
      <c r="BR165" s="207">
        <v>62.5</v>
      </c>
      <c r="BS165" s="205"/>
    </row>
    <row r="166" spans="2:71" ht="14.1" customHeight="1">
      <c r="B166" s="182" t="s">
        <v>6</v>
      </c>
      <c r="C166" s="178">
        <v>36789</v>
      </c>
      <c r="D166" s="176" t="s">
        <v>141</v>
      </c>
      <c r="E166" s="215">
        <v>39.200000000000003</v>
      </c>
      <c r="F166" s="215">
        <v>29.7</v>
      </c>
      <c r="G166" s="215">
        <v>28.3</v>
      </c>
      <c r="H166" s="215">
        <v>29.1</v>
      </c>
      <c r="I166" s="215">
        <v>33.5</v>
      </c>
      <c r="J166" s="215">
        <v>34.700000000000003</v>
      </c>
      <c r="K166" s="215">
        <v>46.6</v>
      </c>
      <c r="L166" s="215">
        <v>44.3</v>
      </c>
      <c r="M166" s="215">
        <v>30.7</v>
      </c>
      <c r="N166" s="215">
        <v>33.5</v>
      </c>
      <c r="O166" s="215">
        <v>36.799999999999997</v>
      </c>
      <c r="P166" s="215">
        <v>31</v>
      </c>
      <c r="Q166" s="215">
        <v>32.200000000000003</v>
      </c>
      <c r="R166" s="215">
        <v>27.4</v>
      </c>
      <c r="S166" s="215">
        <v>33.1</v>
      </c>
      <c r="T166" s="215">
        <v>30.1</v>
      </c>
      <c r="U166" s="215">
        <v>39.700000000000003</v>
      </c>
      <c r="V166" s="215">
        <v>29.3</v>
      </c>
      <c r="W166" s="215">
        <v>29.2</v>
      </c>
      <c r="X166" s="215">
        <v>27.4</v>
      </c>
      <c r="Y166" s="215">
        <v>27</v>
      </c>
      <c r="Z166" s="215">
        <v>34.9</v>
      </c>
      <c r="AA166" s="215">
        <v>29.8</v>
      </c>
      <c r="AB166" s="216">
        <v>26.6</v>
      </c>
      <c r="AH166" s="182" t="s">
        <v>6</v>
      </c>
      <c r="AI166" s="189">
        <v>36760</v>
      </c>
      <c r="AJ166" s="176" t="s">
        <v>148</v>
      </c>
      <c r="AK166" s="215">
        <v>38.200000000000003</v>
      </c>
      <c r="AL166" s="215">
        <v>50.4</v>
      </c>
      <c r="AM166" s="215">
        <v>32.299999999999997</v>
      </c>
      <c r="AN166" s="215">
        <v>35.1</v>
      </c>
      <c r="AO166" s="215">
        <v>24.9</v>
      </c>
      <c r="AP166" s="215">
        <v>30.7</v>
      </c>
      <c r="AQ166" s="215">
        <v>41.2</v>
      </c>
      <c r="AR166" s="215">
        <v>44.2</v>
      </c>
      <c r="AS166" s="215">
        <v>37</v>
      </c>
      <c r="AT166" s="215">
        <v>34.5</v>
      </c>
      <c r="AU166" s="215">
        <v>31.8</v>
      </c>
      <c r="AV166" s="215">
        <v>29.3</v>
      </c>
      <c r="AW166" s="215">
        <v>27.9</v>
      </c>
      <c r="AX166" s="215">
        <v>39.700000000000003</v>
      </c>
      <c r="AY166" s="215">
        <v>35.700000000000003</v>
      </c>
      <c r="AZ166" s="215">
        <v>34</v>
      </c>
      <c r="BA166" s="215">
        <v>54</v>
      </c>
      <c r="BB166" s="183"/>
      <c r="BK166" s="202">
        <v>34639</v>
      </c>
      <c r="BL166" s="200">
        <v>377.28</v>
      </c>
      <c r="BM166" s="200"/>
      <c r="BN166" s="278">
        <f t="shared" si="4"/>
        <v>700</v>
      </c>
      <c r="BO166" s="201"/>
      <c r="BP166" s="278">
        <f t="shared" si="5"/>
        <v>1500</v>
      </c>
      <c r="BQ166" s="176"/>
      <c r="BR166" s="207">
        <v>385</v>
      </c>
      <c r="BS166" s="205"/>
    </row>
    <row r="167" spans="2:71" ht="14.1" customHeight="1">
      <c r="B167" s="182" t="s">
        <v>7</v>
      </c>
      <c r="C167" s="178">
        <v>36836</v>
      </c>
      <c r="D167" s="176" t="s">
        <v>141</v>
      </c>
      <c r="E167" s="215">
        <v>37.9</v>
      </c>
      <c r="F167" s="215">
        <v>30.1</v>
      </c>
      <c r="G167" s="215">
        <v>29.2</v>
      </c>
      <c r="H167" s="215">
        <v>27.8</v>
      </c>
      <c r="I167" s="215">
        <v>34.6</v>
      </c>
      <c r="J167" s="215">
        <v>35.4</v>
      </c>
      <c r="K167" s="215">
        <v>46.7</v>
      </c>
      <c r="L167" s="215">
        <v>46.5</v>
      </c>
      <c r="M167" s="215">
        <v>32.4</v>
      </c>
      <c r="N167" s="215">
        <v>32.200000000000003</v>
      </c>
      <c r="O167" s="215">
        <v>37.6</v>
      </c>
      <c r="P167" s="215">
        <v>32.299999999999997</v>
      </c>
      <c r="Q167" s="215">
        <v>30.7</v>
      </c>
      <c r="R167" s="215">
        <v>26.6</v>
      </c>
      <c r="S167" s="215">
        <v>33.299999999999997</v>
      </c>
      <c r="T167" s="215">
        <v>29.2</v>
      </c>
      <c r="U167" s="215">
        <v>37.6</v>
      </c>
      <c r="V167" s="215">
        <v>29</v>
      </c>
      <c r="W167" s="215">
        <v>30.1</v>
      </c>
      <c r="X167" s="215">
        <v>27.4</v>
      </c>
      <c r="Y167" s="215">
        <v>26.9</v>
      </c>
      <c r="Z167" s="215">
        <v>34</v>
      </c>
      <c r="AA167" s="215">
        <v>29.3</v>
      </c>
      <c r="AB167" s="216">
        <v>26.1</v>
      </c>
      <c r="AH167" s="182" t="s">
        <v>7</v>
      </c>
      <c r="AI167" s="189">
        <v>36838</v>
      </c>
      <c r="AJ167" s="176" t="s">
        <v>150</v>
      </c>
      <c r="AK167" s="215">
        <v>40.200000000000003</v>
      </c>
      <c r="AL167" s="215">
        <v>53</v>
      </c>
      <c r="AM167" s="215">
        <v>33.5</v>
      </c>
      <c r="AN167" s="215">
        <v>36.5</v>
      </c>
      <c r="AO167" s="215">
        <v>27.2</v>
      </c>
      <c r="AP167" s="215">
        <v>32.4</v>
      </c>
      <c r="AQ167" s="215">
        <v>42.8</v>
      </c>
      <c r="AR167" s="215">
        <v>44</v>
      </c>
      <c r="AS167" s="215">
        <v>37.1</v>
      </c>
      <c r="AT167" s="215">
        <v>39.6</v>
      </c>
      <c r="AU167" s="215">
        <v>35.5</v>
      </c>
      <c r="AV167" s="215">
        <v>32.200000000000003</v>
      </c>
      <c r="AW167" s="215">
        <v>31.3</v>
      </c>
      <c r="AX167" s="215">
        <v>39.9</v>
      </c>
      <c r="AY167" s="215">
        <v>40.1</v>
      </c>
      <c r="AZ167" s="215">
        <v>37.6</v>
      </c>
      <c r="BA167" s="215">
        <v>55.6</v>
      </c>
      <c r="BB167" s="183"/>
      <c r="BK167" s="202">
        <v>34669</v>
      </c>
      <c r="BL167" s="200">
        <v>388.64100000000002</v>
      </c>
      <c r="BM167" s="200">
        <v>18.673999999999999</v>
      </c>
      <c r="BN167" s="278">
        <f>BM167+700</f>
        <v>718.67399999999998</v>
      </c>
      <c r="BO167" s="201"/>
      <c r="BP167" s="278">
        <f t="shared" si="5"/>
        <v>1500</v>
      </c>
      <c r="BQ167" s="176"/>
      <c r="BR167" s="207">
        <v>60.5</v>
      </c>
      <c r="BS167" s="205"/>
    </row>
    <row r="168" spans="2:71" ht="14.1" customHeight="1">
      <c r="B168" s="182" t="s">
        <v>8</v>
      </c>
      <c r="C168" s="178">
        <v>36928</v>
      </c>
      <c r="D168" s="176" t="s">
        <v>16</v>
      </c>
      <c r="E168" s="215">
        <v>38.1</v>
      </c>
      <c r="F168" s="215">
        <v>30.2</v>
      </c>
      <c r="G168" s="215">
        <v>26.4</v>
      </c>
      <c r="H168" s="215">
        <v>24.2</v>
      </c>
      <c r="I168" s="215">
        <v>27.5</v>
      </c>
      <c r="J168" s="215">
        <v>32.299999999999997</v>
      </c>
      <c r="K168" s="215">
        <v>42.9</v>
      </c>
      <c r="L168" s="215">
        <v>44.6</v>
      </c>
      <c r="M168" s="215">
        <v>29.8</v>
      </c>
      <c r="N168" s="215">
        <v>32.799999999999997</v>
      </c>
      <c r="O168" s="215">
        <v>36.9</v>
      </c>
      <c r="P168" s="215">
        <v>31.5</v>
      </c>
      <c r="Q168" s="215">
        <v>32.5</v>
      </c>
      <c r="R168" s="215">
        <v>25.9</v>
      </c>
      <c r="S168" s="215">
        <v>33.5</v>
      </c>
      <c r="T168" s="215">
        <v>29.4</v>
      </c>
      <c r="U168" s="215">
        <v>39.1</v>
      </c>
      <c r="V168" s="215">
        <v>29.3</v>
      </c>
      <c r="W168" s="215">
        <v>31.1</v>
      </c>
      <c r="X168" s="215">
        <v>26.9</v>
      </c>
      <c r="Y168" s="215">
        <v>26.7</v>
      </c>
      <c r="Z168" s="215">
        <v>33.9</v>
      </c>
      <c r="AA168" s="215">
        <v>30.2</v>
      </c>
      <c r="AB168" s="216">
        <v>26.4</v>
      </c>
      <c r="AH168" s="182" t="s">
        <v>8</v>
      </c>
      <c r="AI168" s="189">
        <v>36943</v>
      </c>
      <c r="AJ168" s="176" t="s">
        <v>148</v>
      </c>
      <c r="AK168" s="215">
        <v>37.799999999999997</v>
      </c>
      <c r="AL168" s="215">
        <v>49.1</v>
      </c>
      <c r="AM168" s="215">
        <v>29.8</v>
      </c>
      <c r="AN168" s="215">
        <v>33.9</v>
      </c>
      <c r="AO168" s="215">
        <v>28.3</v>
      </c>
      <c r="AP168" s="215">
        <v>31.6</v>
      </c>
      <c r="AQ168" s="215">
        <v>39.299999999999997</v>
      </c>
      <c r="AR168" s="215">
        <v>45.6</v>
      </c>
      <c r="AS168" s="215">
        <v>39.5</v>
      </c>
      <c r="AT168" s="215">
        <v>38.799999999999997</v>
      </c>
      <c r="AU168" s="215">
        <v>34.9</v>
      </c>
      <c r="AV168" s="215">
        <v>31.7</v>
      </c>
      <c r="AW168" s="215">
        <v>29.7</v>
      </c>
      <c r="AX168" s="215">
        <v>44</v>
      </c>
      <c r="AY168" s="215">
        <v>39.299999999999997</v>
      </c>
      <c r="AZ168" s="215">
        <v>36.9</v>
      </c>
      <c r="BA168" s="215">
        <v>54.2</v>
      </c>
      <c r="BB168" s="183"/>
      <c r="BK168" s="202">
        <v>34700</v>
      </c>
      <c r="BL168" s="200">
        <v>389.85599999999999</v>
      </c>
      <c r="BM168" s="200">
        <v>96.146000000000001</v>
      </c>
      <c r="BN168" s="278">
        <f t="shared" ref="BN168:BN231" si="6">BM168+700</f>
        <v>796.14599999999996</v>
      </c>
      <c r="BO168" s="201"/>
      <c r="BP168" s="278">
        <f t="shared" si="5"/>
        <v>1500</v>
      </c>
      <c r="BQ168" s="176"/>
      <c r="BR168" s="207">
        <v>20.5</v>
      </c>
      <c r="BS168" s="205"/>
    </row>
    <row r="169" spans="2:71" ht="14.1" customHeight="1">
      <c r="B169" s="182" t="s">
        <v>5</v>
      </c>
      <c r="C169" s="178">
        <v>37054</v>
      </c>
      <c r="D169" s="176" t="s">
        <v>141</v>
      </c>
      <c r="E169" s="215">
        <v>40.299999999999997</v>
      </c>
      <c r="F169" s="215">
        <v>31.6</v>
      </c>
      <c r="G169" s="215">
        <v>29.3</v>
      </c>
      <c r="H169" s="215">
        <v>29.1</v>
      </c>
      <c r="I169" s="215">
        <v>35.6</v>
      </c>
      <c r="J169" s="215">
        <v>36.6</v>
      </c>
      <c r="K169" s="215">
        <v>48</v>
      </c>
      <c r="L169" s="215">
        <v>47.4</v>
      </c>
      <c r="M169" s="215">
        <v>32.4</v>
      </c>
      <c r="N169" s="215">
        <v>33</v>
      </c>
      <c r="O169" s="215">
        <v>39.1</v>
      </c>
      <c r="P169" s="215">
        <v>31.3</v>
      </c>
      <c r="Q169" s="215">
        <v>31.7</v>
      </c>
      <c r="R169" s="215">
        <v>29.1</v>
      </c>
      <c r="S169" s="215">
        <v>34.6</v>
      </c>
      <c r="T169" s="215">
        <v>32.700000000000003</v>
      </c>
      <c r="U169" s="215">
        <v>42.6</v>
      </c>
      <c r="V169" s="215">
        <v>31.5</v>
      </c>
      <c r="W169" s="215">
        <v>31.3</v>
      </c>
      <c r="X169" s="215">
        <v>29.6</v>
      </c>
      <c r="Y169" s="215">
        <v>27.9</v>
      </c>
      <c r="Z169" s="215">
        <v>37.4</v>
      </c>
      <c r="AA169" s="215">
        <v>30.9</v>
      </c>
      <c r="AB169" s="216">
        <v>28.4</v>
      </c>
      <c r="AH169" s="182" t="s">
        <v>5</v>
      </c>
      <c r="AI169" s="189">
        <v>37034</v>
      </c>
      <c r="AJ169" s="176" t="s">
        <v>142</v>
      </c>
      <c r="AK169" s="215">
        <v>38.1</v>
      </c>
      <c r="AL169" s="215">
        <v>49.6</v>
      </c>
      <c r="AM169" s="215">
        <v>33</v>
      </c>
      <c r="AN169" s="215">
        <v>35.1</v>
      </c>
      <c r="AO169" s="215">
        <v>26.3</v>
      </c>
      <c r="AP169" s="215">
        <v>31.1</v>
      </c>
      <c r="AQ169" s="215">
        <v>42</v>
      </c>
      <c r="AR169" s="215">
        <v>43.7</v>
      </c>
      <c r="AS169" s="215">
        <v>36.4</v>
      </c>
      <c r="AT169" s="215">
        <v>37</v>
      </c>
      <c r="AU169" s="215">
        <v>32.799999999999997</v>
      </c>
      <c r="AV169" s="215">
        <v>30</v>
      </c>
      <c r="AW169" s="215">
        <v>29.1</v>
      </c>
      <c r="AX169" s="215">
        <v>41.8</v>
      </c>
      <c r="AY169" s="215">
        <v>36.5</v>
      </c>
      <c r="AZ169" s="215">
        <v>34.1</v>
      </c>
      <c r="BA169" s="215">
        <v>51.7</v>
      </c>
      <c r="BB169" s="183"/>
      <c r="BK169" s="202">
        <v>34731</v>
      </c>
      <c r="BL169" s="200">
        <v>352.12799999999999</v>
      </c>
      <c r="BM169" s="200">
        <v>154.179</v>
      </c>
      <c r="BN169" s="278">
        <f t="shared" si="6"/>
        <v>854.17899999999997</v>
      </c>
      <c r="BO169" s="201"/>
      <c r="BP169" s="278">
        <f t="shared" si="5"/>
        <v>1500</v>
      </c>
      <c r="BQ169" s="176"/>
      <c r="BR169" s="207">
        <v>27.5</v>
      </c>
      <c r="BS169" s="205"/>
    </row>
    <row r="170" spans="2:71" ht="14.1" customHeight="1">
      <c r="B170" s="182" t="s">
        <v>6</v>
      </c>
      <c r="C170" s="178">
        <v>37160</v>
      </c>
      <c r="D170" s="176" t="s">
        <v>148</v>
      </c>
      <c r="E170" s="215">
        <v>42</v>
      </c>
      <c r="F170" s="215">
        <v>31.1</v>
      </c>
      <c r="G170" s="215">
        <v>29.3</v>
      </c>
      <c r="H170" s="215">
        <v>29.1</v>
      </c>
      <c r="I170" s="215">
        <v>35.200000000000003</v>
      </c>
      <c r="J170" s="215">
        <v>37.5</v>
      </c>
      <c r="K170" s="215">
        <v>48.6</v>
      </c>
      <c r="L170" s="215">
        <v>49.3</v>
      </c>
      <c r="M170" s="215">
        <v>33.5</v>
      </c>
      <c r="N170" s="215">
        <v>35.1</v>
      </c>
      <c r="O170" s="215">
        <v>39.200000000000003</v>
      </c>
      <c r="P170" s="215">
        <v>33.700000000000003</v>
      </c>
      <c r="Q170" s="215">
        <v>32.799999999999997</v>
      </c>
      <c r="R170" s="215">
        <v>28.7</v>
      </c>
      <c r="S170" s="215">
        <v>34.700000000000003</v>
      </c>
      <c r="T170" s="215">
        <v>33</v>
      </c>
      <c r="U170" s="215">
        <v>42.6</v>
      </c>
      <c r="V170" s="215">
        <v>31.3</v>
      </c>
      <c r="W170" s="215">
        <v>29.8</v>
      </c>
      <c r="X170" s="215">
        <v>29.4</v>
      </c>
      <c r="Y170" s="215">
        <v>27.1</v>
      </c>
      <c r="Z170" s="215">
        <v>37.5</v>
      </c>
      <c r="AA170" s="215">
        <v>31.5</v>
      </c>
      <c r="AB170" s="216">
        <v>29.1</v>
      </c>
      <c r="AH170" s="182" t="s">
        <v>6</v>
      </c>
      <c r="AI170" s="189">
        <v>37112</v>
      </c>
      <c r="AJ170" s="176" t="s">
        <v>141</v>
      </c>
      <c r="AK170" s="215">
        <v>41</v>
      </c>
      <c r="AL170" s="215">
        <v>54.3</v>
      </c>
      <c r="AM170" s="215">
        <v>34.5</v>
      </c>
      <c r="AN170" s="215">
        <v>36.299999999999997</v>
      </c>
      <c r="AO170" s="215">
        <v>28.9</v>
      </c>
      <c r="AP170" s="215">
        <v>34</v>
      </c>
      <c r="AQ170" s="215">
        <v>44.1</v>
      </c>
      <c r="AR170" s="215">
        <v>44.8</v>
      </c>
      <c r="AS170" s="215">
        <v>39.1</v>
      </c>
      <c r="AT170" s="215">
        <v>37</v>
      </c>
      <c r="AU170" s="215">
        <v>35.700000000000003</v>
      </c>
      <c r="AV170" s="215">
        <v>31.5</v>
      </c>
      <c r="AW170" s="215">
        <v>28.5</v>
      </c>
      <c r="AX170" s="215">
        <v>41.8</v>
      </c>
      <c r="AY170" s="215">
        <v>40.4</v>
      </c>
      <c r="AZ170" s="215">
        <v>37.299999999999997</v>
      </c>
      <c r="BA170" s="215">
        <v>56.4</v>
      </c>
      <c r="BB170" s="183"/>
      <c r="BK170" s="202">
        <v>34759</v>
      </c>
      <c r="BL170" s="200">
        <v>389.85599999999999</v>
      </c>
      <c r="BM170" s="200">
        <v>225.83799999999999</v>
      </c>
      <c r="BN170" s="278">
        <f t="shared" si="6"/>
        <v>925.83799999999997</v>
      </c>
      <c r="BO170" s="201"/>
      <c r="BP170" s="278">
        <f t="shared" si="5"/>
        <v>1500</v>
      </c>
      <c r="BQ170" s="176"/>
      <c r="BR170" s="207">
        <v>23</v>
      </c>
      <c r="BS170" s="205"/>
    </row>
    <row r="171" spans="2:71" ht="14.1" customHeight="1">
      <c r="B171" s="182" t="s">
        <v>7</v>
      </c>
      <c r="C171" s="178">
        <v>37230</v>
      </c>
      <c r="D171" s="176" t="s">
        <v>161</v>
      </c>
      <c r="E171" s="215">
        <v>39.9</v>
      </c>
      <c r="F171" s="215">
        <v>30.8</v>
      </c>
      <c r="G171" s="215">
        <v>30</v>
      </c>
      <c r="H171" s="215">
        <v>29.6</v>
      </c>
      <c r="I171" s="215">
        <v>35.299999999999997</v>
      </c>
      <c r="J171" s="215">
        <v>37.299999999999997</v>
      </c>
      <c r="K171" s="215">
        <v>48.6</v>
      </c>
      <c r="L171" s="215">
        <v>49</v>
      </c>
      <c r="M171" s="215">
        <v>33.5</v>
      </c>
      <c r="N171" s="215">
        <v>33</v>
      </c>
      <c r="O171" s="215">
        <v>39.4</v>
      </c>
      <c r="P171" s="215">
        <v>32.6</v>
      </c>
      <c r="Q171" s="215">
        <v>32.700000000000003</v>
      </c>
      <c r="R171" s="215">
        <v>28.2</v>
      </c>
      <c r="S171" s="215">
        <v>34.700000000000003</v>
      </c>
      <c r="T171" s="215">
        <v>32.9</v>
      </c>
      <c r="U171" s="215">
        <v>42.8</v>
      </c>
      <c r="V171" s="215">
        <v>29.7</v>
      </c>
      <c r="W171" s="215">
        <v>30.1</v>
      </c>
      <c r="X171" s="215">
        <v>28.7</v>
      </c>
      <c r="Y171" s="215">
        <v>26.8</v>
      </c>
      <c r="Z171" s="215">
        <v>36.4</v>
      </c>
      <c r="AA171" s="215">
        <v>31</v>
      </c>
      <c r="AB171" s="216">
        <v>28.4</v>
      </c>
      <c r="AH171" s="182" t="s">
        <v>7</v>
      </c>
      <c r="AI171" s="189">
        <v>37209</v>
      </c>
      <c r="AJ171" s="176" t="s">
        <v>141</v>
      </c>
      <c r="AK171" s="215">
        <v>40.700000000000003</v>
      </c>
      <c r="AL171" s="215">
        <v>53</v>
      </c>
      <c r="AM171" s="215">
        <v>34.6</v>
      </c>
      <c r="AN171" s="215">
        <v>36.9</v>
      </c>
      <c r="AO171" s="215">
        <v>27.1</v>
      </c>
      <c r="AP171" s="215">
        <v>34.200000000000003</v>
      </c>
      <c r="AQ171" s="215">
        <v>43.5</v>
      </c>
      <c r="AR171" s="215">
        <v>45.3</v>
      </c>
      <c r="AS171" s="215">
        <v>38.200000000000003</v>
      </c>
      <c r="AT171" s="215">
        <v>37.5</v>
      </c>
      <c r="AU171" s="215">
        <v>34.9</v>
      </c>
      <c r="AV171" s="215">
        <v>31.9</v>
      </c>
      <c r="AW171" s="215">
        <v>29.1</v>
      </c>
      <c r="AX171" s="215">
        <v>43.6</v>
      </c>
      <c r="AY171" s="215">
        <v>39.4</v>
      </c>
      <c r="AZ171" s="215">
        <v>37.9</v>
      </c>
      <c r="BA171" s="215">
        <v>57</v>
      </c>
      <c r="BB171" s="183"/>
      <c r="BK171" s="199">
        <v>34790</v>
      </c>
      <c r="BL171" s="200">
        <v>377.28</v>
      </c>
      <c r="BM171" s="200">
        <v>442.34699999999998</v>
      </c>
      <c r="BN171" s="278">
        <f t="shared" si="6"/>
        <v>1142.347</v>
      </c>
      <c r="BO171" s="201"/>
      <c r="BP171" s="278">
        <f t="shared" si="5"/>
        <v>1500</v>
      </c>
      <c r="BQ171" s="176"/>
      <c r="BR171" s="207">
        <v>54</v>
      </c>
      <c r="BS171" s="205"/>
    </row>
    <row r="172" spans="2:71" ht="14.1" customHeight="1">
      <c r="B172" s="182" t="s">
        <v>8</v>
      </c>
      <c r="C172" s="178">
        <v>37320</v>
      </c>
      <c r="D172" s="176" t="s">
        <v>148</v>
      </c>
      <c r="E172" s="215">
        <v>42.4</v>
      </c>
      <c r="F172" s="215">
        <v>32</v>
      </c>
      <c r="G172" s="215">
        <v>30.5</v>
      </c>
      <c r="H172" s="215">
        <v>29.8</v>
      </c>
      <c r="I172" s="215">
        <v>35.9</v>
      </c>
      <c r="J172" s="215">
        <v>38.6</v>
      </c>
      <c r="K172" s="215">
        <v>48.9</v>
      </c>
      <c r="L172" s="215">
        <v>48.5</v>
      </c>
      <c r="M172" s="215">
        <v>33.6</v>
      </c>
      <c r="N172" s="215">
        <v>34.1</v>
      </c>
      <c r="O172" s="215">
        <v>39.299999999999997</v>
      </c>
      <c r="P172" s="215">
        <v>33.6</v>
      </c>
      <c r="Q172" s="215">
        <v>32.5</v>
      </c>
      <c r="R172" s="215">
        <v>28.6</v>
      </c>
      <c r="S172" s="215">
        <v>33.9</v>
      </c>
      <c r="T172" s="215">
        <v>32.200000000000003</v>
      </c>
      <c r="U172" s="215">
        <v>42.7</v>
      </c>
      <c r="V172" s="215">
        <v>30.3</v>
      </c>
      <c r="W172" s="215">
        <v>30.1</v>
      </c>
      <c r="X172" s="215">
        <v>29.2</v>
      </c>
      <c r="Y172" s="215">
        <v>27.4</v>
      </c>
      <c r="Z172" s="215">
        <v>35.700000000000003</v>
      </c>
      <c r="AA172" s="215">
        <v>29</v>
      </c>
      <c r="AB172" s="216">
        <v>27.9</v>
      </c>
      <c r="AH172" s="182" t="s">
        <v>8</v>
      </c>
      <c r="AI172" s="189">
        <v>37313</v>
      </c>
      <c r="AJ172" s="176" t="s">
        <v>201</v>
      </c>
      <c r="AK172" s="215">
        <v>41</v>
      </c>
      <c r="AL172" s="215">
        <v>53.2</v>
      </c>
      <c r="AM172" s="215">
        <v>33.799999999999997</v>
      </c>
      <c r="AN172" s="215">
        <v>38</v>
      </c>
      <c r="AO172" s="215">
        <v>28</v>
      </c>
      <c r="AP172" s="215">
        <v>34.6</v>
      </c>
      <c r="AQ172" s="215">
        <v>43.7</v>
      </c>
      <c r="AR172" s="215">
        <v>41</v>
      </c>
      <c r="AS172" s="215">
        <v>38.299999999999997</v>
      </c>
      <c r="AT172" s="215">
        <v>39.1</v>
      </c>
      <c r="AU172" s="215">
        <v>35.6</v>
      </c>
      <c r="AV172" s="215">
        <v>32.1</v>
      </c>
      <c r="AW172" s="215">
        <v>31</v>
      </c>
      <c r="AX172" s="215">
        <v>38.5</v>
      </c>
      <c r="AY172" s="215">
        <v>41</v>
      </c>
      <c r="AZ172" s="215">
        <v>38.1</v>
      </c>
      <c r="BA172" s="215">
        <v>55.9</v>
      </c>
      <c r="BB172" s="183"/>
      <c r="BK172" s="199">
        <v>34820</v>
      </c>
      <c r="BL172" s="200">
        <v>386.82</v>
      </c>
      <c r="BM172" s="200">
        <v>70.885999999999996</v>
      </c>
      <c r="BN172" s="278">
        <f t="shared" si="6"/>
        <v>770.88599999999997</v>
      </c>
      <c r="BO172" s="201"/>
      <c r="BP172" s="278">
        <f t="shared" si="5"/>
        <v>1500</v>
      </c>
      <c r="BQ172" s="176"/>
      <c r="BR172" s="207">
        <v>113.5</v>
      </c>
      <c r="BS172" s="205"/>
    </row>
    <row r="173" spans="2:71" ht="14.1" customHeight="1">
      <c r="B173" s="182" t="s">
        <v>5</v>
      </c>
      <c r="C173" s="178">
        <v>37392</v>
      </c>
      <c r="D173" s="176" t="s">
        <v>141</v>
      </c>
      <c r="E173" s="215">
        <v>42.2</v>
      </c>
      <c r="F173" s="215">
        <v>31.2</v>
      </c>
      <c r="G173" s="215">
        <v>29.6</v>
      </c>
      <c r="H173" s="215">
        <v>28.8</v>
      </c>
      <c r="I173" s="215">
        <v>35.6</v>
      </c>
      <c r="J173" s="215">
        <v>38.4</v>
      </c>
      <c r="K173" s="215">
        <v>48</v>
      </c>
      <c r="L173" s="215">
        <v>47.6</v>
      </c>
      <c r="M173" s="215">
        <v>32.6</v>
      </c>
      <c r="N173" s="215">
        <v>33.4</v>
      </c>
      <c r="O173" s="215">
        <v>38.5</v>
      </c>
      <c r="P173" s="215">
        <v>31.3</v>
      </c>
      <c r="Q173" s="215">
        <v>31.2</v>
      </c>
      <c r="R173" s="215">
        <v>27.6</v>
      </c>
      <c r="S173" s="215">
        <v>32.700000000000003</v>
      </c>
      <c r="T173" s="215">
        <v>30.8</v>
      </c>
      <c r="U173" s="215">
        <v>41.7</v>
      </c>
      <c r="V173" s="215">
        <v>29.4</v>
      </c>
      <c r="W173" s="215">
        <v>29.2</v>
      </c>
      <c r="X173" s="215">
        <v>28.6</v>
      </c>
      <c r="Y173" s="215">
        <v>26.5</v>
      </c>
      <c r="Z173" s="215">
        <v>35.5</v>
      </c>
      <c r="AA173" s="215">
        <v>28.7</v>
      </c>
      <c r="AB173" s="216">
        <v>27.2</v>
      </c>
      <c r="AH173" s="182" t="s">
        <v>5</v>
      </c>
      <c r="AI173" s="189">
        <v>37398</v>
      </c>
      <c r="AJ173" s="176" t="s">
        <v>141</v>
      </c>
      <c r="AK173" s="215">
        <v>37.1</v>
      </c>
      <c r="AL173" s="215">
        <v>48.3</v>
      </c>
      <c r="AM173" s="215">
        <v>29.8</v>
      </c>
      <c r="AN173" s="215">
        <v>33.9</v>
      </c>
      <c r="AO173" s="215">
        <v>26.5</v>
      </c>
      <c r="AP173" s="215">
        <v>32.5</v>
      </c>
      <c r="AQ173" s="215">
        <v>39.5</v>
      </c>
      <c r="AR173" s="215">
        <v>44.3</v>
      </c>
      <c r="AS173" s="215">
        <v>36.299999999999997</v>
      </c>
      <c r="AT173" s="215">
        <v>38.5</v>
      </c>
      <c r="AU173" s="215">
        <v>34.200000000000003</v>
      </c>
      <c r="AV173" s="215">
        <v>30.3</v>
      </c>
      <c r="AW173" s="215">
        <v>29.3</v>
      </c>
      <c r="AX173" s="215">
        <v>43.1</v>
      </c>
      <c r="AY173" s="215">
        <v>38.4</v>
      </c>
      <c r="AZ173" s="215">
        <v>35.1</v>
      </c>
      <c r="BA173" s="215">
        <v>53.4</v>
      </c>
      <c r="BB173" s="183"/>
      <c r="BK173" s="199">
        <v>34851</v>
      </c>
      <c r="BL173" s="200">
        <v>373.06099999999998</v>
      </c>
      <c r="BM173" s="200">
        <v>315.92700000000002</v>
      </c>
      <c r="BN173" s="278">
        <f t="shared" si="6"/>
        <v>1015.927</v>
      </c>
      <c r="BO173" s="201"/>
      <c r="BP173" s="278">
        <f t="shared" si="5"/>
        <v>1500</v>
      </c>
      <c r="BQ173" s="176"/>
      <c r="BR173" s="207">
        <v>38.5</v>
      </c>
      <c r="BS173" s="205"/>
    </row>
    <row r="174" spans="2:71" ht="14.1" customHeight="1">
      <c r="B174" s="182" t="s">
        <v>6</v>
      </c>
      <c r="C174" s="178">
        <v>37518</v>
      </c>
      <c r="D174" s="176" t="s">
        <v>141</v>
      </c>
      <c r="E174" s="215">
        <v>40.200000000000003</v>
      </c>
      <c r="F174" s="215">
        <v>31.6</v>
      </c>
      <c r="G174" s="215">
        <v>30.2</v>
      </c>
      <c r="H174" s="215">
        <v>29.3</v>
      </c>
      <c r="I174" s="215">
        <v>36.299999999999997</v>
      </c>
      <c r="J174" s="215">
        <v>38</v>
      </c>
      <c r="K174" s="215">
        <v>49</v>
      </c>
      <c r="L174" s="215">
        <v>46.9</v>
      </c>
      <c r="M174" s="215">
        <v>33.6</v>
      </c>
      <c r="N174" s="215">
        <v>34.1</v>
      </c>
      <c r="O174" s="215">
        <v>39.299999999999997</v>
      </c>
      <c r="P174" s="215">
        <v>32.4</v>
      </c>
      <c r="Q174" s="215">
        <v>32</v>
      </c>
      <c r="R174" s="215">
        <v>28.5</v>
      </c>
      <c r="S174" s="215">
        <v>33.700000000000003</v>
      </c>
      <c r="T174" s="215">
        <v>32.700000000000003</v>
      </c>
      <c r="U174" s="215">
        <v>41.8</v>
      </c>
      <c r="V174" s="215">
        <v>31.4</v>
      </c>
      <c r="W174" s="215">
        <v>28.9</v>
      </c>
      <c r="X174" s="215">
        <v>29.1</v>
      </c>
      <c r="Y174" s="215">
        <v>27.5</v>
      </c>
      <c r="Z174" s="215">
        <v>36.200000000000003</v>
      </c>
      <c r="AA174" s="215">
        <v>29.3</v>
      </c>
      <c r="AB174" s="216">
        <v>28</v>
      </c>
      <c r="AH174" s="182" t="s">
        <v>6</v>
      </c>
      <c r="AI174" s="189">
        <v>37475</v>
      </c>
      <c r="AJ174" s="176" t="s">
        <v>141</v>
      </c>
      <c r="AK174" s="215">
        <v>39.200000000000003</v>
      </c>
      <c r="AL174" s="215">
        <v>52.6</v>
      </c>
      <c r="AM174" s="215">
        <v>33.200000000000003</v>
      </c>
      <c r="AN174" s="215">
        <v>36.1</v>
      </c>
      <c r="AO174" s="215">
        <v>27</v>
      </c>
      <c r="AP174" s="215">
        <v>31.8</v>
      </c>
      <c r="AQ174" s="215">
        <v>43.7</v>
      </c>
      <c r="AR174" s="215">
        <v>45.5</v>
      </c>
      <c r="AS174" s="215">
        <v>35.9</v>
      </c>
      <c r="AT174" s="215">
        <v>38.299999999999997</v>
      </c>
      <c r="AU174" s="215">
        <v>34.6</v>
      </c>
      <c r="AV174" s="215">
        <v>31.3</v>
      </c>
      <c r="AW174" s="215">
        <v>30.1</v>
      </c>
      <c r="AX174" s="215">
        <v>44.6</v>
      </c>
      <c r="AY174" s="215">
        <v>38.6</v>
      </c>
      <c r="AZ174" s="215">
        <v>37.1</v>
      </c>
      <c r="BA174" s="215">
        <v>55.5</v>
      </c>
      <c r="BB174" s="183"/>
      <c r="BK174" s="199">
        <v>34881</v>
      </c>
      <c r="BL174" s="200">
        <v>385.61099999999999</v>
      </c>
      <c r="BM174" s="200">
        <v>514.44500000000005</v>
      </c>
      <c r="BN174" s="278">
        <f t="shared" si="6"/>
        <v>1214.4450000000002</v>
      </c>
      <c r="BO174" s="201"/>
      <c r="BP174" s="278">
        <f t="shared" si="5"/>
        <v>1500</v>
      </c>
      <c r="BQ174" s="176"/>
      <c r="BR174" s="207">
        <v>124.5</v>
      </c>
      <c r="BS174" s="205"/>
    </row>
    <row r="175" spans="2:71" ht="14.1" customHeight="1">
      <c r="B175" s="182" t="s">
        <v>7</v>
      </c>
      <c r="C175" s="178">
        <v>37580</v>
      </c>
      <c r="D175" s="176" t="s">
        <v>141</v>
      </c>
      <c r="E175" s="215">
        <v>40.5</v>
      </c>
      <c r="F175" s="215">
        <v>29.7</v>
      </c>
      <c r="G175" s="215">
        <v>28.9</v>
      </c>
      <c r="H175" s="215">
        <v>28.1</v>
      </c>
      <c r="I175" s="215">
        <v>36.6</v>
      </c>
      <c r="J175" s="215">
        <v>37.1</v>
      </c>
      <c r="K175" s="215">
        <v>47</v>
      </c>
      <c r="L175" s="215">
        <v>45.2</v>
      </c>
      <c r="M175" s="215">
        <v>31.2</v>
      </c>
      <c r="N175" s="215">
        <v>34.1</v>
      </c>
      <c r="O175" s="215">
        <v>36.299999999999997</v>
      </c>
      <c r="P175" s="215">
        <v>31.2</v>
      </c>
      <c r="Q175" s="215">
        <v>31.5</v>
      </c>
      <c r="R175" s="215">
        <v>27.1</v>
      </c>
      <c r="S175" s="215">
        <v>31.9</v>
      </c>
      <c r="T175" s="215">
        <v>31.3</v>
      </c>
      <c r="U175" s="215">
        <v>39.9</v>
      </c>
      <c r="V175" s="215">
        <v>29</v>
      </c>
      <c r="W175" s="215">
        <v>28.5</v>
      </c>
      <c r="X175" s="215">
        <v>27.6</v>
      </c>
      <c r="Y175" s="215">
        <v>25.5</v>
      </c>
      <c r="Z175" s="215">
        <v>34.799999999999997</v>
      </c>
      <c r="AA175" s="215">
        <v>27.8</v>
      </c>
      <c r="AB175" s="216">
        <v>26.3</v>
      </c>
      <c r="AH175" s="182" t="s">
        <v>7</v>
      </c>
      <c r="AI175" s="189">
        <v>37589</v>
      </c>
      <c r="AJ175" s="176" t="s">
        <v>150</v>
      </c>
      <c r="AK175" s="215">
        <v>39.1</v>
      </c>
      <c r="AL175" s="215">
        <v>51.7</v>
      </c>
      <c r="AM175" s="215">
        <v>32.5</v>
      </c>
      <c r="AN175" s="215">
        <v>36.5</v>
      </c>
      <c r="AO175" s="215">
        <v>27.9</v>
      </c>
      <c r="AP175" s="215">
        <v>34.1</v>
      </c>
      <c r="AQ175" s="215">
        <v>42.4</v>
      </c>
      <c r="AR175" s="215">
        <v>43.4</v>
      </c>
      <c r="AS175" s="215">
        <v>37.5</v>
      </c>
      <c r="AT175" s="215">
        <v>38.1</v>
      </c>
      <c r="AU175" s="215">
        <v>33.5</v>
      </c>
      <c r="AV175" s="215">
        <v>30.1</v>
      </c>
      <c r="AW175" s="215">
        <v>29.8</v>
      </c>
      <c r="AX175" s="215">
        <v>43.6</v>
      </c>
      <c r="AY175" s="215">
        <v>38.200000000000003</v>
      </c>
      <c r="AZ175" s="215">
        <v>36.5</v>
      </c>
      <c r="BA175" s="215">
        <v>54.1</v>
      </c>
      <c r="BB175" s="183"/>
      <c r="BK175" s="199">
        <v>34912</v>
      </c>
      <c r="BL175" s="200">
        <v>378.54300000000001</v>
      </c>
      <c r="BM175" s="200">
        <v>613.79899999999998</v>
      </c>
      <c r="BN175" s="278">
        <f t="shared" si="6"/>
        <v>1313.799</v>
      </c>
      <c r="BO175" s="201"/>
      <c r="BP175" s="278">
        <f t="shared" si="5"/>
        <v>1500</v>
      </c>
      <c r="BQ175" s="176"/>
      <c r="BR175" s="207">
        <v>166</v>
      </c>
      <c r="BS175" s="205"/>
    </row>
    <row r="176" spans="2:71" ht="14.1" customHeight="1">
      <c r="B176" s="182" t="s">
        <v>8</v>
      </c>
      <c r="C176" s="178">
        <v>37691</v>
      </c>
      <c r="D176" s="176" t="s">
        <v>141</v>
      </c>
      <c r="E176" s="215">
        <v>39.799999999999997</v>
      </c>
      <c r="F176" s="215">
        <v>32</v>
      </c>
      <c r="G176" s="215">
        <v>29</v>
      </c>
      <c r="H176" s="215">
        <v>29.3</v>
      </c>
      <c r="I176" s="215">
        <v>38</v>
      </c>
      <c r="J176" s="215">
        <v>37.200000000000003</v>
      </c>
      <c r="K176" s="215">
        <v>48.5</v>
      </c>
      <c r="L176" s="215">
        <v>46.3</v>
      </c>
      <c r="M176" s="215">
        <v>32.5</v>
      </c>
      <c r="N176" s="215">
        <v>34.5</v>
      </c>
      <c r="O176" s="215">
        <v>37.9</v>
      </c>
      <c r="P176" s="215">
        <v>32.4</v>
      </c>
      <c r="Q176" s="215">
        <v>32</v>
      </c>
      <c r="R176" s="215">
        <v>27.7</v>
      </c>
      <c r="S176" s="215">
        <v>33.200000000000003</v>
      </c>
      <c r="T176" s="215">
        <v>29.6</v>
      </c>
      <c r="U176" s="215">
        <v>41.8</v>
      </c>
      <c r="V176" s="215">
        <v>29</v>
      </c>
      <c r="W176" s="215">
        <v>29.1</v>
      </c>
      <c r="X176" s="215">
        <v>28.4</v>
      </c>
      <c r="Y176" s="215">
        <v>27.2</v>
      </c>
      <c r="Z176" s="215">
        <v>35.6</v>
      </c>
      <c r="AA176" s="215">
        <v>28.3</v>
      </c>
      <c r="AB176" s="216">
        <v>27.4</v>
      </c>
      <c r="AH176" s="182" t="s">
        <v>8</v>
      </c>
      <c r="AI176" s="189">
        <v>37670</v>
      </c>
      <c r="AJ176" s="176" t="s">
        <v>150</v>
      </c>
      <c r="AK176" s="215">
        <v>37.6</v>
      </c>
      <c r="AL176" s="215">
        <v>52.4</v>
      </c>
      <c r="AM176" s="215">
        <v>30.9</v>
      </c>
      <c r="AN176" s="215">
        <v>34.799999999999997</v>
      </c>
      <c r="AO176" s="215">
        <v>26.9</v>
      </c>
      <c r="AP176" s="215">
        <v>32.4</v>
      </c>
      <c r="AQ176" s="215">
        <v>40.700000000000003</v>
      </c>
      <c r="AR176" s="215">
        <v>44.2</v>
      </c>
      <c r="AS176" s="215">
        <v>38.6</v>
      </c>
      <c r="AT176" s="215">
        <v>36.4</v>
      </c>
      <c r="AU176" s="215">
        <v>34.5</v>
      </c>
      <c r="AV176" s="215">
        <v>30.1</v>
      </c>
      <c r="AW176" s="215">
        <v>28.8</v>
      </c>
      <c r="AX176" s="215">
        <v>42</v>
      </c>
      <c r="AY176" s="215">
        <v>38.5</v>
      </c>
      <c r="AZ176" s="215">
        <v>36.200000000000003</v>
      </c>
      <c r="BA176" s="215">
        <v>53.8</v>
      </c>
      <c r="BB176" s="183"/>
      <c r="BK176" s="199">
        <v>34943</v>
      </c>
      <c r="BL176" s="200">
        <v>79.3</v>
      </c>
      <c r="BM176" s="200">
        <v>594</v>
      </c>
      <c r="BN176" s="278">
        <f t="shared" si="6"/>
        <v>1294</v>
      </c>
      <c r="BO176" s="201"/>
      <c r="BP176" s="278">
        <f t="shared" si="5"/>
        <v>1500</v>
      </c>
      <c r="BQ176" s="176"/>
      <c r="BR176" s="207">
        <v>90</v>
      </c>
      <c r="BS176" s="205"/>
    </row>
    <row r="177" spans="2:71" ht="14.1" customHeight="1">
      <c r="B177" s="182" t="s">
        <v>5</v>
      </c>
      <c r="C177" s="178">
        <v>37727</v>
      </c>
      <c r="D177" s="176" t="s">
        <v>141</v>
      </c>
      <c r="E177" s="215">
        <v>40.700000000000003</v>
      </c>
      <c r="F177" s="215">
        <v>31.5</v>
      </c>
      <c r="G177" s="215">
        <v>29.7</v>
      </c>
      <c r="H177" s="215">
        <v>29.7</v>
      </c>
      <c r="I177" s="215">
        <v>37.6</v>
      </c>
      <c r="J177" s="215">
        <v>37.700000000000003</v>
      </c>
      <c r="K177" s="215">
        <v>48.8</v>
      </c>
      <c r="L177" s="215">
        <v>47.7</v>
      </c>
      <c r="M177" s="215">
        <v>32.6</v>
      </c>
      <c r="N177" s="215">
        <v>34.5</v>
      </c>
      <c r="O177" s="215">
        <v>37.9</v>
      </c>
      <c r="P177" s="215">
        <v>33.1</v>
      </c>
      <c r="Q177" s="215">
        <v>33</v>
      </c>
      <c r="R177" s="215">
        <v>27.9</v>
      </c>
      <c r="S177" s="215">
        <v>32.9</v>
      </c>
      <c r="T177" s="215">
        <v>30.8</v>
      </c>
      <c r="U177" s="215">
        <v>40.700000000000003</v>
      </c>
      <c r="V177" s="215">
        <v>29.6</v>
      </c>
      <c r="W177" s="215">
        <v>28.9</v>
      </c>
      <c r="X177" s="215">
        <v>27.8</v>
      </c>
      <c r="Y177" s="215">
        <v>26.9</v>
      </c>
      <c r="Z177" s="215">
        <v>34.799999999999997</v>
      </c>
      <c r="AA177" s="215">
        <v>27.9</v>
      </c>
      <c r="AB177" s="216">
        <v>27</v>
      </c>
      <c r="AH177" s="182" t="s">
        <v>5</v>
      </c>
      <c r="AI177" s="189">
        <v>37763</v>
      </c>
      <c r="AJ177" s="176" t="s">
        <v>148</v>
      </c>
      <c r="AK177" s="215">
        <v>34.200000000000003</v>
      </c>
      <c r="AL177" s="215">
        <v>46</v>
      </c>
      <c r="AM177" s="215">
        <v>28.6</v>
      </c>
      <c r="AN177" s="215">
        <v>32.4</v>
      </c>
      <c r="AO177" s="215">
        <v>25.3</v>
      </c>
      <c r="AP177" s="215">
        <v>28.8</v>
      </c>
      <c r="AQ177" s="215">
        <v>39.799999999999997</v>
      </c>
      <c r="AR177" s="215">
        <v>41.7</v>
      </c>
      <c r="AS177" s="215">
        <v>37.200000000000003</v>
      </c>
      <c r="AT177" s="215">
        <v>34.4</v>
      </c>
      <c r="AU177" s="215">
        <v>32.9</v>
      </c>
      <c r="AV177" s="215">
        <v>29.8</v>
      </c>
      <c r="AW177" s="215">
        <v>27.3</v>
      </c>
      <c r="AX177" s="215">
        <v>40.6</v>
      </c>
      <c r="AY177" s="215">
        <v>35.799999999999997</v>
      </c>
      <c r="AZ177" s="215">
        <v>34.299999999999997</v>
      </c>
      <c r="BA177" s="215">
        <v>51</v>
      </c>
      <c r="BB177" s="183"/>
      <c r="BK177" s="202">
        <v>34973</v>
      </c>
      <c r="BL177" s="200">
        <v>0</v>
      </c>
      <c r="BM177" s="200">
        <v>613.79899999999998</v>
      </c>
      <c r="BN177" s="278">
        <f t="shared" si="6"/>
        <v>1313.799</v>
      </c>
      <c r="BO177" s="201"/>
      <c r="BP177" s="278">
        <f t="shared" si="5"/>
        <v>1500</v>
      </c>
      <c r="BQ177" s="176"/>
      <c r="BR177" s="207">
        <v>164.5</v>
      </c>
      <c r="BS177" s="205"/>
    </row>
    <row r="178" spans="2:71" ht="14.1" customHeight="1">
      <c r="B178" s="182" t="s">
        <v>6</v>
      </c>
      <c r="C178" s="178">
        <v>37868</v>
      </c>
      <c r="D178" s="176" t="s">
        <v>141</v>
      </c>
      <c r="E178" s="215">
        <v>39.4</v>
      </c>
      <c r="F178" s="215">
        <v>30.7</v>
      </c>
      <c r="G178" s="215">
        <v>28.7</v>
      </c>
      <c r="H178" s="215">
        <v>29.1</v>
      </c>
      <c r="I178" s="215">
        <v>36.6</v>
      </c>
      <c r="J178" s="215">
        <v>36.299999999999997</v>
      </c>
      <c r="K178" s="215">
        <v>47.3</v>
      </c>
      <c r="L178" s="215">
        <v>45.3</v>
      </c>
      <c r="M178" s="215">
        <v>32.6</v>
      </c>
      <c r="N178" s="215">
        <v>33.1</v>
      </c>
      <c r="O178" s="215">
        <v>38.299999999999997</v>
      </c>
      <c r="P178" s="215">
        <v>31.1</v>
      </c>
      <c r="Q178" s="215">
        <v>31.6</v>
      </c>
      <c r="R178" s="215">
        <v>27.1</v>
      </c>
      <c r="S178" s="215">
        <v>32.799999999999997</v>
      </c>
      <c r="T178" s="215">
        <v>31.3</v>
      </c>
      <c r="U178" s="215">
        <v>41</v>
      </c>
      <c r="V178" s="215">
        <v>29.7</v>
      </c>
      <c r="W178" s="215">
        <v>29.7</v>
      </c>
      <c r="X178" s="215">
        <v>28.5</v>
      </c>
      <c r="Y178" s="215">
        <v>27</v>
      </c>
      <c r="Z178" s="215">
        <v>34.299999999999997</v>
      </c>
      <c r="AA178" s="215">
        <v>28.5</v>
      </c>
      <c r="AB178" s="216">
        <v>27.7</v>
      </c>
      <c r="AH178" s="182" t="s">
        <v>6</v>
      </c>
      <c r="AI178" s="189">
        <v>37854</v>
      </c>
      <c r="AJ178" s="176" t="s">
        <v>148</v>
      </c>
      <c r="AK178" s="215">
        <v>33.700000000000003</v>
      </c>
      <c r="AL178" s="215">
        <v>44.8</v>
      </c>
      <c r="AM178" s="215">
        <v>26.6</v>
      </c>
      <c r="AN178" s="215">
        <v>31.9</v>
      </c>
      <c r="AO178" s="215">
        <v>24.4</v>
      </c>
      <c r="AP178" s="215">
        <v>31</v>
      </c>
      <c r="AQ178" s="215">
        <v>36.1</v>
      </c>
      <c r="AR178" s="215">
        <v>37.700000000000003</v>
      </c>
      <c r="AS178" s="215">
        <v>37.299999999999997</v>
      </c>
      <c r="AT178" s="215">
        <v>35.9</v>
      </c>
      <c r="AU178" s="215">
        <v>31.3</v>
      </c>
      <c r="AV178" s="215">
        <v>27.7</v>
      </c>
      <c r="AW178" s="215">
        <v>27.1</v>
      </c>
      <c r="AX178" s="215">
        <v>37.4</v>
      </c>
      <c r="AY178" s="215">
        <v>34.1</v>
      </c>
      <c r="AZ178" s="215">
        <v>32.700000000000003</v>
      </c>
      <c r="BA178" s="215">
        <v>47.4</v>
      </c>
      <c r="BB178" s="183"/>
      <c r="BK178" s="202">
        <v>35004</v>
      </c>
      <c r="BL178" s="200">
        <v>0</v>
      </c>
      <c r="BM178" s="200">
        <v>593.99900000000002</v>
      </c>
      <c r="BN178" s="278">
        <f t="shared" si="6"/>
        <v>1293.999</v>
      </c>
      <c r="BO178" s="201"/>
      <c r="BP178" s="278">
        <f t="shared" si="5"/>
        <v>1500</v>
      </c>
      <c r="BQ178" s="176"/>
      <c r="BR178" s="207">
        <v>141</v>
      </c>
      <c r="BS178" s="205"/>
    </row>
    <row r="179" spans="2:71" ht="14.1" customHeight="1">
      <c r="B179" s="182" t="s">
        <v>7</v>
      </c>
      <c r="C179" s="178">
        <v>37935</v>
      </c>
      <c r="D179" s="176" t="s">
        <v>141</v>
      </c>
      <c r="E179" s="215">
        <v>38</v>
      </c>
      <c r="F179" s="215">
        <v>30.1</v>
      </c>
      <c r="G179" s="215">
        <v>28.5</v>
      </c>
      <c r="H179" s="215">
        <v>28.7</v>
      </c>
      <c r="I179" s="215">
        <v>36.1</v>
      </c>
      <c r="J179" s="215">
        <v>36.700000000000003</v>
      </c>
      <c r="K179" s="215">
        <v>46.6</v>
      </c>
      <c r="L179" s="215">
        <v>45.7</v>
      </c>
      <c r="M179" s="215">
        <v>31.6</v>
      </c>
      <c r="N179" s="215">
        <v>34.5</v>
      </c>
      <c r="O179" s="215">
        <v>37.6</v>
      </c>
      <c r="P179" s="215">
        <v>31.7</v>
      </c>
      <c r="Q179" s="215">
        <v>31.8</v>
      </c>
      <c r="R179" s="215">
        <v>27.1</v>
      </c>
      <c r="S179" s="215">
        <v>32.5</v>
      </c>
      <c r="T179" s="215">
        <v>30.1</v>
      </c>
      <c r="U179" s="215">
        <v>41.6</v>
      </c>
      <c r="V179" s="215">
        <v>28.9</v>
      </c>
      <c r="W179" s="215">
        <v>29.1</v>
      </c>
      <c r="X179" s="215">
        <v>27.6</v>
      </c>
      <c r="Y179" s="215">
        <v>26.7</v>
      </c>
      <c r="Z179" s="215">
        <v>33.4</v>
      </c>
      <c r="AA179" s="215">
        <v>28</v>
      </c>
      <c r="AB179" s="216">
        <v>26.4</v>
      </c>
      <c r="AH179" s="182" t="s">
        <v>7</v>
      </c>
      <c r="AI179" s="189">
        <v>37945</v>
      </c>
      <c r="AJ179" s="176" t="s">
        <v>149</v>
      </c>
      <c r="AK179" s="215">
        <v>35.799999999999997</v>
      </c>
      <c r="AL179" s="215">
        <v>47.5</v>
      </c>
      <c r="AM179" s="215">
        <v>27.8</v>
      </c>
      <c r="AN179" s="215">
        <v>32.299999999999997</v>
      </c>
      <c r="AO179" s="215">
        <v>25</v>
      </c>
      <c r="AP179" s="215">
        <v>28.5</v>
      </c>
      <c r="AQ179" s="215">
        <v>36.6</v>
      </c>
      <c r="AR179" s="215">
        <v>40.5</v>
      </c>
      <c r="AS179" s="215">
        <v>38.5</v>
      </c>
      <c r="AT179" s="215">
        <v>37.9</v>
      </c>
      <c r="AU179" s="215">
        <v>35.200000000000003</v>
      </c>
      <c r="AV179" s="215">
        <v>29.3</v>
      </c>
      <c r="AW179" s="215">
        <v>28.2</v>
      </c>
      <c r="AX179" s="215">
        <v>38.4</v>
      </c>
      <c r="AY179" s="215">
        <v>37.1</v>
      </c>
      <c r="AZ179" s="215">
        <v>35.700000000000003</v>
      </c>
      <c r="BA179" s="215">
        <v>53.3</v>
      </c>
      <c r="BB179" s="183"/>
      <c r="BK179" s="202">
        <v>35034</v>
      </c>
      <c r="BL179" s="200">
        <v>0</v>
      </c>
      <c r="BM179" s="200">
        <v>473.25099999999998</v>
      </c>
      <c r="BN179" s="278">
        <f t="shared" si="6"/>
        <v>1173.251</v>
      </c>
      <c r="BO179" s="201"/>
      <c r="BP179" s="278">
        <f t="shared" si="5"/>
        <v>1500</v>
      </c>
      <c r="BQ179" s="176"/>
      <c r="BR179" s="207">
        <v>32</v>
      </c>
      <c r="BS179" s="205"/>
    </row>
    <row r="180" spans="2:71" ht="14.1" customHeight="1">
      <c r="B180" s="182" t="s">
        <v>8</v>
      </c>
      <c r="C180" s="178">
        <v>38040</v>
      </c>
      <c r="D180" s="176" t="s">
        <v>141</v>
      </c>
      <c r="E180" s="215">
        <v>41.1</v>
      </c>
      <c r="F180" s="215">
        <v>32.4</v>
      </c>
      <c r="G180" s="215">
        <v>30.4</v>
      </c>
      <c r="H180" s="215">
        <v>29.7</v>
      </c>
      <c r="I180" s="215">
        <v>38.299999999999997</v>
      </c>
      <c r="J180" s="215">
        <v>37.6</v>
      </c>
      <c r="K180" s="215">
        <v>48.4</v>
      </c>
      <c r="L180" s="215">
        <v>47.6</v>
      </c>
      <c r="M180" s="215"/>
      <c r="N180" s="215"/>
      <c r="O180" s="215">
        <v>39.299999999999997</v>
      </c>
      <c r="P180" s="215">
        <v>33.4</v>
      </c>
      <c r="Q180" s="215">
        <v>32.799999999999997</v>
      </c>
      <c r="R180" s="215">
        <v>27.6</v>
      </c>
      <c r="S180" s="215">
        <v>33.299999999999997</v>
      </c>
      <c r="T180" s="215">
        <v>32.4</v>
      </c>
      <c r="U180" s="215">
        <v>41.6</v>
      </c>
      <c r="V180" s="215">
        <v>30</v>
      </c>
      <c r="W180" s="215">
        <v>29.1</v>
      </c>
      <c r="X180" s="215">
        <v>28.6</v>
      </c>
      <c r="Y180" s="215">
        <v>26.6</v>
      </c>
      <c r="Z180" s="215">
        <v>34.1</v>
      </c>
      <c r="AA180" s="215">
        <v>29.1</v>
      </c>
      <c r="AB180" s="216">
        <v>28</v>
      </c>
      <c r="AH180" s="182" t="s">
        <v>8</v>
      </c>
      <c r="AI180" s="189">
        <v>38033</v>
      </c>
      <c r="AJ180" s="176" t="s">
        <v>141</v>
      </c>
      <c r="AK180" s="215">
        <v>34.5</v>
      </c>
      <c r="AL180" s="215">
        <v>49.2</v>
      </c>
      <c r="AM180" s="215">
        <v>26.8</v>
      </c>
      <c r="AN180" s="215">
        <v>33.700000000000003</v>
      </c>
      <c r="AO180" s="215">
        <v>24.8</v>
      </c>
      <c r="AP180" s="215">
        <v>31.8</v>
      </c>
      <c r="AQ180" s="215">
        <v>37.1</v>
      </c>
      <c r="AR180" s="215">
        <v>41.5</v>
      </c>
      <c r="AS180" s="215">
        <v>38.200000000000003</v>
      </c>
      <c r="AT180" s="215">
        <v>34.1</v>
      </c>
      <c r="AU180" s="215">
        <v>33.299999999999997</v>
      </c>
      <c r="AV180" s="215">
        <v>29.2</v>
      </c>
      <c r="AW180" s="215">
        <v>28.7</v>
      </c>
      <c r="AX180" s="215">
        <v>42.7</v>
      </c>
      <c r="AY180" s="215">
        <v>37.299999999999997</v>
      </c>
      <c r="AZ180" s="215">
        <v>35.5</v>
      </c>
      <c r="BA180" s="215">
        <v>54.8</v>
      </c>
      <c r="BB180" s="183"/>
      <c r="BK180" s="202">
        <v>35065</v>
      </c>
      <c r="BL180" s="200">
        <v>0</v>
      </c>
      <c r="BM180" s="200">
        <v>464.98500000000001</v>
      </c>
      <c r="BN180" s="278">
        <f t="shared" si="6"/>
        <v>1164.9850000000001</v>
      </c>
      <c r="BO180" s="201"/>
      <c r="BP180" s="278">
        <f t="shared" si="5"/>
        <v>1500</v>
      </c>
      <c r="BQ180" s="176"/>
      <c r="BR180" s="207">
        <v>47</v>
      </c>
      <c r="BS180" s="205"/>
    </row>
    <row r="181" spans="2:71" ht="14.1" customHeight="1">
      <c r="B181" s="182" t="s">
        <v>5</v>
      </c>
      <c r="C181" s="178">
        <v>38133</v>
      </c>
      <c r="D181" s="176" t="s">
        <v>141</v>
      </c>
      <c r="E181" s="215">
        <v>40.799999999999997</v>
      </c>
      <c r="F181" s="215">
        <v>31.3</v>
      </c>
      <c r="G181" s="215">
        <v>29.2</v>
      </c>
      <c r="H181" s="215">
        <v>29.9</v>
      </c>
      <c r="I181" s="215">
        <v>37</v>
      </c>
      <c r="J181" s="215">
        <v>37.299999999999997</v>
      </c>
      <c r="K181" s="215">
        <v>47.6</v>
      </c>
      <c r="L181" s="215">
        <v>45.4</v>
      </c>
      <c r="M181" s="215"/>
      <c r="N181" s="215"/>
      <c r="O181" s="215">
        <v>39</v>
      </c>
      <c r="P181" s="215">
        <v>31.5</v>
      </c>
      <c r="Q181" s="215">
        <v>32.1</v>
      </c>
      <c r="R181" s="215">
        <v>26.9</v>
      </c>
      <c r="S181" s="215">
        <v>32.700000000000003</v>
      </c>
      <c r="T181" s="215">
        <v>30.9</v>
      </c>
      <c r="U181" s="215">
        <v>42.1</v>
      </c>
      <c r="V181" s="215">
        <v>29.1</v>
      </c>
      <c r="W181" s="215">
        <v>30.4</v>
      </c>
      <c r="X181" s="215">
        <v>28</v>
      </c>
      <c r="Y181" s="215">
        <v>26.2</v>
      </c>
      <c r="Z181" s="215">
        <v>34.6</v>
      </c>
      <c r="AA181" s="215">
        <v>28.7</v>
      </c>
      <c r="AB181" s="216">
        <v>26.7</v>
      </c>
      <c r="AH181" s="182" t="s">
        <v>5</v>
      </c>
      <c r="AI181" s="189">
        <v>38125</v>
      </c>
      <c r="AJ181" s="176" t="s">
        <v>142</v>
      </c>
      <c r="AK181" s="215">
        <v>34.6</v>
      </c>
      <c r="AL181" s="215">
        <v>46.1</v>
      </c>
      <c r="AM181" s="215">
        <v>26.6</v>
      </c>
      <c r="AN181" s="215">
        <v>31.6</v>
      </c>
      <c r="AO181" s="215">
        <v>22.9</v>
      </c>
      <c r="AP181" s="215">
        <v>31.4</v>
      </c>
      <c r="AQ181" s="215">
        <v>36.6</v>
      </c>
      <c r="AR181" s="215">
        <v>39.799999999999997</v>
      </c>
      <c r="AS181" s="215">
        <v>38.200000000000003</v>
      </c>
      <c r="AT181" s="215">
        <v>35.200000000000003</v>
      </c>
      <c r="AU181" s="215">
        <v>31.7</v>
      </c>
      <c r="AV181" s="215">
        <v>28</v>
      </c>
      <c r="AW181" s="215">
        <v>27.1</v>
      </c>
      <c r="AX181" s="215">
        <v>41.5</v>
      </c>
      <c r="AY181" s="215">
        <v>34.700000000000003</v>
      </c>
      <c r="AZ181" s="215">
        <v>32.9</v>
      </c>
      <c r="BA181" s="215">
        <v>51.1</v>
      </c>
      <c r="BB181" s="183"/>
      <c r="BK181" s="202">
        <v>35096</v>
      </c>
      <c r="BL181" s="200">
        <v>202.98</v>
      </c>
      <c r="BM181" s="200">
        <v>574.19899999999996</v>
      </c>
      <c r="BN181" s="278">
        <f t="shared" si="6"/>
        <v>1274.1990000000001</v>
      </c>
      <c r="BO181" s="201"/>
      <c r="BP181" s="278">
        <f t="shared" si="5"/>
        <v>1500</v>
      </c>
      <c r="BQ181" s="176"/>
      <c r="BR181" s="207">
        <v>5.5</v>
      </c>
      <c r="BS181" s="205"/>
    </row>
    <row r="182" spans="2:71" ht="14.1" customHeight="1">
      <c r="B182" s="182" t="s">
        <v>6</v>
      </c>
      <c r="C182" s="178">
        <v>38236</v>
      </c>
      <c r="D182" s="176" t="s">
        <v>141</v>
      </c>
      <c r="E182" s="215">
        <v>39.9</v>
      </c>
      <c r="F182" s="215">
        <v>31.2</v>
      </c>
      <c r="G182" s="215">
        <v>29.3</v>
      </c>
      <c r="H182" s="215">
        <v>30</v>
      </c>
      <c r="I182" s="215">
        <v>36.799999999999997</v>
      </c>
      <c r="J182" s="215">
        <v>37.5</v>
      </c>
      <c r="K182" s="215">
        <v>48.3</v>
      </c>
      <c r="L182" s="215">
        <v>46.9</v>
      </c>
      <c r="M182" s="215">
        <v>32.6</v>
      </c>
      <c r="N182" s="215">
        <v>34.700000000000003</v>
      </c>
      <c r="O182" s="215">
        <v>38.700000000000003</v>
      </c>
      <c r="P182" s="215">
        <v>31.8</v>
      </c>
      <c r="Q182" s="215">
        <v>31.5</v>
      </c>
      <c r="R182" s="215">
        <v>27.3</v>
      </c>
      <c r="S182" s="215">
        <v>33</v>
      </c>
      <c r="T182" s="215">
        <v>31</v>
      </c>
      <c r="U182" s="215">
        <v>40.799999999999997</v>
      </c>
      <c r="V182" s="215">
        <v>30.1</v>
      </c>
      <c r="W182" s="215">
        <v>29.3</v>
      </c>
      <c r="X182" s="215">
        <v>28.1</v>
      </c>
      <c r="Y182" s="215">
        <v>26.4</v>
      </c>
      <c r="Z182" s="215">
        <v>34.700000000000003</v>
      </c>
      <c r="AA182" s="215">
        <v>28.7</v>
      </c>
      <c r="AB182" s="216">
        <v>27</v>
      </c>
      <c r="AH182" s="182" t="s">
        <v>6</v>
      </c>
      <c r="AI182" s="189">
        <v>38233</v>
      </c>
      <c r="AJ182" s="176" t="s">
        <v>141</v>
      </c>
      <c r="AK182" s="215">
        <v>33.299999999999997</v>
      </c>
      <c r="AL182" s="215">
        <v>44</v>
      </c>
      <c r="AM182" s="215">
        <v>28.5</v>
      </c>
      <c r="AN182" s="215">
        <v>30.9</v>
      </c>
      <c r="AO182" s="215">
        <v>23.4</v>
      </c>
      <c r="AP182" s="215">
        <v>29.6</v>
      </c>
      <c r="AQ182" s="215">
        <v>37</v>
      </c>
      <c r="AR182" s="215">
        <v>38.200000000000003</v>
      </c>
      <c r="AS182" s="215">
        <v>35.9</v>
      </c>
      <c r="AT182" s="215">
        <v>33.1</v>
      </c>
      <c r="AU182" s="215">
        <v>30.1</v>
      </c>
      <c r="AV182" s="215">
        <v>27</v>
      </c>
      <c r="AW182" s="215">
        <v>28.6</v>
      </c>
      <c r="AX182" s="215">
        <v>39.200000000000003</v>
      </c>
      <c r="AY182" s="215">
        <v>33.5</v>
      </c>
      <c r="AZ182" s="215">
        <v>32.700000000000003</v>
      </c>
      <c r="BA182" s="215">
        <v>50.4</v>
      </c>
      <c r="BB182" s="183"/>
      <c r="BK182" s="202">
        <v>35125</v>
      </c>
      <c r="BL182" s="200">
        <v>389.85599999999999</v>
      </c>
      <c r="BM182" s="200">
        <v>613.79999999999995</v>
      </c>
      <c r="BN182" s="278">
        <f t="shared" si="6"/>
        <v>1313.8</v>
      </c>
      <c r="BO182" s="201"/>
      <c r="BP182" s="278">
        <f t="shared" si="5"/>
        <v>1500</v>
      </c>
      <c r="BQ182" s="176"/>
      <c r="BR182" s="207">
        <v>14</v>
      </c>
      <c r="BS182" s="205"/>
    </row>
    <row r="183" spans="2:71" ht="14.1" customHeight="1">
      <c r="B183" s="182" t="s">
        <v>7</v>
      </c>
      <c r="C183" s="178">
        <v>38320</v>
      </c>
      <c r="D183" s="176" t="s">
        <v>141</v>
      </c>
      <c r="E183" s="215">
        <v>37.5</v>
      </c>
      <c r="F183" s="215">
        <v>29.5</v>
      </c>
      <c r="G183" s="215">
        <v>27.6</v>
      </c>
      <c r="H183" s="215">
        <v>28.3</v>
      </c>
      <c r="I183" s="215">
        <v>35.6</v>
      </c>
      <c r="J183" s="215">
        <v>36.700000000000003</v>
      </c>
      <c r="K183" s="215">
        <v>46.9</v>
      </c>
      <c r="L183" s="215">
        <v>46</v>
      </c>
      <c r="M183" s="215">
        <v>31.5</v>
      </c>
      <c r="N183" s="215">
        <v>33.6</v>
      </c>
      <c r="O183" s="215">
        <v>37.200000000000003</v>
      </c>
      <c r="P183" s="215">
        <v>31.7</v>
      </c>
      <c r="Q183" s="215">
        <v>31.2</v>
      </c>
      <c r="R183" s="215">
        <v>26.3</v>
      </c>
      <c r="S183" s="215">
        <v>32</v>
      </c>
      <c r="T183" s="215">
        <v>30.1</v>
      </c>
      <c r="U183" s="215">
        <v>40.6</v>
      </c>
      <c r="V183" s="215">
        <v>28.2</v>
      </c>
      <c r="W183" s="215">
        <v>27.7</v>
      </c>
      <c r="X183" s="215">
        <v>27.1</v>
      </c>
      <c r="Y183" s="215">
        <v>25.5</v>
      </c>
      <c r="Z183" s="215">
        <v>33</v>
      </c>
      <c r="AA183" s="215">
        <v>27.6</v>
      </c>
      <c r="AB183" s="216">
        <v>26</v>
      </c>
      <c r="AH183" s="182" t="s">
        <v>7</v>
      </c>
      <c r="AI183" s="189">
        <v>38329</v>
      </c>
      <c r="AJ183" s="176" t="s">
        <v>141</v>
      </c>
      <c r="AK183" s="215">
        <v>38</v>
      </c>
      <c r="AL183" s="215">
        <v>47.9</v>
      </c>
      <c r="AM183" s="215">
        <v>28.5</v>
      </c>
      <c r="AN183" s="215">
        <v>34.700000000000003</v>
      </c>
      <c r="AO183" s="215">
        <v>24.6</v>
      </c>
      <c r="AP183" s="215">
        <v>33</v>
      </c>
      <c r="AQ183" s="215">
        <v>40.200000000000003</v>
      </c>
      <c r="AR183" s="215">
        <v>41.2</v>
      </c>
      <c r="AS183" s="215">
        <v>38.700000000000003</v>
      </c>
      <c r="AT183" s="215">
        <v>36.799999999999997</v>
      </c>
      <c r="AU183" s="215">
        <v>33.4</v>
      </c>
      <c r="AV183" s="215">
        <v>28.1</v>
      </c>
      <c r="AW183" s="215">
        <v>29.2</v>
      </c>
      <c r="AX183" s="215">
        <v>39.799999999999997</v>
      </c>
      <c r="AY183" s="215">
        <v>36.299999999999997</v>
      </c>
      <c r="AZ183" s="215">
        <v>35.1</v>
      </c>
      <c r="BA183" s="215">
        <v>54.2</v>
      </c>
      <c r="BB183" s="183"/>
      <c r="BK183" s="199">
        <v>35156</v>
      </c>
      <c r="BL183" s="200">
        <v>293.96199999999999</v>
      </c>
      <c r="BM183" s="200">
        <v>594</v>
      </c>
      <c r="BN183" s="278">
        <f t="shared" si="6"/>
        <v>1294</v>
      </c>
      <c r="BO183" s="201"/>
      <c r="BP183" s="278">
        <f t="shared" si="5"/>
        <v>1500</v>
      </c>
      <c r="BQ183" s="176"/>
      <c r="BR183" s="207">
        <v>11</v>
      </c>
      <c r="BS183" s="205"/>
    </row>
    <row r="184" spans="2:71" ht="14.1" customHeight="1">
      <c r="B184" s="182" t="s">
        <v>8</v>
      </c>
      <c r="C184" s="178">
        <v>38379</v>
      </c>
      <c r="D184" s="176" t="s">
        <v>141</v>
      </c>
      <c r="E184" s="215">
        <v>37.299999999999997</v>
      </c>
      <c r="F184" s="215">
        <v>29.9</v>
      </c>
      <c r="G184" s="215">
        <v>27.8</v>
      </c>
      <c r="H184" s="215">
        <v>27.7</v>
      </c>
      <c r="I184" s="215">
        <v>36</v>
      </c>
      <c r="J184" s="215">
        <v>34.700000000000003</v>
      </c>
      <c r="K184" s="215">
        <v>45.4</v>
      </c>
      <c r="L184" s="215">
        <v>45.1</v>
      </c>
      <c r="M184" s="215">
        <v>31.1</v>
      </c>
      <c r="N184" s="215">
        <v>33</v>
      </c>
      <c r="O184" s="215">
        <v>36.799999999999997</v>
      </c>
      <c r="P184" s="215">
        <v>31.7</v>
      </c>
      <c r="Q184" s="215">
        <v>30.6</v>
      </c>
      <c r="R184" s="215">
        <v>26.5</v>
      </c>
      <c r="S184" s="215">
        <v>31.4</v>
      </c>
      <c r="T184" s="215">
        <v>30.9</v>
      </c>
      <c r="U184" s="215">
        <v>40.299999999999997</v>
      </c>
      <c r="V184" s="215">
        <v>28.5</v>
      </c>
      <c r="W184" s="215">
        <v>27.5</v>
      </c>
      <c r="X184" s="215">
        <v>27.5</v>
      </c>
      <c r="Y184" s="215">
        <v>25.5</v>
      </c>
      <c r="Z184" s="215">
        <v>33</v>
      </c>
      <c r="AA184" s="215">
        <v>27.9</v>
      </c>
      <c r="AB184" s="216">
        <v>26.1</v>
      </c>
      <c r="AH184" s="182" t="s">
        <v>8</v>
      </c>
      <c r="AI184" s="189">
        <v>38407</v>
      </c>
      <c r="AJ184" s="176" t="s">
        <v>141</v>
      </c>
      <c r="AK184" s="215">
        <v>34.1</v>
      </c>
      <c r="AL184" s="215">
        <v>46.4</v>
      </c>
      <c r="AM184" s="215">
        <v>29</v>
      </c>
      <c r="AN184" s="215">
        <v>30.8</v>
      </c>
      <c r="AO184" s="215">
        <v>24.2</v>
      </c>
      <c r="AP184" s="215">
        <v>29.8</v>
      </c>
      <c r="AQ184" s="215">
        <v>37</v>
      </c>
      <c r="AR184" s="215">
        <v>39.299999999999997</v>
      </c>
      <c r="AS184" s="215">
        <v>34.299999999999997</v>
      </c>
      <c r="AT184" s="215">
        <v>33.9</v>
      </c>
      <c r="AU184" s="215">
        <v>31.9</v>
      </c>
      <c r="AV184" s="215">
        <v>28</v>
      </c>
      <c r="AW184" s="215">
        <v>25.2</v>
      </c>
      <c r="AX184" s="215">
        <v>36.299999999999997</v>
      </c>
      <c r="AY184" s="215">
        <v>34.299999999999997</v>
      </c>
      <c r="AZ184" s="215">
        <v>32.299999999999997</v>
      </c>
      <c r="BA184" s="215">
        <v>48.4</v>
      </c>
      <c r="BB184" s="183"/>
      <c r="BK184" s="199">
        <v>35186</v>
      </c>
      <c r="BL184" s="200">
        <v>364.44200000000001</v>
      </c>
      <c r="BM184" s="200">
        <v>322.471</v>
      </c>
      <c r="BN184" s="278">
        <f t="shared" si="6"/>
        <v>1022.471</v>
      </c>
      <c r="BO184" s="201"/>
      <c r="BP184" s="278">
        <f t="shared" si="5"/>
        <v>1500</v>
      </c>
      <c r="BQ184" s="176"/>
      <c r="BR184" s="207">
        <v>150</v>
      </c>
      <c r="BS184" s="205"/>
    </row>
    <row r="185" spans="2:71" ht="14.1" customHeight="1">
      <c r="B185" s="182" t="s">
        <v>5</v>
      </c>
      <c r="C185" s="178">
        <v>38505</v>
      </c>
      <c r="D185" s="176" t="s">
        <v>148</v>
      </c>
      <c r="E185" s="215">
        <v>37.9</v>
      </c>
      <c r="F185" s="215">
        <v>31.4</v>
      </c>
      <c r="G185" s="215">
        <v>29.6</v>
      </c>
      <c r="H185" s="215">
        <v>29.9</v>
      </c>
      <c r="I185" s="215">
        <v>36.9</v>
      </c>
      <c r="J185" s="215">
        <v>37.6</v>
      </c>
      <c r="K185" s="215">
        <v>48</v>
      </c>
      <c r="L185" s="215">
        <v>45.8</v>
      </c>
      <c r="M185" s="215">
        <v>32.4</v>
      </c>
      <c r="N185" s="215">
        <v>33.799999999999997</v>
      </c>
      <c r="O185" s="215">
        <v>37.799999999999997</v>
      </c>
      <c r="P185" s="215">
        <v>30.5</v>
      </c>
      <c r="Q185" s="215">
        <v>31.2</v>
      </c>
      <c r="R185" s="215">
        <v>26.3</v>
      </c>
      <c r="S185" s="215">
        <v>31.7</v>
      </c>
      <c r="T185" s="215">
        <v>31.2</v>
      </c>
      <c r="U185" s="215">
        <v>40.799999999999997</v>
      </c>
      <c r="V185" s="215">
        <v>28.7</v>
      </c>
      <c r="W185" s="215">
        <v>29.1</v>
      </c>
      <c r="X185" s="215">
        <v>28.1</v>
      </c>
      <c r="Y185" s="215">
        <v>25</v>
      </c>
      <c r="Z185" s="215">
        <v>33.9</v>
      </c>
      <c r="AA185" s="215">
        <v>28.2</v>
      </c>
      <c r="AB185" s="216">
        <v>26.4</v>
      </c>
      <c r="AH185" s="182" t="s">
        <v>5</v>
      </c>
      <c r="AI185" s="189">
        <v>38490</v>
      </c>
      <c r="AJ185" s="176" t="s">
        <v>148</v>
      </c>
      <c r="AK185" s="215">
        <v>39.5</v>
      </c>
      <c r="AL185" s="215">
        <v>43.2</v>
      </c>
      <c r="AM185" s="215">
        <v>27.5</v>
      </c>
      <c r="AN185" s="215">
        <v>31.4</v>
      </c>
      <c r="AO185" s="215">
        <v>23.1</v>
      </c>
      <c r="AP185" s="215">
        <v>29</v>
      </c>
      <c r="AQ185" s="215">
        <v>34.1</v>
      </c>
      <c r="AR185" s="215">
        <v>38.299999999999997</v>
      </c>
      <c r="AS185" s="215">
        <v>35.200000000000003</v>
      </c>
      <c r="AT185" s="215">
        <v>37.6</v>
      </c>
      <c r="AU185" s="215">
        <v>32.299999999999997</v>
      </c>
      <c r="AV185" s="215">
        <v>26.9</v>
      </c>
      <c r="AW185" s="215">
        <v>26</v>
      </c>
      <c r="AX185" s="215">
        <v>35.9</v>
      </c>
      <c r="AY185" s="215">
        <v>35.5</v>
      </c>
      <c r="AZ185" s="215">
        <v>37.9</v>
      </c>
      <c r="BA185" s="215">
        <v>47.3</v>
      </c>
      <c r="BB185" s="183"/>
      <c r="BK185" s="199">
        <v>35217</v>
      </c>
      <c r="BL185" s="200">
        <v>377.279</v>
      </c>
      <c r="BM185" s="200">
        <v>591.13699999999994</v>
      </c>
      <c r="BN185" s="278">
        <f t="shared" si="6"/>
        <v>1291.1369999999999</v>
      </c>
      <c r="BO185" s="201"/>
      <c r="BP185" s="278">
        <f t="shared" si="5"/>
        <v>1500</v>
      </c>
      <c r="BQ185" s="176"/>
      <c r="BR185" s="207">
        <v>39.5</v>
      </c>
      <c r="BS185" s="205"/>
    </row>
    <row r="186" spans="2:71" ht="14.1" customHeight="1">
      <c r="B186" s="182" t="s">
        <v>6</v>
      </c>
      <c r="C186" s="178">
        <v>38603</v>
      </c>
      <c r="D186" s="176" t="s">
        <v>141</v>
      </c>
      <c r="E186" s="215">
        <v>37.4</v>
      </c>
      <c r="F186" s="215">
        <v>29.9</v>
      </c>
      <c r="G186" s="215">
        <v>28.1</v>
      </c>
      <c r="H186" s="215">
        <v>27.8</v>
      </c>
      <c r="I186" s="215">
        <v>35.9</v>
      </c>
      <c r="J186" s="215">
        <v>36.200000000000003</v>
      </c>
      <c r="K186" s="215">
        <v>46.7</v>
      </c>
      <c r="L186" s="215">
        <v>45.2</v>
      </c>
      <c r="M186" s="215">
        <v>31.7</v>
      </c>
      <c r="N186" s="215">
        <v>33.299999999999997</v>
      </c>
      <c r="O186" s="215">
        <v>37.299999999999997</v>
      </c>
      <c r="P186" s="215">
        <v>31.2</v>
      </c>
      <c r="Q186" s="215">
        <v>31.5</v>
      </c>
      <c r="R186" s="215">
        <v>26.5</v>
      </c>
      <c r="S186" s="215">
        <v>30.1</v>
      </c>
      <c r="T186" s="215">
        <v>31.6</v>
      </c>
      <c r="U186" s="215">
        <v>40.5</v>
      </c>
      <c r="V186" s="215">
        <v>28.5</v>
      </c>
      <c r="W186" s="215">
        <v>29.3</v>
      </c>
      <c r="X186" s="215">
        <v>28.7</v>
      </c>
      <c r="Y186" s="215">
        <v>25.5</v>
      </c>
      <c r="Z186" s="215">
        <v>33.700000000000003</v>
      </c>
      <c r="AA186" s="215">
        <v>27.1</v>
      </c>
      <c r="AB186" s="216">
        <v>26.5</v>
      </c>
      <c r="AH186" s="182" t="s">
        <v>6</v>
      </c>
      <c r="AI186" s="189">
        <v>38575</v>
      </c>
      <c r="AJ186" s="176" t="s">
        <v>141</v>
      </c>
      <c r="AK186" s="215">
        <v>36.6</v>
      </c>
      <c r="AL186" s="215">
        <v>44.6</v>
      </c>
      <c r="AM186" s="215">
        <v>27.9</v>
      </c>
      <c r="AN186" s="215">
        <v>29</v>
      </c>
      <c r="AO186" s="215">
        <v>24</v>
      </c>
      <c r="AP186" s="215">
        <v>28.4</v>
      </c>
      <c r="AQ186" s="215">
        <v>33.799999999999997</v>
      </c>
      <c r="AR186" s="215">
        <v>36.1</v>
      </c>
      <c r="AS186" s="215">
        <v>32.9</v>
      </c>
      <c r="AT186" s="215">
        <v>31.8</v>
      </c>
      <c r="AU186" s="215">
        <v>30.6</v>
      </c>
      <c r="AV186" s="215">
        <v>26.6</v>
      </c>
      <c r="AW186" s="215">
        <v>25.1</v>
      </c>
      <c r="AX186" s="215">
        <v>33.9</v>
      </c>
      <c r="AY186" s="215">
        <v>38.1</v>
      </c>
      <c r="AZ186" s="215">
        <v>35.5</v>
      </c>
      <c r="BA186" s="215">
        <v>45.5</v>
      </c>
      <c r="BB186" s="183"/>
      <c r="BK186" s="199">
        <v>35247</v>
      </c>
      <c r="BL186" s="200">
        <v>389.85599999999999</v>
      </c>
      <c r="BM186" s="200">
        <v>613.51499999999999</v>
      </c>
      <c r="BN186" s="278">
        <f t="shared" si="6"/>
        <v>1313.5149999999999</v>
      </c>
      <c r="BO186" s="201"/>
      <c r="BP186" s="278">
        <f t="shared" si="5"/>
        <v>1500</v>
      </c>
      <c r="BQ186" s="176"/>
      <c r="BR186" s="207">
        <v>126.5</v>
      </c>
      <c r="BS186" s="205"/>
    </row>
    <row r="187" spans="2:71" ht="14.1" customHeight="1">
      <c r="B187" s="182" t="s">
        <v>7</v>
      </c>
      <c r="C187" s="178">
        <v>38688</v>
      </c>
      <c r="D187" s="176" t="s">
        <v>141</v>
      </c>
      <c r="E187" s="215">
        <v>37.700000000000003</v>
      </c>
      <c r="F187" s="215">
        <v>31.7</v>
      </c>
      <c r="G187" s="215">
        <v>33.5</v>
      </c>
      <c r="H187" s="215">
        <v>30.3</v>
      </c>
      <c r="I187" s="215">
        <v>38.4</v>
      </c>
      <c r="J187" s="215">
        <v>38.6</v>
      </c>
      <c r="K187" s="215">
        <v>49.1</v>
      </c>
      <c r="L187" s="215">
        <v>49</v>
      </c>
      <c r="M187" s="215">
        <v>33.1</v>
      </c>
      <c r="N187" s="215">
        <v>33.6</v>
      </c>
      <c r="O187" s="215">
        <v>40.1</v>
      </c>
      <c r="P187" s="215">
        <v>32.9</v>
      </c>
      <c r="Q187" s="215">
        <v>32.5</v>
      </c>
      <c r="R187" s="215">
        <v>29.2</v>
      </c>
      <c r="S187" s="215">
        <v>33.5</v>
      </c>
      <c r="T187" s="215">
        <v>36.200000000000003</v>
      </c>
      <c r="U187" s="215">
        <v>42.4</v>
      </c>
      <c r="V187" s="215">
        <v>30.2</v>
      </c>
      <c r="W187" s="215">
        <v>29.2</v>
      </c>
      <c r="X187" s="215">
        <v>29.4</v>
      </c>
      <c r="Y187" s="215">
        <v>27.4</v>
      </c>
      <c r="Z187" s="215">
        <v>35.299999999999997</v>
      </c>
      <c r="AA187" s="215">
        <v>29.9</v>
      </c>
      <c r="AB187" s="216">
        <v>28.3</v>
      </c>
      <c r="AH187" s="182" t="s">
        <v>7</v>
      </c>
      <c r="AI187" s="189">
        <v>38686</v>
      </c>
      <c r="AJ187" s="176" t="s">
        <v>141</v>
      </c>
      <c r="AK187" s="215">
        <v>33.700000000000003</v>
      </c>
      <c r="AL187" s="215">
        <v>49.5</v>
      </c>
      <c r="AM187" s="215">
        <v>27.6</v>
      </c>
      <c r="AN187" s="215">
        <v>29.5</v>
      </c>
      <c r="AO187" s="215">
        <v>23.8</v>
      </c>
      <c r="AP187" s="215">
        <v>30.8</v>
      </c>
      <c r="AQ187" s="215">
        <v>35.9</v>
      </c>
      <c r="AR187" s="215">
        <v>39.299999999999997</v>
      </c>
      <c r="AS187" s="215">
        <v>32.1</v>
      </c>
      <c r="AT187" s="215">
        <v>34.5</v>
      </c>
      <c r="AU187" s="215">
        <v>29.4</v>
      </c>
      <c r="AV187" s="215">
        <v>29.1</v>
      </c>
      <c r="AW187" s="215">
        <v>26.8</v>
      </c>
      <c r="AX187" s="215">
        <v>35.4</v>
      </c>
      <c r="AY187" s="215">
        <v>35.1</v>
      </c>
      <c r="AZ187" s="215">
        <v>32.799999999999997</v>
      </c>
      <c r="BA187" s="215">
        <v>46</v>
      </c>
      <c r="BB187" s="183"/>
      <c r="BK187" s="199">
        <v>35278</v>
      </c>
      <c r="BL187" s="200">
        <v>387.97300000000001</v>
      </c>
      <c r="BM187" s="200">
        <v>527.88800000000003</v>
      </c>
      <c r="BN187" s="278">
        <f t="shared" si="6"/>
        <v>1227.8879999999999</v>
      </c>
      <c r="BO187" s="201"/>
      <c r="BP187" s="278">
        <f t="shared" si="5"/>
        <v>1500</v>
      </c>
      <c r="BQ187" s="176"/>
      <c r="BR187" s="207">
        <v>100</v>
      </c>
      <c r="BS187" s="205"/>
    </row>
    <row r="188" spans="2:71" ht="14.1" customHeight="1">
      <c r="B188" s="182" t="s">
        <v>8</v>
      </c>
      <c r="C188" s="178">
        <v>38783</v>
      </c>
      <c r="D188" s="176" t="s">
        <v>141</v>
      </c>
      <c r="E188" s="215">
        <v>38.200000000000003</v>
      </c>
      <c r="F188" s="215">
        <v>30.8</v>
      </c>
      <c r="G188" s="215">
        <v>32.1</v>
      </c>
      <c r="H188" s="215">
        <v>28.4</v>
      </c>
      <c r="I188" s="215">
        <v>36.9</v>
      </c>
      <c r="J188" s="215">
        <v>37.1</v>
      </c>
      <c r="K188" s="215">
        <v>47.8</v>
      </c>
      <c r="L188" s="215">
        <v>46</v>
      </c>
      <c r="M188" s="215">
        <v>32.6</v>
      </c>
      <c r="N188" s="215">
        <v>29.2</v>
      </c>
      <c r="O188" s="215">
        <v>38.1</v>
      </c>
      <c r="P188" s="215">
        <v>32.5</v>
      </c>
      <c r="Q188" s="215">
        <v>32.700000000000003</v>
      </c>
      <c r="R188" s="215">
        <v>27.6</v>
      </c>
      <c r="S188" s="215">
        <v>33.5</v>
      </c>
      <c r="T188" s="215">
        <v>32.4</v>
      </c>
      <c r="U188" s="215">
        <v>41.2</v>
      </c>
      <c r="V188" s="215">
        <v>29.4</v>
      </c>
      <c r="W188" s="215">
        <v>29.4</v>
      </c>
      <c r="X188" s="215">
        <v>28.7</v>
      </c>
      <c r="Y188" s="215">
        <v>26.7</v>
      </c>
      <c r="Z188" s="215">
        <v>34.4</v>
      </c>
      <c r="AA188" s="215">
        <v>28.6</v>
      </c>
      <c r="AB188" s="216">
        <v>27.2</v>
      </c>
      <c r="AH188" s="182" t="s">
        <v>8</v>
      </c>
      <c r="AI188" s="189">
        <v>38776</v>
      </c>
      <c r="AJ188" s="176" t="s">
        <v>141</v>
      </c>
      <c r="AK188" s="215">
        <v>35.700000000000003</v>
      </c>
      <c r="AL188" s="215">
        <v>47.6</v>
      </c>
      <c r="AM188" s="215">
        <v>27</v>
      </c>
      <c r="AN188" s="215">
        <v>30.4</v>
      </c>
      <c r="AO188" s="215">
        <v>23.2</v>
      </c>
      <c r="AP188" s="215">
        <v>28.4</v>
      </c>
      <c r="AQ188" s="215">
        <v>35</v>
      </c>
      <c r="AR188" s="215">
        <v>39.799999999999997</v>
      </c>
      <c r="AS188" s="215">
        <v>35.5</v>
      </c>
      <c r="AT188" s="215">
        <v>33.299999999999997</v>
      </c>
      <c r="AU188" s="215">
        <v>30</v>
      </c>
      <c r="AV188" s="215">
        <v>27.9</v>
      </c>
      <c r="AW188" s="215">
        <v>25.7</v>
      </c>
      <c r="AX188" s="215">
        <v>37.5</v>
      </c>
      <c r="AY188" s="215">
        <v>35.1</v>
      </c>
      <c r="AZ188" s="215">
        <v>31.6</v>
      </c>
      <c r="BA188" s="215">
        <v>47.4</v>
      </c>
      <c r="BB188" s="183"/>
      <c r="BK188" s="199">
        <v>35309</v>
      </c>
      <c r="BL188" s="200">
        <v>377.28</v>
      </c>
      <c r="BM188" s="200">
        <v>0</v>
      </c>
      <c r="BN188" s="278">
        <f t="shared" si="6"/>
        <v>700</v>
      </c>
      <c r="BO188" s="201"/>
      <c r="BP188" s="278">
        <f t="shared" si="5"/>
        <v>1500</v>
      </c>
      <c r="BQ188" s="176"/>
      <c r="BR188" s="207">
        <v>134</v>
      </c>
      <c r="BS188" s="205"/>
    </row>
    <row r="189" spans="2:71" ht="14.1" customHeight="1">
      <c r="B189" s="182" t="s">
        <v>5</v>
      </c>
      <c r="C189" s="178">
        <v>38846</v>
      </c>
      <c r="D189" s="176" t="s">
        <v>141</v>
      </c>
      <c r="E189" s="215">
        <v>35.9</v>
      </c>
      <c r="F189" s="215">
        <v>31.1</v>
      </c>
      <c r="G189" s="215">
        <v>32.200000000000003</v>
      </c>
      <c r="H189" s="215">
        <v>28</v>
      </c>
      <c r="I189" s="215">
        <v>36.299999999999997</v>
      </c>
      <c r="J189" s="215">
        <v>36.6</v>
      </c>
      <c r="K189" s="215">
        <v>47.7</v>
      </c>
      <c r="L189" s="215">
        <v>45.4</v>
      </c>
      <c r="M189" s="215">
        <v>32.200000000000003</v>
      </c>
      <c r="N189" s="215">
        <v>28.9</v>
      </c>
      <c r="O189" s="215">
        <v>38.200000000000003</v>
      </c>
      <c r="P189" s="215">
        <v>30.8</v>
      </c>
      <c r="Q189" s="215">
        <v>31.8</v>
      </c>
      <c r="R189" s="215">
        <v>26.5</v>
      </c>
      <c r="S189" s="215">
        <v>32.799999999999997</v>
      </c>
      <c r="T189" s="215">
        <v>31.2</v>
      </c>
      <c r="U189" s="215">
        <v>41.2</v>
      </c>
      <c r="V189" s="215">
        <v>29.5</v>
      </c>
      <c r="W189" s="215">
        <v>30.7</v>
      </c>
      <c r="X189" s="215">
        <v>28.9</v>
      </c>
      <c r="Y189" s="215">
        <v>25.3</v>
      </c>
      <c r="Z189" s="215">
        <v>35.700000000000003</v>
      </c>
      <c r="AA189" s="215">
        <v>27.5</v>
      </c>
      <c r="AB189" s="216">
        <v>26.9</v>
      </c>
      <c r="AH189" s="182" t="s">
        <v>5</v>
      </c>
      <c r="AI189" s="189">
        <v>38853</v>
      </c>
      <c r="AJ189" s="176" t="s">
        <v>148</v>
      </c>
      <c r="AK189" s="215">
        <v>36.700000000000003</v>
      </c>
      <c r="AL189" s="215">
        <v>47.6</v>
      </c>
      <c r="AM189" s="215">
        <v>30.1</v>
      </c>
      <c r="AN189" s="215">
        <v>33.299999999999997</v>
      </c>
      <c r="AO189" s="215">
        <v>25.8</v>
      </c>
      <c r="AP189" s="215">
        <v>31.4</v>
      </c>
      <c r="AQ189" s="215">
        <v>38.700000000000003</v>
      </c>
      <c r="AR189" s="215">
        <v>41</v>
      </c>
      <c r="AS189" s="215">
        <v>36.1</v>
      </c>
      <c r="AT189" s="215">
        <v>35.6</v>
      </c>
      <c r="AU189" s="215">
        <v>31</v>
      </c>
      <c r="AV189" s="215">
        <v>30.1</v>
      </c>
      <c r="AW189" s="215">
        <v>27.5</v>
      </c>
      <c r="AX189" s="215">
        <v>37.200000000000003</v>
      </c>
      <c r="AY189" s="215">
        <v>36.700000000000003</v>
      </c>
      <c r="AZ189" s="215">
        <v>31.3</v>
      </c>
      <c r="BA189" s="215">
        <v>54</v>
      </c>
      <c r="BB189" s="183"/>
      <c r="BK189" s="202">
        <v>35339</v>
      </c>
      <c r="BL189" s="200">
        <v>389.85599999999999</v>
      </c>
      <c r="BM189" s="200">
        <v>0</v>
      </c>
      <c r="BN189" s="278">
        <f t="shared" si="6"/>
        <v>700</v>
      </c>
      <c r="BO189" s="201"/>
      <c r="BP189" s="278">
        <f t="shared" si="5"/>
        <v>1500</v>
      </c>
      <c r="BQ189" s="176"/>
      <c r="BR189" s="207">
        <v>77.5</v>
      </c>
      <c r="BS189" s="205"/>
    </row>
    <row r="190" spans="2:71" ht="14.1" customHeight="1">
      <c r="B190" s="182" t="s">
        <v>6</v>
      </c>
      <c r="C190" s="178">
        <v>38971</v>
      </c>
      <c r="D190" s="176" t="s">
        <v>152</v>
      </c>
      <c r="E190" s="215">
        <v>37.299999999999997</v>
      </c>
      <c r="F190" s="215">
        <v>31.6</v>
      </c>
      <c r="G190" s="215">
        <v>33</v>
      </c>
      <c r="H190" s="215">
        <v>28.6</v>
      </c>
      <c r="I190" s="215">
        <v>36.9</v>
      </c>
      <c r="J190" s="215">
        <v>37.5</v>
      </c>
      <c r="K190" s="215">
        <v>49.1</v>
      </c>
      <c r="L190" s="215">
        <v>45.5</v>
      </c>
      <c r="M190" s="215">
        <v>33.799999999999997</v>
      </c>
      <c r="N190" s="215">
        <v>33.299999999999997</v>
      </c>
      <c r="O190" s="215">
        <v>40.6</v>
      </c>
      <c r="P190" s="215">
        <v>35.200000000000003</v>
      </c>
      <c r="Q190" s="215">
        <v>34.9</v>
      </c>
      <c r="R190" s="215">
        <v>29.9</v>
      </c>
      <c r="S190" s="215">
        <v>36</v>
      </c>
      <c r="T190" s="215">
        <v>34.200000000000003</v>
      </c>
      <c r="U190" s="215">
        <v>44.8</v>
      </c>
      <c r="V190" s="215">
        <v>30.7</v>
      </c>
      <c r="W190" s="215">
        <v>32.799999999999997</v>
      </c>
      <c r="X190" s="215">
        <v>32.4</v>
      </c>
      <c r="Y190" s="215">
        <v>31.5</v>
      </c>
      <c r="Z190" s="215">
        <v>43.1</v>
      </c>
      <c r="AA190" s="215">
        <v>37.299999999999997</v>
      </c>
      <c r="AB190" s="216">
        <v>33.200000000000003</v>
      </c>
      <c r="AH190" s="182" t="s">
        <v>6</v>
      </c>
      <c r="AI190" s="189">
        <v>38952</v>
      </c>
      <c r="AJ190" s="176" t="s">
        <v>148</v>
      </c>
      <c r="AK190" s="215">
        <v>36.9</v>
      </c>
      <c r="AL190" s="215">
        <v>46.5</v>
      </c>
      <c r="AM190" s="215">
        <v>31.6</v>
      </c>
      <c r="AN190" s="215">
        <v>34</v>
      </c>
      <c r="AO190" s="215">
        <v>26.3</v>
      </c>
      <c r="AP190" s="215">
        <v>31.8</v>
      </c>
      <c r="AQ190" s="215">
        <v>39.4</v>
      </c>
      <c r="AR190" s="215">
        <v>42.3</v>
      </c>
      <c r="AS190" s="215">
        <v>38.9</v>
      </c>
      <c r="AT190" s="215">
        <v>35.6</v>
      </c>
      <c r="AU190" s="215">
        <v>31.5</v>
      </c>
      <c r="AV190" s="215">
        <v>29.5</v>
      </c>
      <c r="AW190" s="215">
        <v>28.2</v>
      </c>
      <c r="AX190" s="215">
        <v>39.4</v>
      </c>
      <c r="AY190" s="215">
        <v>36.5</v>
      </c>
      <c r="AZ190" s="215">
        <v>32.700000000000003</v>
      </c>
      <c r="BA190" s="215">
        <v>51.3</v>
      </c>
      <c r="BB190" s="183"/>
      <c r="BK190" s="202">
        <v>35370</v>
      </c>
      <c r="BL190" s="200">
        <v>377.28</v>
      </c>
      <c r="BM190" s="200">
        <v>480.52600000000001</v>
      </c>
      <c r="BN190" s="278">
        <f t="shared" si="6"/>
        <v>1180.5260000000001</v>
      </c>
      <c r="BO190" s="201"/>
      <c r="BP190" s="278">
        <f t="shared" si="5"/>
        <v>1500</v>
      </c>
      <c r="BQ190" s="176"/>
      <c r="BR190" s="207">
        <v>259.5</v>
      </c>
      <c r="BS190" s="205"/>
    </row>
    <row r="191" spans="2:71" ht="14.1" customHeight="1">
      <c r="B191" s="182" t="s">
        <v>7</v>
      </c>
      <c r="C191" s="178">
        <v>39043</v>
      </c>
      <c r="D191" s="176" t="s">
        <v>142</v>
      </c>
      <c r="E191" s="215">
        <v>36.9</v>
      </c>
      <c r="F191" s="215">
        <v>32.1</v>
      </c>
      <c r="G191" s="215">
        <v>30</v>
      </c>
      <c r="H191" s="215">
        <v>28.8</v>
      </c>
      <c r="I191" s="215">
        <v>31.1</v>
      </c>
      <c r="J191" s="215">
        <v>37.799999999999997</v>
      </c>
      <c r="K191" s="215">
        <v>48.5</v>
      </c>
      <c r="L191" s="215">
        <v>44.5</v>
      </c>
      <c r="M191" s="215">
        <v>33.1</v>
      </c>
      <c r="N191" s="215">
        <v>31.5</v>
      </c>
      <c r="O191" s="215">
        <v>38.799999999999997</v>
      </c>
      <c r="P191" s="215">
        <v>32.5</v>
      </c>
      <c r="Q191" s="215">
        <v>33.4</v>
      </c>
      <c r="R191" s="215">
        <v>27.1</v>
      </c>
      <c r="S191" s="215">
        <v>33.700000000000003</v>
      </c>
      <c r="T191" s="215">
        <v>32.299999999999997</v>
      </c>
      <c r="U191" s="215">
        <v>42.7</v>
      </c>
      <c r="V191" s="215">
        <v>31.7</v>
      </c>
      <c r="W191" s="215">
        <v>32.4</v>
      </c>
      <c r="X191" s="215">
        <v>31.5</v>
      </c>
      <c r="Y191" s="215">
        <v>27.8</v>
      </c>
      <c r="Z191" s="215">
        <v>36.299999999999997</v>
      </c>
      <c r="AA191" s="215">
        <v>32.5</v>
      </c>
      <c r="AB191" s="216">
        <v>29.7</v>
      </c>
      <c r="AH191" s="182" t="s">
        <v>7</v>
      </c>
      <c r="AI191" s="189">
        <v>39036</v>
      </c>
      <c r="AJ191" s="176" t="s">
        <v>141</v>
      </c>
      <c r="AK191" s="215">
        <v>36.4</v>
      </c>
      <c r="AL191" s="215">
        <v>46.5</v>
      </c>
      <c r="AM191" s="215">
        <v>31.6</v>
      </c>
      <c r="AN191" s="215">
        <v>32.9</v>
      </c>
      <c r="AO191" s="215">
        <v>26.3</v>
      </c>
      <c r="AP191" s="215">
        <v>31.9</v>
      </c>
      <c r="AQ191" s="215">
        <v>37.1</v>
      </c>
      <c r="AR191" s="215">
        <v>41.9</v>
      </c>
      <c r="AS191" s="215">
        <v>37.1</v>
      </c>
      <c r="AT191" s="215">
        <v>35.1</v>
      </c>
      <c r="AU191" s="215">
        <v>31.7</v>
      </c>
      <c r="AV191" s="215">
        <v>30.6</v>
      </c>
      <c r="AW191" s="215">
        <v>28.7</v>
      </c>
      <c r="AX191" s="215">
        <v>36.799999999999997</v>
      </c>
      <c r="AY191" s="215">
        <v>37.5</v>
      </c>
      <c r="AZ191" s="215">
        <v>32.6</v>
      </c>
      <c r="BA191" s="215">
        <v>53</v>
      </c>
      <c r="BB191" s="183"/>
      <c r="BK191" s="202">
        <v>35400</v>
      </c>
      <c r="BL191" s="200">
        <v>389.85599999999999</v>
      </c>
      <c r="BM191" s="200">
        <v>613.79899999999998</v>
      </c>
      <c r="BN191" s="278">
        <f t="shared" si="6"/>
        <v>1313.799</v>
      </c>
      <c r="BO191" s="201"/>
      <c r="BP191" s="278">
        <f t="shared" si="5"/>
        <v>1500</v>
      </c>
      <c r="BQ191" s="176"/>
      <c r="BR191" s="207">
        <v>26.5</v>
      </c>
      <c r="BS191" s="205"/>
    </row>
    <row r="192" spans="2:71" ht="14.1" customHeight="1">
      <c r="B192" s="182" t="s">
        <v>8</v>
      </c>
      <c r="C192" s="178">
        <v>39107</v>
      </c>
      <c r="D192" s="176" t="s">
        <v>153</v>
      </c>
      <c r="E192" s="215">
        <v>38.4</v>
      </c>
      <c r="F192" s="215">
        <v>32.1</v>
      </c>
      <c r="G192" s="215">
        <v>32.4</v>
      </c>
      <c r="H192" s="215">
        <v>29.3</v>
      </c>
      <c r="I192" s="215">
        <v>31.4</v>
      </c>
      <c r="J192" s="215">
        <v>38.799999999999997</v>
      </c>
      <c r="K192" s="215">
        <v>49.5</v>
      </c>
      <c r="L192" s="215">
        <v>45.6</v>
      </c>
      <c r="M192" s="215"/>
      <c r="N192" s="215"/>
      <c r="O192" s="215">
        <v>39.799999999999997</v>
      </c>
      <c r="P192" s="215">
        <v>33.6</v>
      </c>
      <c r="Q192" s="215">
        <v>34.200000000000003</v>
      </c>
      <c r="R192" s="215">
        <v>28.6</v>
      </c>
      <c r="S192" s="215">
        <v>34.6</v>
      </c>
      <c r="T192" s="215">
        <v>33.200000000000003</v>
      </c>
      <c r="U192" s="215">
        <v>42.2</v>
      </c>
      <c r="V192" s="215">
        <v>30</v>
      </c>
      <c r="W192" s="215">
        <v>31.9</v>
      </c>
      <c r="X192" s="215">
        <v>30.3</v>
      </c>
      <c r="Y192" s="215">
        <v>26.2</v>
      </c>
      <c r="Z192" s="215">
        <v>35.5</v>
      </c>
      <c r="AA192" s="215">
        <v>31.7</v>
      </c>
      <c r="AB192" s="216">
        <v>29.4</v>
      </c>
      <c r="AH192" s="182" t="s">
        <v>8</v>
      </c>
      <c r="AI192" s="189">
        <v>39120</v>
      </c>
      <c r="AJ192" s="176" t="s">
        <v>141</v>
      </c>
      <c r="AK192" s="215">
        <v>37</v>
      </c>
      <c r="AL192" s="215">
        <v>48.3</v>
      </c>
      <c r="AM192" s="215">
        <v>31.8</v>
      </c>
      <c r="AN192" s="215">
        <v>33.6</v>
      </c>
      <c r="AO192" s="215">
        <v>26.1</v>
      </c>
      <c r="AP192" s="215">
        <v>31.7</v>
      </c>
      <c r="AQ192" s="215">
        <v>38.1</v>
      </c>
      <c r="AR192" s="215">
        <v>43.2</v>
      </c>
      <c r="AS192" s="215">
        <v>35.4</v>
      </c>
      <c r="AT192" s="215">
        <v>37.4</v>
      </c>
      <c r="AU192" s="215">
        <v>32.6</v>
      </c>
      <c r="AV192" s="215">
        <v>30.8</v>
      </c>
      <c r="AW192" s="215">
        <v>28.7</v>
      </c>
      <c r="AX192" s="215">
        <v>41.6</v>
      </c>
      <c r="AY192" s="215">
        <v>38.1</v>
      </c>
      <c r="AZ192" s="215">
        <v>34.200000000000003</v>
      </c>
      <c r="BA192" s="215">
        <v>52.3</v>
      </c>
      <c r="BB192" s="183"/>
      <c r="BK192" s="202">
        <v>35431</v>
      </c>
      <c r="BL192" s="200">
        <v>388.84399999999999</v>
      </c>
      <c r="BM192" s="200">
        <v>613.79899999999998</v>
      </c>
      <c r="BN192" s="278">
        <f t="shared" si="6"/>
        <v>1313.799</v>
      </c>
      <c r="BO192" s="201"/>
      <c r="BP192" s="278">
        <f t="shared" si="5"/>
        <v>1500</v>
      </c>
      <c r="BQ192" s="176"/>
      <c r="BR192" s="207">
        <v>90</v>
      </c>
      <c r="BS192" s="205"/>
    </row>
    <row r="193" spans="2:71" ht="14.1" customHeight="1">
      <c r="B193" s="182" t="s">
        <v>5</v>
      </c>
      <c r="C193" s="178">
        <v>39198</v>
      </c>
      <c r="D193" s="176" t="s">
        <v>160</v>
      </c>
      <c r="E193" s="215">
        <v>37.9</v>
      </c>
      <c r="F193" s="215">
        <v>31.2</v>
      </c>
      <c r="G193" s="215">
        <v>30.5</v>
      </c>
      <c r="H193" s="215">
        <v>29.4</v>
      </c>
      <c r="I193" s="215">
        <v>34.200000000000003</v>
      </c>
      <c r="J193" s="215">
        <v>49.7</v>
      </c>
      <c r="K193" s="215">
        <v>61.8</v>
      </c>
      <c r="L193" s="215">
        <v>55.8</v>
      </c>
      <c r="M193" s="215">
        <v>31.3</v>
      </c>
      <c r="N193" s="215">
        <v>32.200000000000003</v>
      </c>
      <c r="O193" s="215">
        <v>46.8</v>
      </c>
      <c r="P193" s="215">
        <v>39.4</v>
      </c>
      <c r="Q193" s="215">
        <v>39.799999999999997</v>
      </c>
      <c r="R193" s="215">
        <v>33.9</v>
      </c>
      <c r="S193" s="215">
        <v>38.4</v>
      </c>
      <c r="T193" s="215">
        <v>36</v>
      </c>
      <c r="U193" s="215">
        <v>43.8</v>
      </c>
      <c r="V193" s="215">
        <v>27.6</v>
      </c>
      <c r="W193" s="215">
        <v>32</v>
      </c>
      <c r="X193" s="215">
        <v>28.6</v>
      </c>
      <c r="Y193" s="215">
        <v>25.9</v>
      </c>
      <c r="Z193" s="215">
        <v>34.1</v>
      </c>
      <c r="AA193" s="215">
        <v>28.9</v>
      </c>
      <c r="AB193" s="216">
        <v>26.9</v>
      </c>
      <c r="AH193" s="182" t="s">
        <v>5</v>
      </c>
      <c r="AI193" s="189">
        <v>39218</v>
      </c>
      <c r="AJ193" s="176" t="s">
        <v>141</v>
      </c>
      <c r="AK193" s="215">
        <v>37.4</v>
      </c>
      <c r="AL193" s="215">
        <v>48.4</v>
      </c>
      <c r="AM193" s="215">
        <v>31.7</v>
      </c>
      <c r="AN193" s="215">
        <v>35</v>
      </c>
      <c r="AO193" s="215">
        <v>26.1</v>
      </c>
      <c r="AP193" s="215">
        <v>31.6</v>
      </c>
      <c r="AQ193" s="215">
        <v>39.1</v>
      </c>
      <c r="AR193" s="215">
        <v>41.6</v>
      </c>
      <c r="AS193" s="215">
        <v>36.799999999999997</v>
      </c>
      <c r="AT193" s="215">
        <v>37.5</v>
      </c>
      <c r="AU193" s="215">
        <v>32.1</v>
      </c>
      <c r="AV193" s="215">
        <v>30.8</v>
      </c>
      <c r="AW193" s="215">
        <v>27.8</v>
      </c>
      <c r="AX193" s="215">
        <v>38.700000000000003</v>
      </c>
      <c r="AY193" s="215">
        <v>37.700000000000003</v>
      </c>
      <c r="AZ193" s="215">
        <v>32.5</v>
      </c>
      <c r="BA193" s="215">
        <v>53.9</v>
      </c>
      <c r="BB193" s="183"/>
      <c r="BK193" s="202">
        <v>35462</v>
      </c>
      <c r="BL193" s="200">
        <v>350.78899999999999</v>
      </c>
      <c r="BM193" s="200">
        <v>554.4</v>
      </c>
      <c r="BN193" s="278">
        <f t="shared" si="6"/>
        <v>1254.4000000000001</v>
      </c>
      <c r="BO193" s="201"/>
      <c r="BP193" s="278">
        <f t="shared" si="5"/>
        <v>1500</v>
      </c>
      <c r="BQ193" s="176"/>
      <c r="BR193" s="207">
        <v>26</v>
      </c>
      <c r="BS193" s="205"/>
    </row>
    <row r="194" spans="2:71" ht="14.1" customHeight="1">
      <c r="B194" s="182" t="s">
        <v>6</v>
      </c>
      <c r="C194" s="178">
        <v>39329</v>
      </c>
      <c r="D194" s="176" t="s">
        <v>141</v>
      </c>
      <c r="E194" s="215">
        <v>37.5</v>
      </c>
      <c r="F194" s="215">
        <v>31.8</v>
      </c>
      <c r="G194" s="215">
        <v>32.6</v>
      </c>
      <c r="H194" s="215">
        <v>28.9</v>
      </c>
      <c r="I194" s="215">
        <v>37.1</v>
      </c>
      <c r="J194" s="215">
        <v>38.6</v>
      </c>
      <c r="K194" s="215">
        <v>49</v>
      </c>
      <c r="L194" s="215">
        <v>46</v>
      </c>
      <c r="M194" s="215">
        <v>32.799999999999997</v>
      </c>
      <c r="N194" s="215">
        <v>34.799999999999997</v>
      </c>
      <c r="O194" s="215">
        <v>39.200000000000003</v>
      </c>
      <c r="P194" s="215">
        <v>30.9</v>
      </c>
      <c r="Q194" s="215">
        <v>33.4</v>
      </c>
      <c r="R194" s="215">
        <v>27.9</v>
      </c>
      <c r="S194" s="215">
        <v>34.4</v>
      </c>
      <c r="T194" s="215">
        <v>32.4</v>
      </c>
      <c r="U194" s="215">
        <v>41.2</v>
      </c>
      <c r="V194" s="215">
        <v>29.4</v>
      </c>
      <c r="W194" s="215">
        <v>30.8</v>
      </c>
      <c r="X194" s="215">
        <v>29.5</v>
      </c>
      <c r="Y194" s="215">
        <v>25.5</v>
      </c>
      <c r="Z194" s="215">
        <v>34.9</v>
      </c>
      <c r="AA194" s="215">
        <v>28.8</v>
      </c>
      <c r="AB194" s="216">
        <v>27.7</v>
      </c>
      <c r="AH194" s="182" t="s">
        <v>6</v>
      </c>
      <c r="AI194" s="189">
        <v>39304</v>
      </c>
      <c r="AJ194" s="176" t="s">
        <v>141</v>
      </c>
      <c r="AK194" s="215">
        <v>36.799999999999997</v>
      </c>
      <c r="AL194" s="215">
        <v>47.3</v>
      </c>
      <c r="AM194" s="215">
        <v>30.6</v>
      </c>
      <c r="AN194" s="215">
        <v>33.799999999999997</v>
      </c>
      <c r="AO194" s="215">
        <v>26.3</v>
      </c>
      <c r="AP194" s="215">
        <v>32</v>
      </c>
      <c r="AQ194" s="215">
        <v>38.9</v>
      </c>
      <c r="AR194" s="215">
        <v>41.6</v>
      </c>
      <c r="AS194" s="215">
        <v>37.299999999999997</v>
      </c>
      <c r="AT194" s="215">
        <v>35.4</v>
      </c>
      <c r="AU194" s="215">
        <v>31.3</v>
      </c>
      <c r="AV194" s="215">
        <v>30.8</v>
      </c>
      <c r="AW194" s="215">
        <v>28.8</v>
      </c>
      <c r="AX194" s="215">
        <v>37.1</v>
      </c>
      <c r="AY194" s="215">
        <v>36.799999999999997</v>
      </c>
      <c r="AZ194" s="215">
        <v>32.1</v>
      </c>
      <c r="BA194" s="215">
        <v>52.7</v>
      </c>
      <c r="BB194" s="183"/>
      <c r="BK194" s="202">
        <v>35490</v>
      </c>
      <c r="BL194" s="200">
        <v>389.85300000000001</v>
      </c>
      <c r="BM194" s="200">
        <v>613.79999999999995</v>
      </c>
      <c r="BN194" s="278">
        <f t="shared" si="6"/>
        <v>1313.8</v>
      </c>
      <c r="BO194" s="201"/>
      <c r="BP194" s="278">
        <f t="shared" si="5"/>
        <v>1500</v>
      </c>
      <c r="BQ194" s="176"/>
      <c r="BR194" s="207">
        <v>110.5</v>
      </c>
      <c r="BS194" s="205"/>
    </row>
    <row r="195" spans="2:71" ht="14.1" customHeight="1">
      <c r="B195" s="182" t="s">
        <v>7</v>
      </c>
      <c r="C195" s="178">
        <v>39428</v>
      </c>
      <c r="D195" s="176" t="s">
        <v>141</v>
      </c>
      <c r="E195" s="215">
        <v>38.299999999999997</v>
      </c>
      <c r="F195" s="215">
        <v>31.8</v>
      </c>
      <c r="G195" s="215">
        <v>32</v>
      </c>
      <c r="H195" s="215">
        <v>29.4</v>
      </c>
      <c r="I195" s="215">
        <v>37.700000000000003</v>
      </c>
      <c r="J195" s="215">
        <v>38.9</v>
      </c>
      <c r="K195" s="215">
        <v>49.6</v>
      </c>
      <c r="L195" s="215">
        <v>46.9</v>
      </c>
      <c r="M195" s="215">
        <v>33.9</v>
      </c>
      <c r="N195" s="215">
        <v>35.4</v>
      </c>
      <c r="O195" s="215">
        <v>40.700000000000003</v>
      </c>
      <c r="P195" s="215">
        <v>33.6</v>
      </c>
      <c r="Q195" s="215">
        <v>34.5</v>
      </c>
      <c r="R195" s="215">
        <v>27.7</v>
      </c>
      <c r="S195" s="215">
        <v>34.799999999999997</v>
      </c>
      <c r="T195" s="215">
        <v>32.9</v>
      </c>
      <c r="U195" s="215">
        <v>41.8</v>
      </c>
      <c r="V195" s="215">
        <v>30.3</v>
      </c>
      <c r="W195" s="215">
        <v>31.9</v>
      </c>
      <c r="X195" s="215">
        <v>30.3</v>
      </c>
      <c r="Y195" s="215">
        <v>26.5</v>
      </c>
      <c r="Z195" s="215">
        <v>35.6</v>
      </c>
      <c r="AA195" s="215">
        <v>30.9</v>
      </c>
      <c r="AB195" s="216">
        <v>28.6</v>
      </c>
      <c r="AH195" s="182" t="s">
        <v>7</v>
      </c>
      <c r="AI195" s="189">
        <v>39422</v>
      </c>
      <c r="AJ195" s="176" t="s">
        <v>141</v>
      </c>
      <c r="AK195" s="215">
        <v>36.799999999999997</v>
      </c>
      <c r="AL195" s="215">
        <v>48.7</v>
      </c>
      <c r="AM195" s="215">
        <v>31</v>
      </c>
      <c r="AN195" s="215">
        <v>34.4</v>
      </c>
      <c r="AO195" s="215">
        <v>25.7</v>
      </c>
      <c r="AP195" s="215">
        <v>31.7</v>
      </c>
      <c r="AQ195" s="215">
        <v>38.5</v>
      </c>
      <c r="AR195" s="215">
        <v>42.8</v>
      </c>
      <c r="AS195" s="215">
        <v>38.200000000000003</v>
      </c>
      <c r="AT195" s="215">
        <v>38.4</v>
      </c>
      <c r="AU195" s="215">
        <v>32.200000000000003</v>
      </c>
      <c r="AV195" s="215">
        <v>31</v>
      </c>
      <c r="AW195" s="215">
        <v>28.4</v>
      </c>
      <c r="AX195" s="215">
        <v>38.200000000000003</v>
      </c>
      <c r="AY195" s="215">
        <v>37.6</v>
      </c>
      <c r="AZ195" s="215">
        <v>32.9</v>
      </c>
      <c r="BA195" s="215">
        <v>53.8</v>
      </c>
      <c r="BB195" s="183"/>
      <c r="BK195" s="199">
        <v>35521</v>
      </c>
      <c r="BL195" s="200">
        <v>61.731999999999999</v>
      </c>
      <c r="BM195" s="200">
        <v>594</v>
      </c>
      <c r="BN195" s="278">
        <f t="shared" si="6"/>
        <v>1294</v>
      </c>
      <c r="BO195" s="201"/>
      <c r="BP195" s="278">
        <f t="shared" ref="BP195:BP243" si="7">BO195+1500</f>
        <v>1500</v>
      </c>
      <c r="BQ195" s="176"/>
      <c r="BR195" s="207">
        <v>52.5</v>
      </c>
      <c r="BS195" s="205"/>
    </row>
    <row r="196" spans="2:71" ht="14.1" customHeight="1">
      <c r="B196" s="182" t="s">
        <v>8</v>
      </c>
      <c r="C196" s="178">
        <v>39513</v>
      </c>
      <c r="D196" s="176" t="s">
        <v>161</v>
      </c>
      <c r="E196" s="215">
        <v>36.299999999999997</v>
      </c>
      <c r="F196" s="215">
        <v>30.3</v>
      </c>
      <c r="G196" s="215">
        <v>30.7</v>
      </c>
      <c r="H196" s="215">
        <v>27.5</v>
      </c>
      <c r="I196" s="215">
        <v>36.299999999999997</v>
      </c>
      <c r="J196" s="215">
        <v>38</v>
      </c>
      <c r="K196" s="215">
        <v>46.3</v>
      </c>
      <c r="L196" s="215">
        <v>45.2</v>
      </c>
      <c r="M196" s="215">
        <v>33.9</v>
      </c>
      <c r="N196" s="215">
        <v>34.1</v>
      </c>
      <c r="O196" s="215">
        <v>39</v>
      </c>
      <c r="P196" s="215">
        <v>33.200000000000003</v>
      </c>
      <c r="Q196" s="215">
        <v>33.299999999999997</v>
      </c>
      <c r="R196" s="215">
        <v>27.3</v>
      </c>
      <c r="S196" s="215">
        <v>33.9</v>
      </c>
      <c r="T196" s="215">
        <v>31.7</v>
      </c>
      <c r="U196" s="215">
        <v>42</v>
      </c>
      <c r="V196" s="215">
        <v>28.5</v>
      </c>
      <c r="W196" s="215">
        <v>30.9</v>
      </c>
      <c r="X196" s="215">
        <v>29</v>
      </c>
      <c r="Y196" s="215">
        <v>25.8</v>
      </c>
      <c r="Z196" s="215">
        <v>34.799999999999997</v>
      </c>
      <c r="AA196" s="215">
        <v>29.1</v>
      </c>
      <c r="AB196" s="216">
        <v>26.9</v>
      </c>
      <c r="AH196" s="182" t="s">
        <v>8</v>
      </c>
      <c r="AI196" s="189">
        <v>39510</v>
      </c>
      <c r="AJ196" s="176" t="s">
        <v>148</v>
      </c>
      <c r="AK196" s="215">
        <v>37.1</v>
      </c>
      <c r="AL196" s="215">
        <v>48</v>
      </c>
      <c r="AM196" s="215">
        <v>32.6</v>
      </c>
      <c r="AN196" s="215">
        <v>34.9</v>
      </c>
      <c r="AO196" s="215">
        <v>26.8</v>
      </c>
      <c r="AP196" s="215">
        <v>32.299999999999997</v>
      </c>
      <c r="AQ196" s="215">
        <v>39.5</v>
      </c>
      <c r="AR196" s="215">
        <v>42.5</v>
      </c>
      <c r="AS196" s="215">
        <v>36</v>
      </c>
      <c r="AT196" s="215">
        <v>38.6</v>
      </c>
      <c r="AU196" s="215">
        <v>32.700000000000003</v>
      </c>
      <c r="AV196" s="215">
        <v>32.200000000000003</v>
      </c>
      <c r="AW196" s="215">
        <v>29.7</v>
      </c>
      <c r="AX196" s="215">
        <v>39.299999999999997</v>
      </c>
      <c r="AY196" s="215">
        <v>40.5</v>
      </c>
      <c r="AZ196" s="215">
        <v>35.9</v>
      </c>
      <c r="BA196" s="215">
        <v>54.6</v>
      </c>
      <c r="BB196" s="183"/>
      <c r="BK196" s="199">
        <v>35551</v>
      </c>
      <c r="BL196" s="200">
        <v>0</v>
      </c>
      <c r="BM196" s="200">
        <v>613.79899999999998</v>
      </c>
      <c r="BN196" s="278">
        <f t="shared" si="6"/>
        <v>1313.799</v>
      </c>
      <c r="BO196" s="201"/>
      <c r="BP196" s="278">
        <f t="shared" si="7"/>
        <v>1500</v>
      </c>
      <c r="BQ196" s="176"/>
      <c r="BR196" s="207">
        <v>41</v>
      </c>
      <c r="BS196" s="205"/>
    </row>
    <row r="197" spans="2:71" ht="14.1" customHeight="1">
      <c r="B197" s="182" t="s">
        <v>5</v>
      </c>
      <c r="C197" s="178">
        <v>39555</v>
      </c>
      <c r="D197" s="176" t="s">
        <v>148</v>
      </c>
      <c r="E197" s="215">
        <v>36.6</v>
      </c>
      <c r="F197" s="215">
        <v>31.1</v>
      </c>
      <c r="G197" s="215">
        <v>31.3</v>
      </c>
      <c r="H197" s="215">
        <v>28.4</v>
      </c>
      <c r="I197" s="215">
        <v>34.4</v>
      </c>
      <c r="J197" s="215">
        <v>37.799999999999997</v>
      </c>
      <c r="K197" s="215">
        <v>47.7</v>
      </c>
      <c r="L197" s="215">
        <v>44.9</v>
      </c>
      <c r="M197" s="215">
        <v>32.700000000000003</v>
      </c>
      <c r="N197" s="215">
        <v>33.1</v>
      </c>
      <c r="O197" s="215">
        <v>38.6</v>
      </c>
      <c r="P197" s="215">
        <v>32.700000000000003</v>
      </c>
      <c r="Q197" s="215">
        <v>32.6</v>
      </c>
      <c r="R197" s="215">
        <v>27.3</v>
      </c>
      <c r="S197" s="215">
        <v>32.700000000000003</v>
      </c>
      <c r="T197" s="215">
        <v>30.8</v>
      </c>
      <c r="U197" s="215">
        <v>40.200000000000003</v>
      </c>
      <c r="V197" s="215">
        <v>29</v>
      </c>
      <c r="W197" s="215">
        <v>30</v>
      </c>
      <c r="X197" s="215">
        <v>28</v>
      </c>
      <c r="Y197" s="215">
        <v>25.2</v>
      </c>
      <c r="Z197" s="215">
        <v>34.1</v>
      </c>
      <c r="AA197" s="215">
        <v>28.1</v>
      </c>
      <c r="AB197" s="216">
        <v>26.3</v>
      </c>
      <c r="AH197" s="182" t="s">
        <v>5</v>
      </c>
      <c r="AI197" s="189">
        <v>39589</v>
      </c>
      <c r="AJ197" s="176" t="s">
        <v>141</v>
      </c>
      <c r="AK197" s="215">
        <v>36.5</v>
      </c>
      <c r="AL197" s="215">
        <v>47.5</v>
      </c>
      <c r="AM197" s="215">
        <v>31.2</v>
      </c>
      <c r="AN197" s="215">
        <v>34.4</v>
      </c>
      <c r="AO197" s="215">
        <v>26.4</v>
      </c>
      <c r="AP197" s="215">
        <v>32.299999999999997</v>
      </c>
      <c r="AQ197" s="215">
        <v>39.9</v>
      </c>
      <c r="AR197" s="215">
        <v>41.8</v>
      </c>
      <c r="AS197" s="215">
        <v>38.200000000000003</v>
      </c>
      <c r="AT197" s="215">
        <v>34.1</v>
      </c>
      <c r="AU197" s="215">
        <v>32</v>
      </c>
      <c r="AV197" s="215">
        <v>32</v>
      </c>
      <c r="AW197" s="215">
        <v>29</v>
      </c>
      <c r="AX197" s="215">
        <v>37.6</v>
      </c>
      <c r="AY197" s="215">
        <v>37.299999999999997</v>
      </c>
      <c r="AZ197" s="215">
        <v>32.4</v>
      </c>
      <c r="BA197" s="215">
        <v>52.7</v>
      </c>
      <c r="BB197" s="183"/>
      <c r="BK197" s="199">
        <v>35582</v>
      </c>
      <c r="BL197" s="200">
        <v>1.5820000000000001</v>
      </c>
      <c r="BM197" s="200">
        <v>593.99900000000002</v>
      </c>
      <c r="BN197" s="278">
        <f t="shared" si="6"/>
        <v>1293.999</v>
      </c>
      <c r="BO197" s="201"/>
      <c r="BP197" s="278">
        <f t="shared" si="7"/>
        <v>1500</v>
      </c>
      <c r="BQ197" s="176"/>
      <c r="BR197" s="207">
        <v>67.5</v>
      </c>
      <c r="BS197" s="205"/>
    </row>
    <row r="198" spans="2:71" ht="14.1" customHeight="1">
      <c r="B198" s="182" t="s">
        <v>6</v>
      </c>
      <c r="C198" s="178">
        <v>39695</v>
      </c>
      <c r="D198" s="176" t="s">
        <v>148</v>
      </c>
      <c r="E198" s="215">
        <v>37</v>
      </c>
      <c r="F198" s="215">
        <v>31.2</v>
      </c>
      <c r="G198" s="215">
        <v>30.9</v>
      </c>
      <c r="H198" s="215">
        <v>27.8</v>
      </c>
      <c r="I198" s="215">
        <v>36</v>
      </c>
      <c r="J198" s="215">
        <v>37.6</v>
      </c>
      <c r="K198" s="215">
        <v>46.4</v>
      </c>
      <c r="L198" s="215">
        <v>42.5</v>
      </c>
      <c r="M198" s="215">
        <v>32.1</v>
      </c>
      <c r="N198" s="215">
        <v>32.799999999999997</v>
      </c>
      <c r="O198" s="215">
        <v>38.200000000000003</v>
      </c>
      <c r="P198" s="215">
        <v>31.2</v>
      </c>
      <c r="Q198" s="215">
        <v>31.9</v>
      </c>
      <c r="R198" s="215">
        <v>26.4</v>
      </c>
      <c r="S198" s="215">
        <v>32.5</v>
      </c>
      <c r="T198" s="215">
        <v>30.2</v>
      </c>
      <c r="U198" s="215">
        <v>40.1</v>
      </c>
      <c r="V198" s="215">
        <v>29.1</v>
      </c>
      <c r="W198" s="215">
        <v>28.8</v>
      </c>
      <c r="X198" s="215">
        <v>28.2</v>
      </c>
      <c r="Y198" s="215">
        <v>25.5</v>
      </c>
      <c r="Z198" s="215">
        <v>34.1</v>
      </c>
      <c r="AA198" s="215">
        <v>28.1</v>
      </c>
      <c r="AB198" s="216">
        <v>26.5</v>
      </c>
      <c r="AH198" s="182" t="s">
        <v>6</v>
      </c>
      <c r="AI198" s="189">
        <v>39673</v>
      </c>
      <c r="AJ198" s="176" t="s">
        <v>148</v>
      </c>
      <c r="AK198" s="215">
        <v>38.9</v>
      </c>
      <c r="AL198" s="215">
        <v>46.7</v>
      </c>
      <c r="AM198" s="215">
        <v>32.299999999999997</v>
      </c>
      <c r="AN198" s="215">
        <v>35.299999999999997</v>
      </c>
      <c r="AO198" s="215">
        <v>27.6</v>
      </c>
      <c r="AP198" s="215">
        <v>31.9</v>
      </c>
      <c r="AQ198" s="215">
        <v>44.9</v>
      </c>
      <c r="AR198" s="215">
        <v>43.6</v>
      </c>
      <c r="AS198" s="215">
        <v>38.6</v>
      </c>
      <c r="AT198" s="215">
        <v>37.4</v>
      </c>
      <c r="AU198" s="215">
        <v>32.299999999999997</v>
      </c>
      <c r="AV198" s="215">
        <v>31.5</v>
      </c>
      <c r="AW198" s="215">
        <v>27.1</v>
      </c>
      <c r="AX198" s="215">
        <v>37.799999999999997</v>
      </c>
      <c r="AY198" s="215">
        <v>35.6</v>
      </c>
      <c r="AZ198" s="215">
        <v>33.5</v>
      </c>
      <c r="BA198" s="215">
        <v>56.2</v>
      </c>
      <c r="BB198" s="183"/>
      <c r="BK198" s="199">
        <v>35612</v>
      </c>
      <c r="BL198" s="200">
        <v>381.63799999999998</v>
      </c>
      <c r="BM198" s="200">
        <v>613.79899999999998</v>
      </c>
      <c r="BN198" s="278">
        <f t="shared" si="6"/>
        <v>1313.799</v>
      </c>
      <c r="BO198" s="201"/>
      <c r="BP198" s="278">
        <f t="shared" si="7"/>
        <v>1500</v>
      </c>
      <c r="BQ198" s="176"/>
      <c r="BR198" s="207">
        <v>148</v>
      </c>
      <c r="BS198" s="205"/>
    </row>
    <row r="199" spans="2:71" ht="14.1" customHeight="1">
      <c r="B199" s="182" t="s">
        <v>7</v>
      </c>
      <c r="C199" s="178">
        <v>39748</v>
      </c>
      <c r="D199" s="176" t="s">
        <v>161</v>
      </c>
      <c r="E199" s="215">
        <v>36.799999999999997</v>
      </c>
      <c r="F199" s="215">
        <v>31.6</v>
      </c>
      <c r="G199" s="215">
        <v>31.8</v>
      </c>
      <c r="H199" s="215">
        <v>27.2</v>
      </c>
      <c r="I199" s="215">
        <v>37.5</v>
      </c>
      <c r="J199" s="215">
        <v>38.5</v>
      </c>
      <c r="K199" s="215">
        <v>48.3</v>
      </c>
      <c r="L199" s="215">
        <v>44.9</v>
      </c>
      <c r="M199" s="215">
        <v>33.5</v>
      </c>
      <c r="N199" s="215">
        <v>35.1</v>
      </c>
      <c r="O199" s="215">
        <v>39.799999999999997</v>
      </c>
      <c r="P199" s="215">
        <v>33.200000000000003</v>
      </c>
      <c r="Q199" s="215">
        <v>33.4</v>
      </c>
      <c r="R199" s="215">
        <v>27.8</v>
      </c>
      <c r="S199" s="215">
        <v>34.299999999999997</v>
      </c>
      <c r="T199" s="215">
        <v>31.9</v>
      </c>
      <c r="U199" s="215">
        <v>41.8</v>
      </c>
      <c r="V199" s="215">
        <v>30.4</v>
      </c>
      <c r="W199" s="215">
        <v>29.8</v>
      </c>
      <c r="X199" s="215">
        <v>30</v>
      </c>
      <c r="Y199" s="215">
        <v>26.9</v>
      </c>
      <c r="Z199" s="215">
        <v>34.799999999999997</v>
      </c>
      <c r="AA199" s="215">
        <v>29.7</v>
      </c>
      <c r="AB199" s="216">
        <v>28</v>
      </c>
      <c r="AH199" s="182" t="s">
        <v>7</v>
      </c>
      <c r="AI199" s="189">
        <v>39765</v>
      </c>
      <c r="AJ199" s="176" t="s">
        <v>141</v>
      </c>
      <c r="AK199" s="215">
        <v>37.200000000000003</v>
      </c>
      <c r="AL199" s="215">
        <v>47.6</v>
      </c>
      <c r="AM199" s="215">
        <v>31.9</v>
      </c>
      <c r="AN199" s="215">
        <v>34.9</v>
      </c>
      <c r="AO199" s="215">
        <v>27.1</v>
      </c>
      <c r="AP199" s="215">
        <v>31.3</v>
      </c>
      <c r="AQ199" s="215">
        <v>40.5</v>
      </c>
      <c r="AR199" s="215">
        <v>42.2</v>
      </c>
      <c r="AS199" s="215">
        <v>37.700000000000003</v>
      </c>
      <c r="AT199" s="215">
        <v>40.1</v>
      </c>
      <c r="AU199" s="215">
        <v>31.9</v>
      </c>
      <c r="AV199" s="215">
        <v>31</v>
      </c>
      <c r="AW199" s="215">
        <v>28.3</v>
      </c>
      <c r="AX199" s="215">
        <v>41</v>
      </c>
      <c r="AY199" s="215">
        <v>38</v>
      </c>
      <c r="AZ199" s="215">
        <v>33.9</v>
      </c>
      <c r="BA199" s="215">
        <v>53.6</v>
      </c>
      <c r="BB199" s="183"/>
      <c r="BK199" s="199">
        <v>35643</v>
      </c>
      <c r="BL199" s="200">
        <v>389.85599999999999</v>
      </c>
      <c r="BM199" s="200">
        <v>613.79999999999995</v>
      </c>
      <c r="BN199" s="278">
        <f t="shared" si="6"/>
        <v>1313.8</v>
      </c>
      <c r="BO199" s="201"/>
      <c r="BP199" s="278">
        <f t="shared" si="7"/>
        <v>1500</v>
      </c>
      <c r="BQ199" s="176"/>
      <c r="BR199" s="207">
        <v>366.5</v>
      </c>
      <c r="BS199" s="205"/>
    </row>
    <row r="200" spans="2:71" ht="14.1" customHeight="1">
      <c r="B200" s="182" t="s">
        <v>8</v>
      </c>
      <c r="C200" s="178">
        <v>39868</v>
      </c>
      <c r="D200" s="176" t="s">
        <v>148</v>
      </c>
      <c r="E200" s="215">
        <v>36.799999999999997</v>
      </c>
      <c r="F200" s="215">
        <v>31.1</v>
      </c>
      <c r="G200" s="215">
        <v>31.2</v>
      </c>
      <c r="H200" s="215">
        <v>27.2</v>
      </c>
      <c r="I200" s="215">
        <v>34.1</v>
      </c>
      <c r="J200" s="215">
        <v>36.700000000000003</v>
      </c>
      <c r="K200" s="215">
        <v>47.1</v>
      </c>
      <c r="L200" s="215">
        <v>44.2</v>
      </c>
      <c r="M200" s="215">
        <v>33</v>
      </c>
      <c r="N200" s="215">
        <v>33.6</v>
      </c>
      <c r="O200" s="215">
        <v>39.700000000000003</v>
      </c>
      <c r="P200" s="215">
        <v>32.700000000000003</v>
      </c>
      <c r="Q200" s="215">
        <v>33.6</v>
      </c>
      <c r="R200" s="215">
        <v>26.9</v>
      </c>
      <c r="S200" s="215">
        <v>33.1</v>
      </c>
      <c r="T200" s="215">
        <v>31.8</v>
      </c>
      <c r="U200" s="215">
        <v>42</v>
      </c>
      <c r="V200" s="215">
        <v>30</v>
      </c>
      <c r="W200" s="215">
        <v>30.3</v>
      </c>
      <c r="X200" s="215">
        <v>29.1</v>
      </c>
      <c r="Y200" s="215">
        <v>26.5</v>
      </c>
      <c r="Z200" s="215">
        <v>35</v>
      </c>
      <c r="AA200" s="215">
        <v>28.9</v>
      </c>
      <c r="AB200" s="216">
        <v>27.2</v>
      </c>
      <c r="AH200" s="182" t="s">
        <v>8</v>
      </c>
      <c r="AI200" s="189">
        <v>39862</v>
      </c>
      <c r="AJ200" s="176" t="s">
        <v>141</v>
      </c>
      <c r="AK200" s="215">
        <v>38.200000000000003</v>
      </c>
      <c r="AL200" s="215">
        <v>48.3</v>
      </c>
      <c r="AM200" s="215">
        <v>32.200000000000003</v>
      </c>
      <c r="AN200" s="215">
        <v>34.299999999999997</v>
      </c>
      <c r="AO200" s="215">
        <v>27.8</v>
      </c>
      <c r="AP200" s="215">
        <v>32.799999999999997</v>
      </c>
      <c r="AQ200" s="215">
        <v>40.700000000000003</v>
      </c>
      <c r="AR200" s="215">
        <v>44</v>
      </c>
      <c r="AS200" s="215">
        <v>40</v>
      </c>
      <c r="AT200" s="215">
        <v>36.9</v>
      </c>
      <c r="AU200" s="215">
        <v>33.299999999999997</v>
      </c>
      <c r="AV200" s="215">
        <v>32.200000000000003</v>
      </c>
      <c r="AW200" s="215">
        <v>29.7</v>
      </c>
      <c r="AX200" s="215">
        <v>40.4</v>
      </c>
      <c r="AY200" s="215">
        <v>38.200000000000003</v>
      </c>
      <c r="AZ200" s="215">
        <v>34.299999999999997</v>
      </c>
      <c r="BA200" s="215">
        <v>54.5</v>
      </c>
      <c r="BB200" s="183"/>
      <c r="BK200" s="199">
        <v>35674</v>
      </c>
      <c r="BL200" s="200">
        <v>377.28</v>
      </c>
      <c r="BM200" s="200">
        <v>592.08900000000006</v>
      </c>
      <c r="BN200" s="278">
        <f t="shared" si="6"/>
        <v>1292.0889999999999</v>
      </c>
      <c r="BO200" s="201"/>
      <c r="BP200" s="278">
        <f t="shared" si="7"/>
        <v>1500</v>
      </c>
      <c r="BQ200" s="176"/>
      <c r="BR200" s="207">
        <v>68.5</v>
      </c>
      <c r="BS200" s="205"/>
    </row>
    <row r="201" spans="2:71" ht="14.1" customHeight="1">
      <c r="B201" s="182" t="s">
        <v>5</v>
      </c>
      <c r="C201" s="178">
        <v>39927</v>
      </c>
      <c r="D201" s="176" t="s">
        <v>141</v>
      </c>
      <c r="E201" s="215">
        <v>35.6</v>
      </c>
      <c r="F201" s="215">
        <v>30</v>
      </c>
      <c r="G201" s="215">
        <v>30.2</v>
      </c>
      <c r="H201" s="215">
        <v>27.6</v>
      </c>
      <c r="I201" s="215">
        <v>36.200000000000003</v>
      </c>
      <c r="J201" s="215">
        <v>37.9</v>
      </c>
      <c r="K201" s="215">
        <v>46.8</v>
      </c>
      <c r="L201" s="215">
        <v>43.5</v>
      </c>
      <c r="M201" s="215">
        <v>31.7</v>
      </c>
      <c r="N201" s="215">
        <v>33</v>
      </c>
      <c r="O201" s="215">
        <v>38.9</v>
      </c>
      <c r="P201" s="215">
        <v>31.8</v>
      </c>
      <c r="Q201" s="215">
        <v>32.200000000000003</v>
      </c>
      <c r="R201" s="215">
        <v>25.8</v>
      </c>
      <c r="S201" s="215">
        <v>32.5</v>
      </c>
      <c r="T201" s="215">
        <v>30.5</v>
      </c>
      <c r="U201" s="215">
        <v>40.6</v>
      </c>
      <c r="V201" s="215">
        <v>29.6</v>
      </c>
      <c r="W201" s="215">
        <v>29.2</v>
      </c>
      <c r="X201" s="215">
        <v>27.8</v>
      </c>
      <c r="Y201" s="215">
        <v>25.6</v>
      </c>
      <c r="Z201" s="215">
        <v>34.299999999999997</v>
      </c>
      <c r="AA201" s="215">
        <v>28.2</v>
      </c>
      <c r="AB201" s="216">
        <v>26.5</v>
      </c>
      <c r="AH201" s="182" t="s">
        <v>5</v>
      </c>
      <c r="AI201" s="189">
        <v>39946</v>
      </c>
      <c r="AJ201" s="176" t="s">
        <v>141</v>
      </c>
      <c r="AK201" s="215">
        <v>38.200000000000003</v>
      </c>
      <c r="AL201" s="215">
        <v>46.6</v>
      </c>
      <c r="AM201" s="215">
        <v>31.9</v>
      </c>
      <c r="AN201" s="215">
        <v>34.799999999999997</v>
      </c>
      <c r="AO201" s="215">
        <v>27.3</v>
      </c>
      <c r="AP201" s="215">
        <v>31.7</v>
      </c>
      <c r="AQ201" s="215">
        <v>41</v>
      </c>
      <c r="AR201" s="215">
        <v>43.7</v>
      </c>
      <c r="AS201" s="215">
        <v>38.9</v>
      </c>
      <c r="AT201" s="215">
        <v>36.1</v>
      </c>
      <c r="AU201" s="215">
        <v>31.8</v>
      </c>
      <c r="AV201" s="215">
        <v>32.299999999999997</v>
      </c>
      <c r="AW201" s="215">
        <v>27.8</v>
      </c>
      <c r="AX201" s="215">
        <v>41.5</v>
      </c>
      <c r="AY201" s="215">
        <v>36.4</v>
      </c>
      <c r="AZ201" s="215">
        <v>33.200000000000003</v>
      </c>
      <c r="BA201" s="215">
        <v>54.4</v>
      </c>
      <c r="BB201" s="183"/>
      <c r="BK201" s="202">
        <v>35704</v>
      </c>
      <c r="BL201" s="200">
        <v>389.572</v>
      </c>
      <c r="BM201" s="200">
        <v>612.49</v>
      </c>
      <c r="BN201" s="278">
        <f t="shared" si="6"/>
        <v>1312.49</v>
      </c>
      <c r="BO201" s="201"/>
      <c r="BP201" s="278">
        <f t="shared" si="7"/>
        <v>1500</v>
      </c>
      <c r="BQ201" s="176"/>
      <c r="BR201" s="207">
        <v>11</v>
      </c>
      <c r="BS201" s="205"/>
    </row>
    <row r="202" spans="2:71" ht="14.1" customHeight="1">
      <c r="B202" s="182" t="s">
        <v>6</v>
      </c>
      <c r="C202" s="178">
        <v>40063</v>
      </c>
      <c r="D202" s="176" t="s">
        <v>141</v>
      </c>
      <c r="E202" s="215">
        <v>37.1</v>
      </c>
      <c r="F202" s="215">
        <v>31.3</v>
      </c>
      <c r="G202" s="215">
        <v>31.6</v>
      </c>
      <c r="H202" s="215">
        <v>28.1</v>
      </c>
      <c r="I202" s="215">
        <v>36.6</v>
      </c>
      <c r="J202" s="215">
        <v>38.200000000000003</v>
      </c>
      <c r="K202" s="215">
        <v>48.1</v>
      </c>
      <c r="L202" s="215">
        <v>44.1</v>
      </c>
      <c r="M202" s="215">
        <v>32.799999999999997</v>
      </c>
      <c r="N202" s="215">
        <v>34.1</v>
      </c>
      <c r="O202" s="215">
        <v>40.200000000000003</v>
      </c>
      <c r="P202" s="215">
        <v>32.4</v>
      </c>
      <c r="Q202" s="215">
        <v>32.5</v>
      </c>
      <c r="R202" s="215">
        <v>27.3</v>
      </c>
      <c r="S202" s="215">
        <v>33.299999999999997</v>
      </c>
      <c r="T202" s="215">
        <v>31.4</v>
      </c>
      <c r="U202" s="215">
        <v>41.7</v>
      </c>
      <c r="V202" s="215">
        <v>29.3</v>
      </c>
      <c r="W202" s="215">
        <v>30.8</v>
      </c>
      <c r="X202" s="215">
        <v>27.8</v>
      </c>
      <c r="Y202" s="215">
        <v>25.9</v>
      </c>
      <c r="Z202" s="215">
        <v>34.799999999999997</v>
      </c>
      <c r="AA202" s="215">
        <v>28.6</v>
      </c>
      <c r="AB202" s="216">
        <v>26.7</v>
      </c>
      <c r="AH202" s="182" t="s">
        <v>6</v>
      </c>
      <c r="AI202" s="189">
        <v>40051</v>
      </c>
      <c r="AJ202" s="176" t="s">
        <v>141</v>
      </c>
      <c r="AK202" s="215">
        <v>37.1</v>
      </c>
      <c r="AL202" s="215">
        <v>44.7</v>
      </c>
      <c r="AM202" s="215">
        <v>30.7</v>
      </c>
      <c r="AN202" s="215">
        <v>35.4</v>
      </c>
      <c r="AO202" s="215">
        <v>26.7</v>
      </c>
      <c r="AP202" s="215">
        <v>31</v>
      </c>
      <c r="AQ202" s="215">
        <v>40.200000000000003</v>
      </c>
      <c r="AR202" s="215">
        <v>42.3</v>
      </c>
      <c r="AS202" s="215">
        <v>38.4</v>
      </c>
      <c r="AT202" s="215">
        <v>36.5</v>
      </c>
      <c r="AU202" s="215">
        <v>31.6</v>
      </c>
      <c r="AV202" s="215">
        <v>31.4</v>
      </c>
      <c r="AW202" s="215">
        <v>28.1</v>
      </c>
      <c r="AX202" s="215">
        <v>37.9</v>
      </c>
      <c r="AY202" s="215">
        <v>36.5</v>
      </c>
      <c r="AZ202" s="215">
        <v>33</v>
      </c>
      <c r="BA202" s="215">
        <v>53.9</v>
      </c>
      <c r="BB202" s="183"/>
      <c r="BK202" s="202">
        <v>35735</v>
      </c>
      <c r="BL202" s="200">
        <v>377.28</v>
      </c>
      <c r="BM202" s="200">
        <v>591.84699999999998</v>
      </c>
      <c r="BN202" s="278">
        <f t="shared" si="6"/>
        <v>1291.847</v>
      </c>
      <c r="BO202" s="201"/>
      <c r="BP202" s="278">
        <f t="shared" si="7"/>
        <v>1500</v>
      </c>
      <c r="BQ202" s="176"/>
      <c r="BR202" s="207">
        <v>241</v>
      </c>
      <c r="BS202" s="205"/>
    </row>
    <row r="203" spans="2:71" ht="14.1" customHeight="1">
      <c r="B203" s="182" t="s">
        <v>7</v>
      </c>
      <c r="C203" s="178">
        <v>40091</v>
      </c>
      <c r="D203" s="176" t="s">
        <v>148</v>
      </c>
      <c r="E203" s="215">
        <v>38</v>
      </c>
      <c r="F203" s="215">
        <v>31.8</v>
      </c>
      <c r="G203" s="215">
        <v>31.6</v>
      </c>
      <c r="H203" s="215">
        <v>29.5</v>
      </c>
      <c r="I203" s="215">
        <v>37.4</v>
      </c>
      <c r="J203" s="215">
        <v>39.200000000000003</v>
      </c>
      <c r="K203" s="215">
        <v>49.5</v>
      </c>
      <c r="L203" s="215">
        <v>46.6</v>
      </c>
      <c r="M203" s="215">
        <v>33.799999999999997</v>
      </c>
      <c r="N203" s="215">
        <v>35.6</v>
      </c>
      <c r="O203" s="215">
        <v>40.9</v>
      </c>
      <c r="P203" s="215">
        <v>33.700000000000003</v>
      </c>
      <c r="Q203" s="215">
        <v>33.4</v>
      </c>
      <c r="R203" s="215">
        <v>28.2</v>
      </c>
      <c r="S203" s="215">
        <v>34.6</v>
      </c>
      <c r="T203" s="215">
        <v>32</v>
      </c>
      <c r="U203" s="215">
        <v>41.8</v>
      </c>
      <c r="V203" s="215">
        <v>31.6</v>
      </c>
      <c r="W203" s="215">
        <v>31.4</v>
      </c>
      <c r="X203" s="215">
        <v>29.5</v>
      </c>
      <c r="Y203" s="215">
        <v>26.7</v>
      </c>
      <c r="Z203" s="215">
        <v>36.1</v>
      </c>
      <c r="AA203" s="215">
        <v>29.4</v>
      </c>
      <c r="AB203" s="216">
        <v>27.6</v>
      </c>
      <c r="AH203" s="182" t="s">
        <v>7</v>
      </c>
      <c r="AI203" s="189">
        <v>40127</v>
      </c>
      <c r="AJ203" s="176" t="s">
        <v>141</v>
      </c>
      <c r="AK203" s="215">
        <v>37.799999999999997</v>
      </c>
      <c r="AL203" s="215">
        <v>44.5</v>
      </c>
      <c r="AM203" s="215">
        <v>30.6</v>
      </c>
      <c r="AN203" s="215">
        <v>35.200000000000003</v>
      </c>
      <c r="AO203" s="215">
        <v>27.4</v>
      </c>
      <c r="AP203" s="215">
        <v>31.6</v>
      </c>
      <c r="AQ203" s="215">
        <v>40</v>
      </c>
      <c r="AR203" s="215">
        <v>43.6</v>
      </c>
      <c r="AS203" s="215">
        <v>39.4</v>
      </c>
      <c r="AT203" s="215">
        <v>36.299999999999997</v>
      </c>
      <c r="AU203" s="215">
        <v>31.9</v>
      </c>
      <c r="AV203" s="215">
        <v>31.5</v>
      </c>
      <c r="AW203" s="215">
        <v>29</v>
      </c>
      <c r="AX203" s="215">
        <v>36.4</v>
      </c>
      <c r="AY203" s="215">
        <v>33.700000000000003</v>
      </c>
      <c r="AZ203" s="215">
        <v>37.4</v>
      </c>
      <c r="BA203" s="215">
        <v>54.6</v>
      </c>
      <c r="BB203" s="183"/>
      <c r="BK203" s="202">
        <v>35765</v>
      </c>
      <c r="BL203" s="200">
        <v>389.572</v>
      </c>
      <c r="BM203" s="200">
        <v>612.673</v>
      </c>
      <c r="BN203" s="278">
        <f t="shared" si="6"/>
        <v>1312.673</v>
      </c>
      <c r="BO203" s="201"/>
      <c r="BP203" s="278">
        <f t="shared" si="7"/>
        <v>1500</v>
      </c>
      <c r="BQ203" s="176"/>
      <c r="BR203" s="207">
        <v>30</v>
      </c>
      <c r="BS203" s="205"/>
    </row>
    <row r="204" spans="2:71" ht="14.1" customHeight="1">
      <c r="B204" s="182" t="s">
        <v>8</v>
      </c>
      <c r="C204" s="178">
        <v>40204</v>
      </c>
      <c r="D204" s="176" t="s">
        <v>141</v>
      </c>
      <c r="E204" s="215">
        <v>36.200000000000003</v>
      </c>
      <c r="F204" s="215">
        <v>30.9</v>
      </c>
      <c r="G204" s="215">
        <v>30.9</v>
      </c>
      <c r="H204" s="215">
        <v>28.6</v>
      </c>
      <c r="I204" s="215">
        <v>36.6</v>
      </c>
      <c r="J204" s="215">
        <v>38.200000000000003</v>
      </c>
      <c r="K204" s="215">
        <v>48.1</v>
      </c>
      <c r="L204" s="215">
        <v>45</v>
      </c>
      <c r="M204" s="215">
        <v>32.799999999999997</v>
      </c>
      <c r="N204" s="215">
        <v>34.799999999999997</v>
      </c>
      <c r="O204" s="215">
        <v>40.299999999999997</v>
      </c>
      <c r="P204" s="215">
        <v>32.200000000000003</v>
      </c>
      <c r="Q204" s="215">
        <v>33.1</v>
      </c>
      <c r="R204" s="215">
        <v>27.4</v>
      </c>
      <c r="S204" s="215">
        <v>33.700000000000003</v>
      </c>
      <c r="T204" s="215">
        <v>31.7</v>
      </c>
      <c r="U204" s="215">
        <v>41.4</v>
      </c>
      <c r="V204" s="215">
        <v>30.2</v>
      </c>
      <c r="W204" s="215">
        <v>30.9</v>
      </c>
      <c r="X204" s="215">
        <v>29.2</v>
      </c>
      <c r="Y204" s="215">
        <v>26.1</v>
      </c>
      <c r="Z204" s="215">
        <v>35.1</v>
      </c>
      <c r="AA204" s="215">
        <v>28.7</v>
      </c>
      <c r="AB204" s="216">
        <v>27.2</v>
      </c>
      <c r="AH204" s="182" t="s">
        <v>8</v>
      </c>
      <c r="AI204" s="189">
        <v>40218</v>
      </c>
      <c r="AJ204" s="176" t="s">
        <v>141</v>
      </c>
      <c r="AK204" s="215">
        <v>37.5</v>
      </c>
      <c r="AL204" s="215">
        <v>43.6</v>
      </c>
      <c r="AM204" s="215">
        <v>31</v>
      </c>
      <c r="AN204" s="215">
        <v>34.1</v>
      </c>
      <c r="AO204" s="215">
        <v>25.7</v>
      </c>
      <c r="AP204" s="215">
        <v>31.7</v>
      </c>
      <c r="AQ204" s="215">
        <v>39.6</v>
      </c>
      <c r="AR204" s="215">
        <v>43.3</v>
      </c>
      <c r="AS204" s="215">
        <v>37.5</v>
      </c>
      <c r="AT204" s="215">
        <v>37</v>
      </c>
      <c r="AU204" s="215">
        <v>31.4</v>
      </c>
      <c r="AV204" s="215">
        <v>33.299999999999997</v>
      </c>
      <c r="AW204" s="215">
        <v>29</v>
      </c>
      <c r="AX204" s="215">
        <v>36.5</v>
      </c>
      <c r="AY204" s="215">
        <v>37.200000000000003</v>
      </c>
      <c r="AZ204" s="215">
        <v>33.5</v>
      </c>
      <c r="BA204" s="215">
        <v>53.7</v>
      </c>
      <c r="BB204" s="183"/>
      <c r="BK204" s="202">
        <v>35796</v>
      </c>
      <c r="BL204" s="200">
        <v>389.85599999999999</v>
      </c>
      <c r="BM204" s="200">
        <v>194.27500000000001</v>
      </c>
      <c r="BN204" s="278">
        <f t="shared" si="6"/>
        <v>894.27499999999998</v>
      </c>
      <c r="BO204" s="201"/>
      <c r="BP204" s="278">
        <f t="shared" si="7"/>
        <v>1500</v>
      </c>
      <c r="BQ204" s="176"/>
      <c r="BR204" s="207">
        <v>161.5</v>
      </c>
      <c r="BS204" s="205"/>
    </row>
    <row r="205" spans="2:71" ht="14.1" customHeight="1">
      <c r="B205" s="182" t="s">
        <v>5</v>
      </c>
      <c r="C205" s="178">
        <v>40336</v>
      </c>
      <c r="D205" s="176" t="s">
        <v>141</v>
      </c>
      <c r="E205" s="215">
        <v>35.799999999999997</v>
      </c>
      <c r="F205" s="215">
        <v>30.6</v>
      </c>
      <c r="G205" s="215">
        <v>30.4</v>
      </c>
      <c r="H205" s="215">
        <v>28.3</v>
      </c>
      <c r="I205" s="215">
        <v>35.6</v>
      </c>
      <c r="J205" s="215">
        <v>37.4</v>
      </c>
      <c r="K205" s="215">
        <v>47</v>
      </c>
      <c r="L205" s="215">
        <v>42.8</v>
      </c>
      <c r="M205" s="215">
        <v>33.200000000000003</v>
      </c>
      <c r="N205" s="215">
        <v>34.299999999999997</v>
      </c>
      <c r="O205" s="215">
        <v>37.799999999999997</v>
      </c>
      <c r="P205" s="215">
        <v>32</v>
      </c>
      <c r="Q205" s="215">
        <v>32.700000000000003</v>
      </c>
      <c r="R205" s="215">
        <v>26.8</v>
      </c>
      <c r="S205" s="215">
        <v>33</v>
      </c>
      <c r="T205" s="215">
        <v>30.7</v>
      </c>
      <c r="U205" s="215">
        <v>40.799999999999997</v>
      </c>
      <c r="V205" s="215">
        <v>30.4</v>
      </c>
      <c r="W205" s="215">
        <v>28.7</v>
      </c>
      <c r="X205" s="215">
        <v>28.9</v>
      </c>
      <c r="Y205" s="215">
        <v>25.5</v>
      </c>
      <c r="Z205" s="215">
        <v>34</v>
      </c>
      <c r="AA205" s="215">
        <v>28.4</v>
      </c>
      <c r="AB205" s="216">
        <v>26.1</v>
      </c>
      <c r="AH205" s="182" t="s">
        <v>5</v>
      </c>
      <c r="AI205" s="189">
        <v>40316</v>
      </c>
      <c r="AJ205" s="176" t="s">
        <v>141</v>
      </c>
      <c r="AK205" s="215">
        <v>37.700000000000003</v>
      </c>
      <c r="AL205" s="215">
        <v>44</v>
      </c>
      <c r="AM205" s="215">
        <v>31.3</v>
      </c>
      <c r="AN205" s="215">
        <v>35.700000000000003</v>
      </c>
      <c r="AO205" s="215">
        <v>26.8</v>
      </c>
      <c r="AP205" s="215">
        <v>31.4</v>
      </c>
      <c r="AQ205" s="215">
        <v>40.299999999999997</v>
      </c>
      <c r="AR205" s="215">
        <v>43.2</v>
      </c>
      <c r="AS205" s="215">
        <v>39.200000000000003</v>
      </c>
      <c r="AT205" s="215">
        <v>37.299999999999997</v>
      </c>
      <c r="AU205" s="215">
        <v>32.1</v>
      </c>
      <c r="AV205" s="215">
        <v>32.6</v>
      </c>
      <c r="AW205" s="215">
        <v>28.4</v>
      </c>
      <c r="AX205" s="215">
        <v>37.799999999999997</v>
      </c>
      <c r="AY205" s="215">
        <v>37.4</v>
      </c>
      <c r="AZ205" s="215">
        <v>32.5</v>
      </c>
      <c r="BA205" s="215">
        <v>53.4</v>
      </c>
      <c r="BB205" s="183"/>
      <c r="BK205" s="202">
        <v>35827</v>
      </c>
      <c r="BL205" s="200">
        <v>352.12799999999999</v>
      </c>
      <c r="BM205" s="200">
        <v>0</v>
      </c>
      <c r="BN205" s="278">
        <f t="shared" si="6"/>
        <v>700</v>
      </c>
      <c r="BO205" s="201"/>
      <c r="BP205" s="278">
        <f t="shared" si="7"/>
        <v>1500</v>
      </c>
      <c r="BQ205" s="176"/>
      <c r="BR205" s="207">
        <v>63</v>
      </c>
      <c r="BS205" s="205"/>
    </row>
    <row r="206" spans="2:71" ht="14.1" customHeight="1">
      <c r="B206" s="182" t="s">
        <v>6</v>
      </c>
      <c r="C206" s="178">
        <v>40427</v>
      </c>
      <c r="D206" s="176" t="s">
        <v>141</v>
      </c>
      <c r="E206" s="215">
        <v>36.9</v>
      </c>
      <c r="F206" s="215">
        <v>32.1</v>
      </c>
      <c r="G206" s="215">
        <v>33.4</v>
      </c>
      <c r="H206" s="215">
        <v>30</v>
      </c>
      <c r="I206" s="215">
        <v>39.200000000000003</v>
      </c>
      <c r="J206" s="215">
        <v>41</v>
      </c>
      <c r="K206" s="215">
        <v>50.1</v>
      </c>
      <c r="L206" s="215">
        <v>47.9</v>
      </c>
      <c r="M206" s="215">
        <v>34.299999999999997</v>
      </c>
      <c r="N206" s="215">
        <v>36.799999999999997</v>
      </c>
      <c r="O206" s="215">
        <v>42.3</v>
      </c>
      <c r="P206" s="215">
        <v>34.4</v>
      </c>
      <c r="Q206" s="215">
        <v>33.9</v>
      </c>
      <c r="R206" s="215">
        <v>29</v>
      </c>
      <c r="S206" s="215">
        <v>35.5</v>
      </c>
      <c r="T206" s="215">
        <v>33.299999999999997</v>
      </c>
      <c r="U206" s="215">
        <v>42.8</v>
      </c>
      <c r="V206" s="215">
        <v>32</v>
      </c>
      <c r="W206" s="215">
        <v>30.7</v>
      </c>
      <c r="X206" s="215">
        <v>31.3</v>
      </c>
      <c r="Y206" s="215">
        <v>27.1</v>
      </c>
      <c r="Z206" s="215">
        <v>36.9</v>
      </c>
      <c r="AA206" s="215">
        <v>30.7</v>
      </c>
      <c r="AB206" s="216">
        <v>28.7</v>
      </c>
      <c r="AH206" s="182" t="s">
        <v>6</v>
      </c>
      <c r="AI206" s="189">
        <v>40400</v>
      </c>
      <c r="AJ206" s="176" t="s">
        <v>141</v>
      </c>
      <c r="AK206" s="215">
        <v>37.799999999999997</v>
      </c>
      <c r="AL206" s="215">
        <v>45.3</v>
      </c>
      <c r="AM206" s="215">
        <v>31.3</v>
      </c>
      <c r="AN206" s="215">
        <v>36.1</v>
      </c>
      <c r="AO206" s="215">
        <v>26.6</v>
      </c>
      <c r="AP206" s="215">
        <v>32.1</v>
      </c>
      <c r="AQ206" s="215">
        <v>38.9</v>
      </c>
      <c r="AR206" s="215">
        <v>42.9</v>
      </c>
      <c r="AS206" s="215">
        <v>37.6</v>
      </c>
      <c r="AT206" s="215">
        <v>36.200000000000003</v>
      </c>
      <c r="AU206" s="215">
        <v>32</v>
      </c>
      <c r="AV206" s="215">
        <v>32.1</v>
      </c>
      <c r="AW206" s="215">
        <v>27.8</v>
      </c>
      <c r="AX206" s="215">
        <v>38.6</v>
      </c>
      <c r="AY206" s="215">
        <v>36.799999999999997</v>
      </c>
      <c r="AZ206" s="215">
        <v>33.1</v>
      </c>
      <c r="BA206" s="215">
        <v>54.5</v>
      </c>
      <c r="BB206" s="183"/>
      <c r="BK206" s="202">
        <v>35855</v>
      </c>
      <c r="BL206" s="200">
        <v>389.85599999999999</v>
      </c>
      <c r="BM206" s="200">
        <v>335.61099999999999</v>
      </c>
      <c r="BN206" s="278">
        <f t="shared" si="6"/>
        <v>1035.6109999999999</v>
      </c>
      <c r="BO206" s="201"/>
      <c r="BP206" s="278">
        <f t="shared" si="7"/>
        <v>1500</v>
      </c>
      <c r="BQ206" s="176"/>
      <c r="BR206" s="207">
        <v>81.5</v>
      </c>
      <c r="BS206" s="205"/>
    </row>
    <row r="207" spans="2:71" ht="14.1" customHeight="1">
      <c r="B207" s="182" t="s">
        <v>7</v>
      </c>
      <c r="C207" s="178">
        <v>40522</v>
      </c>
      <c r="D207" s="176" t="s">
        <v>161</v>
      </c>
      <c r="E207" s="215">
        <v>37.700000000000003</v>
      </c>
      <c r="F207" s="215">
        <v>31.4</v>
      </c>
      <c r="G207" s="215">
        <v>31.2</v>
      </c>
      <c r="H207" s="215">
        <v>29.1</v>
      </c>
      <c r="I207" s="215">
        <v>37.799999999999997</v>
      </c>
      <c r="J207" s="215">
        <v>38.4</v>
      </c>
      <c r="K207" s="215">
        <v>48.3</v>
      </c>
      <c r="L207" s="215">
        <v>45.5</v>
      </c>
      <c r="M207" s="215">
        <v>33.1</v>
      </c>
      <c r="N207" s="215">
        <v>35</v>
      </c>
      <c r="O207" s="215">
        <v>40.1</v>
      </c>
      <c r="P207" s="215">
        <v>33.200000000000003</v>
      </c>
      <c r="Q207" s="215">
        <v>32.9</v>
      </c>
      <c r="R207" s="215">
        <v>26.5</v>
      </c>
      <c r="S207" s="215">
        <v>33.4</v>
      </c>
      <c r="T207" s="215">
        <v>31.7</v>
      </c>
      <c r="U207" s="215">
        <v>41.8</v>
      </c>
      <c r="V207" s="215">
        <v>31.3</v>
      </c>
      <c r="W207" s="215">
        <v>30.8</v>
      </c>
      <c r="X207" s="215">
        <v>28.8</v>
      </c>
      <c r="Y207" s="215">
        <v>26.1</v>
      </c>
      <c r="Z207" s="215">
        <v>34.9</v>
      </c>
      <c r="AA207" s="215">
        <v>28.6</v>
      </c>
      <c r="AB207" s="216">
        <v>27.2</v>
      </c>
      <c r="AH207" s="182" t="s">
        <v>7</v>
      </c>
      <c r="AI207" s="189">
        <v>40499</v>
      </c>
      <c r="AJ207" s="176" t="s">
        <v>141</v>
      </c>
      <c r="AK207" s="215">
        <v>38.1</v>
      </c>
      <c r="AL207" s="215">
        <v>47.7</v>
      </c>
      <c r="AM207" s="215">
        <v>32.200000000000003</v>
      </c>
      <c r="AN207" s="215">
        <v>37.1</v>
      </c>
      <c r="AO207" s="215">
        <v>27.5</v>
      </c>
      <c r="AP207" s="215">
        <v>32.700000000000003</v>
      </c>
      <c r="AQ207" s="215">
        <v>41.7</v>
      </c>
      <c r="AR207" s="215">
        <v>42.6</v>
      </c>
      <c r="AS207" s="215">
        <v>39.9</v>
      </c>
      <c r="AT207" s="215">
        <v>37.5</v>
      </c>
      <c r="AU207" s="215">
        <v>32.799999999999997</v>
      </c>
      <c r="AV207" s="215">
        <v>32.799999999999997</v>
      </c>
      <c r="AW207" s="215">
        <v>29.1</v>
      </c>
      <c r="AX207" s="215">
        <v>37.1</v>
      </c>
      <c r="AY207" s="215">
        <v>38.799999999999997</v>
      </c>
      <c r="AZ207" s="215">
        <v>35.1</v>
      </c>
      <c r="BA207" s="215">
        <v>55.2</v>
      </c>
      <c r="BB207" s="183"/>
      <c r="BK207" s="202">
        <v>35886</v>
      </c>
      <c r="BL207" s="200">
        <v>377.28</v>
      </c>
      <c r="BM207" s="200">
        <v>594</v>
      </c>
      <c r="BN207" s="278">
        <f t="shared" si="6"/>
        <v>1294</v>
      </c>
      <c r="BO207" s="201"/>
      <c r="BP207" s="278">
        <f t="shared" si="7"/>
        <v>1500</v>
      </c>
      <c r="BQ207" s="176"/>
      <c r="BR207" s="207">
        <v>74.5</v>
      </c>
      <c r="BS207" s="205"/>
    </row>
    <row r="208" spans="2:71" ht="14.1" customHeight="1" thickBot="1">
      <c r="B208" s="254" t="s">
        <v>8</v>
      </c>
      <c r="C208" s="255">
        <v>40597</v>
      </c>
      <c r="D208" s="256"/>
      <c r="E208" s="257"/>
      <c r="F208" s="257"/>
      <c r="G208" s="257"/>
      <c r="H208" s="257"/>
      <c r="I208" s="257"/>
      <c r="J208" s="257"/>
      <c r="K208" s="257"/>
      <c r="L208" s="257"/>
      <c r="M208" s="257"/>
      <c r="N208" s="257"/>
      <c r="O208" s="257"/>
      <c r="P208" s="257"/>
      <c r="Q208" s="257"/>
      <c r="R208" s="257"/>
      <c r="S208" s="257"/>
      <c r="T208" s="257"/>
      <c r="U208" s="257"/>
      <c r="V208" s="257"/>
      <c r="W208" s="257"/>
      <c r="X208" s="257"/>
      <c r="Y208" s="257"/>
      <c r="Z208" s="257"/>
      <c r="AA208" s="257"/>
      <c r="AB208" s="258"/>
      <c r="AH208" s="254" t="s">
        <v>8</v>
      </c>
      <c r="AI208" s="259">
        <v>40597</v>
      </c>
      <c r="AJ208" s="256" t="s">
        <v>141</v>
      </c>
      <c r="AK208" s="257">
        <v>36.700000000000003</v>
      </c>
      <c r="AL208" s="257">
        <v>43.5</v>
      </c>
      <c r="AM208" s="257">
        <v>30.6</v>
      </c>
      <c r="AN208" s="257">
        <v>35.200000000000003</v>
      </c>
      <c r="AO208" s="257">
        <v>26.8</v>
      </c>
      <c r="AP208" s="257">
        <v>31.4</v>
      </c>
      <c r="AQ208" s="257">
        <v>39.1</v>
      </c>
      <c r="AR208" s="257">
        <v>39.6</v>
      </c>
      <c r="AS208" s="257">
        <v>34.5</v>
      </c>
      <c r="AT208" s="257">
        <v>36.200000000000003</v>
      </c>
      <c r="AU208" s="257">
        <v>31.4</v>
      </c>
      <c r="AV208" s="257">
        <v>32.4</v>
      </c>
      <c r="AW208" s="257">
        <v>27.2</v>
      </c>
      <c r="AX208" s="257">
        <v>35.6</v>
      </c>
      <c r="AY208" s="257">
        <v>36.9</v>
      </c>
      <c r="AZ208" s="257">
        <v>33.1</v>
      </c>
      <c r="BA208" s="257">
        <v>51.7</v>
      </c>
      <c r="BB208" s="260"/>
      <c r="BK208" s="202">
        <v>35916</v>
      </c>
      <c r="BL208" s="200">
        <v>389.12900000000002</v>
      </c>
      <c r="BM208" s="200">
        <v>531.91600000000005</v>
      </c>
      <c r="BN208" s="278">
        <f t="shared" si="6"/>
        <v>1231.9160000000002</v>
      </c>
      <c r="BO208" s="201"/>
      <c r="BP208" s="278">
        <f t="shared" si="7"/>
        <v>1500</v>
      </c>
      <c r="BQ208" s="176"/>
      <c r="BR208" s="207">
        <v>31.5</v>
      </c>
      <c r="BS208" s="205"/>
    </row>
    <row r="209" spans="2:71" ht="14.1" customHeight="1">
      <c r="B209" s="247" t="s">
        <v>5</v>
      </c>
      <c r="C209" s="248">
        <v>40680</v>
      </c>
      <c r="D209" s="249"/>
      <c r="E209" s="250"/>
      <c r="F209" s="250"/>
      <c r="G209" s="250"/>
      <c r="H209" s="250"/>
      <c r="I209" s="250"/>
      <c r="J209" s="250"/>
      <c r="K209" s="250"/>
      <c r="L209" s="250"/>
      <c r="M209" s="250"/>
      <c r="N209" s="250"/>
      <c r="O209" s="250"/>
      <c r="P209" s="250"/>
      <c r="Q209" s="250"/>
      <c r="R209" s="250"/>
      <c r="S209" s="250"/>
      <c r="T209" s="250"/>
      <c r="U209" s="250"/>
      <c r="V209" s="250"/>
      <c r="W209" s="250"/>
      <c r="X209" s="250"/>
      <c r="Y209" s="250"/>
      <c r="Z209" s="250"/>
      <c r="AA209" s="250"/>
      <c r="AB209" s="251"/>
      <c r="AH209" s="247" t="s">
        <v>5</v>
      </c>
      <c r="AI209" s="252">
        <v>40680</v>
      </c>
      <c r="AJ209" s="249" t="s">
        <v>141</v>
      </c>
      <c r="AK209" s="250">
        <v>73.900000000000006</v>
      </c>
      <c r="AL209" s="250">
        <v>114.1</v>
      </c>
      <c r="AM209" s="250">
        <v>102</v>
      </c>
      <c r="AN209" s="250">
        <v>102.4</v>
      </c>
      <c r="AO209" s="250">
        <v>51.7</v>
      </c>
      <c r="AP209" s="250">
        <v>54.8</v>
      </c>
      <c r="AQ209" s="250">
        <v>79.099999999999994</v>
      </c>
      <c r="AR209" s="250">
        <v>110.7</v>
      </c>
      <c r="AS209" s="250">
        <v>67.8</v>
      </c>
      <c r="AT209" s="250">
        <v>101.6</v>
      </c>
      <c r="AU209" s="250">
        <v>123.3</v>
      </c>
      <c r="AV209" s="250">
        <v>100.7</v>
      </c>
      <c r="AW209" s="250">
        <v>52.8</v>
      </c>
      <c r="AX209" s="250">
        <v>92.9</v>
      </c>
      <c r="AY209" s="250">
        <v>71.400000000000006</v>
      </c>
      <c r="AZ209" s="250">
        <v>101.3</v>
      </c>
      <c r="BA209" s="250">
        <v>107</v>
      </c>
      <c r="BB209" s="253"/>
      <c r="BK209" s="202">
        <v>35947</v>
      </c>
      <c r="BL209" s="200">
        <v>284.32600000000002</v>
      </c>
      <c r="BM209" s="200">
        <v>594</v>
      </c>
      <c r="BN209" s="278">
        <f t="shared" si="6"/>
        <v>1294</v>
      </c>
      <c r="BO209" s="201"/>
      <c r="BP209" s="278">
        <f t="shared" si="7"/>
        <v>1500</v>
      </c>
      <c r="BQ209" s="176"/>
      <c r="BR209" s="208">
        <v>108.5</v>
      </c>
      <c r="BS209" s="205"/>
    </row>
    <row r="210" spans="2:71" ht="14.1" customHeight="1">
      <c r="B210" s="182" t="s">
        <v>6</v>
      </c>
      <c r="C210" s="178">
        <v>40764</v>
      </c>
      <c r="D210" s="176"/>
      <c r="E210" s="215"/>
      <c r="F210" s="215"/>
      <c r="G210" s="215"/>
      <c r="H210" s="215"/>
      <c r="I210" s="215"/>
      <c r="J210" s="215"/>
      <c r="K210" s="215"/>
      <c r="L210" s="215"/>
      <c r="M210" s="215"/>
      <c r="N210" s="215"/>
      <c r="O210" s="215"/>
      <c r="P210" s="215"/>
      <c r="Q210" s="215"/>
      <c r="R210" s="215"/>
      <c r="S210" s="215"/>
      <c r="T210" s="215"/>
      <c r="U210" s="215"/>
      <c r="V210" s="215"/>
      <c r="W210" s="215"/>
      <c r="X210" s="215"/>
      <c r="Y210" s="215"/>
      <c r="Z210" s="215"/>
      <c r="AA210" s="215"/>
      <c r="AB210" s="216"/>
      <c r="AH210" s="182" t="s">
        <v>6</v>
      </c>
      <c r="AI210" s="189">
        <v>40764</v>
      </c>
      <c r="AJ210" s="176" t="s">
        <v>141</v>
      </c>
      <c r="AK210" s="215">
        <v>67.2</v>
      </c>
      <c r="AL210" s="215">
        <v>100.9</v>
      </c>
      <c r="AM210" s="215">
        <v>81.8</v>
      </c>
      <c r="AN210" s="215">
        <v>85.6</v>
      </c>
      <c r="AO210" s="215">
        <v>43.4</v>
      </c>
      <c r="AP210" s="215">
        <v>48.8</v>
      </c>
      <c r="AQ210" s="215">
        <v>70.7</v>
      </c>
      <c r="AR210" s="215">
        <v>81.7</v>
      </c>
      <c r="AS210" s="215">
        <v>55.3</v>
      </c>
      <c r="AT210" s="215">
        <v>91.7</v>
      </c>
      <c r="AU210" s="215">
        <v>101.7</v>
      </c>
      <c r="AV210" s="215">
        <v>84.7</v>
      </c>
      <c r="AW210" s="215">
        <v>44.3</v>
      </c>
      <c r="AX210" s="215">
        <v>80.2</v>
      </c>
      <c r="AY210" s="215">
        <v>61.9</v>
      </c>
      <c r="AZ210" s="215">
        <v>76.7</v>
      </c>
      <c r="BA210" s="215">
        <v>99</v>
      </c>
      <c r="BB210" s="183"/>
      <c r="BK210" s="202">
        <v>35977</v>
      </c>
      <c r="BL210" s="200">
        <v>389.74400000000003</v>
      </c>
      <c r="BM210" s="200">
        <v>613.79899999999998</v>
      </c>
      <c r="BN210" s="278">
        <f t="shared" si="6"/>
        <v>1313.799</v>
      </c>
      <c r="BO210" s="201"/>
      <c r="BP210" s="278">
        <f t="shared" si="7"/>
        <v>1500</v>
      </c>
      <c r="BQ210" s="176"/>
      <c r="BR210" s="208">
        <v>97</v>
      </c>
      <c r="BS210" s="205"/>
    </row>
    <row r="211" spans="2:71" ht="14.1" customHeight="1">
      <c r="B211" s="182" t="s">
        <v>7</v>
      </c>
      <c r="C211" s="178">
        <v>40856</v>
      </c>
      <c r="D211" s="176"/>
      <c r="E211" s="215"/>
      <c r="F211" s="215"/>
      <c r="G211" s="215"/>
      <c r="H211" s="215"/>
      <c r="I211" s="215"/>
      <c r="J211" s="215"/>
      <c r="K211" s="215"/>
      <c r="L211" s="215"/>
      <c r="M211" s="215"/>
      <c r="N211" s="215"/>
      <c r="O211" s="215"/>
      <c r="P211" s="215"/>
      <c r="Q211" s="215"/>
      <c r="R211" s="215"/>
      <c r="S211" s="215"/>
      <c r="T211" s="215"/>
      <c r="U211" s="215"/>
      <c r="V211" s="215"/>
      <c r="W211" s="215"/>
      <c r="X211" s="215"/>
      <c r="Y211" s="215"/>
      <c r="Z211" s="215"/>
      <c r="AA211" s="215"/>
      <c r="AB211" s="216"/>
      <c r="AH211" s="182" t="s">
        <v>7</v>
      </c>
      <c r="AI211" s="189">
        <v>40856</v>
      </c>
      <c r="AJ211" s="176" t="s">
        <v>141</v>
      </c>
      <c r="AK211" s="215">
        <v>58.9</v>
      </c>
      <c r="AL211" s="215">
        <v>88.5</v>
      </c>
      <c r="AM211" s="215">
        <v>70.8</v>
      </c>
      <c r="AN211" s="215">
        <v>68.599999999999994</v>
      </c>
      <c r="AO211" s="215">
        <v>36.299999999999997</v>
      </c>
      <c r="AP211" s="215">
        <v>41.2</v>
      </c>
      <c r="AQ211" s="215">
        <v>60</v>
      </c>
      <c r="AR211" s="215">
        <v>65.5</v>
      </c>
      <c r="AS211" s="215">
        <v>50.9</v>
      </c>
      <c r="AT211" s="215">
        <v>81.3</v>
      </c>
      <c r="AU211" s="215">
        <v>93.8</v>
      </c>
      <c r="AV211" s="215">
        <v>74.3</v>
      </c>
      <c r="AW211" s="215">
        <v>43.8</v>
      </c>
      <c r="AX211" s="215">
        <v>65.8</v>
      </c>
      <c r="AY211" s="215">
        <v>53.6</v>
      </c>
      <c r="AZ211" s="215">
        <v>57.2</v>
      </c>
      <c r="BA211" s="215">
        <v>89.6</v>
      </c>
      <c r="BB211" s="183"/>
      <c r="BK211" s="202">
        <v>36008</v>
      </c>
      <c r="BL211" s="200">
        <v>389.03100000000001</v>
      </c>
      <c r="BM211" s="200">
        <v>613.79899999999998</v>
      </c>
      <c r="BN211" s="278">
        <f t="shared" si="6"/>
        <v>1313.799</v>
      </c>
      <c r="BO211" s="201"/>
      <c r="BP211" s="278">
        <f t="shared" si="7"/>
        <v>1500</v>
      </c>
      <c r="BQ211" s="176"/>
      <c r="BR211" s="208">
        <v>128.5</v>
      </c>
      <c r="BS211" s="205"/>
    </row>
    <row r="212" spans="2:71" ht="14.1" customHeight="1">
      <c r="B212" s="182" t="s">
        <v>8</v>
      </c>
      <c r="C212" s="178">
        <v>40953</v>
      </c>
      <c r="D212" s="176"/>
      <c r="E212" s="215"/>
      <c r="F212" s="215"/>
      <c r="G212" s="215"/>
      <c r="H212" s="215"/>
      <c r="I212" s="215"/>
      <c r="J212" s="215"/>
      <c r="K212" s="215"/>
      <c r="L212" s="215"/>
      <c r="M212" s="215"/>
      <c r="N212" s="215"/>
      <c r="O212" s="215"/>
      <c r="P212" s="215"/>
      <c r="Q212" s="215"/>
      <c r="R212" s="215"/>
      <c r="S212" s="215"/>
      <c r="T212" s="215"/>
      <c r="U212" s="215"/>
      <c r="V212" s="215"/>
      <c r="W212" s="215"/>
      <c r="X212" s="215"/>
      <c r="Y212" s="215"/>
      <c r="Z212" s="215"/>
      <c r="AA212" s="215"/>
      <c r="AB212" s="216"/>
      <c r="AH212" s="182" t="s">
        <v>8</v>
      </c>
      <c r="AI212" s="189">
        <v>40953</v>
      </c>
      <c r="AJ212" s="176" t="s">
        <v>141</v>
      </c>
      <c r="AK212" s="215">
        <v>43.2</v>
      </c>
      <c r="AL212" s="215">
        <v>82.1</v>
      </c>
      <c r="AM212" s="215">
        <v>64.400000000000006</v>
      </c>
      <c r="AN212" s="215">
        <v>62.6</v>
      </c>
      <c r="AO212" s="215">
        <v>33.700000000000003</v>
      </c>
      <c r="AP212" s="215">
        <v>42.5</v>
      </c>
      <c r="AQ212" s="215">
        <v>70.900000000000006</v>
      </c>
      <c r="AR212" s="215">
        <v>65.8</v>
      </c>
      <c r="AS212" s="215">
        <v>50.2</v>
      </c>
      <c r="AT212" s="215">
        <v>78.8</v>
      </c>
      <c r="AU212" s="215">
        <v>86.4</v>
      </c>
      <c r="AV212" s="215">
        <v>69.2</v>
      </c>
      <c r="AW212" s="215">
        <v>41.9</v>
      </c>
      <c r="AX212" s="215">
        <v>52.4</v>
      </c>
      <c r="AY212" s="215">
        <v>49.4</v>
      </c>
      <c r="AZ212" s="215">
        <v>55.4</v>
      </c>
      <c r="BA212" s="215">
        <v>85.8</v>
      </c>
      <c r="BB212" s="183"/>
      <c r="BK212" s="202">
        <v>36039</v>
      </c>
      <c r="BL212" s="200">
        <v>122.95099999999999</v>
      </c>
      <c r="BM212" s="200">
        <v>594</v>
      </c>
      <c r="BN212" s="278">
        <f t="shared" si="6"/>
        <v>1294</v>
      </c>
      <c r="BO212" s="201"/>
      <c r="BP212" s="278">
        <f t="shared" si="7"/>
        <v>1500</v>
      </c>
      <c r="BQ212" s="176"/>
      <c r="BR212" s="208">
        <v>171</v>
      </c>
      <c r="BS212" s="205"/>
    </row>
    <row r="213" spans="2:71" ht="14.1" customHeight="1">
      <c r="B213" s="182" t="s">
        <v>5</v>
      </c>
      <c r="C213" s="178">
        <v>41064</v>
      </c>
      <c r="D213" s="176" t="s">
        <v>13</v>
      </c>
      <c r="E213" s="215">
        <v>42.1</v>
      </c>
      <c r="F213" s="215">
        <v>44.1</v>
      </c>
      <c r="G213" s="215">
        <v>53</v>
      </c>
      <c r="H213" s="215">
        <v>50.9</v>
      </c>
      <c r="I213" s="215">
        <v>66.5</v>
      </c>
      <c r="J213" s="215">
        <v>77.599999999999994</v>
      </c>
      <c r="K213" s="215">
        <v>86.5</v>
      </c>
      <c r="L213" s="215">
        <v>133</v>
      </c>
      <c r="M213" s="215"/>
      <c r="N213" s="215">
        <v>95.3</v>
      </c>
      <c r="O213" s="215">
        <v>74.099999999999994</v>
      </c>
      <c r="P213" s="215">
        <v>52</v>
      </c>
      <c r="Q213" s="215">
        <v>53</v>
      </c>
      <c r="R213" s="215">
        <v>46.6</v>
      </c>
      <c r="S213" s="215">
        <v>74</v>
      </c>
      <c r="T213" s="215">
        <v>76.8</v>
      </c>
      <c r="U213" s="215">
        <v>73.099999999999994</v>
      </c>
      <c r="V213" s="215">
        <v>56</v>
      </c>
      <c r="W213" s="215">
        <v>45.3</v>
      </c>
      <c r="X213" s="215">
        <v>49</v>
      </c>
      <c r="Y213" s="215">
        <v>46.5</v>
      </c>
      <c r="Z213" s="215">
        <v>61.7</v>
      </c>
      <c r="AA213" s="215">
        <v>48.4</v>
      </c>
      <c r="AB213" s="216">
        <v>61.3</v>
      </c>
      <c r="AH213" s="182" t="s">
        <v>5</v>
      </c>
      <c r="AI213" s="189">
        <v>41054</v>
      </c>
      <c r="AJ213" s="176" t="s">
        <v>50</v>
      </c>
      <c r="AK213" s="215">
        <v>42.7</v>
      </c>
      <c r="AL213" s="215">
        <v>79.8</v>
      </c>
      <c r="AM213" s="215">
        <v>62.6</v>
      </c>
      <c r="AN213" s="215">
        <v>59.2</v>
      </c>
      <c r="AO213" s="215">
        <v>35.9</v>
      </c>
      <c r="AP213" s="215">
        <v>43</v>
      </c>
      <c r="AQ213" s="215">
        <v>68.8</v>
      </c>
      <c r="AR213" s="215">
        <v>62.9</v>
      </c>
      <c r="AS213" s="215">
        <v>50.7</v>
      </c>
      <c r="AT213" s="215">
        <v>73.8</v>
      </c>
      <c r="AU213" s="215">
        <v>79.2</v>
      </c>
      <c r="AV213" s="215">
        <v>64</v>
      </c>
      <c r="AW213" s="215">
        <v>40.799999999999997</v>
      </c>
      <c r="AX213" s="215">
        <v>50.7</v>
      </c>
      <c r="AY213" s="215">
        <v>50.5</v>
      </c>
      <c r="AZ213" s="215">
        <v>53.5</v>
      </c>
      <c r="BA213" s="215">
        <v>83.9</v>
      </c>
      <c r="BB213" s="183"/>
      <c r="BK213" s="202">
        <v>36069</v>
      </c>
      <c r="BL213" s="200">
        <v>0</v>
      </c>
      <c r="BM213" s="200">
        <v>611.24300000000005</v>
      </c>
      <c r="BN213" s="278">
        <f t="shared" si="6"/>
        <v>1311.2429999999999</v>
      </c>
      <c r="BO213" s="201"/>
      <c r="BP213" s="278">
        <f t="shared" si="7"/>
        <v>1500</v>
      </c>
      <c r="BQ213" s="176"/>
      <c r="BR213" s="208">
        <v>432.5</v>
      </c>
      <c r="BS213" s="205"/>
    </row>
    <row r="214" spans="2:71" ht="14.1" customHeight="1">
      <c r="B214" s="182" t="s">
        <v>6</v>
      </c>
      <c r="C214" s="178">
        <v>41155</v>
      </c>
      <c r="D214" s="176" t="s">
        <v>13</v>
      </c>
      <c r="E214" s="215">
        <v>46.8</v>
      </c>
      <c r="F214" s="215">
        <v>44.9</v>
      </c>
      <c r="G214" s="215">
        <v>52.9</v>
      </c>
      <c r="H214" s="215">
        <v>45.9</v>
      </c>
      <c r="I214" s="215">
        <v>64.099999999999994</v>
      </c>
      <c r="J214" s="215">
        <v>78.099999999999994</v>
      </c>
      <c r="K214" s="215">
        <v>81.3</v>
      </c>
      <c r="L214" s="215">
        <v>131.69999999999999</v>
      </c>
      <c r="M214" s="215"/>
      <c r="N214" s="215">
        <v>102.2</v>
      </c>
      <c r="O214" s="215">
        <v>76.099999999999994</v>
      </c>
      <c r="P214" s="215">
        <v>50.6</v>
      </c>
      <c r="Q214" s="215">
        <v>52.5</v>
      </c>
      <c r="R214" s="215">
        <v>47.6</v>
      </c>
      <c r="S214" s="215">
        <v>77.3</v>
      </c>
      <c r="T214" s="215">
        <v>78</v>
      </c>
      <c r="U214" s="215">
        <v>73</v>
      </c>
      <c r="V214" s="215">
        <v>55</v>
      </c>
      <c r="W214" s="215">
        <v>45.3</v>
      </c>
      <c r="X214" s="215">
        <v>51.8</v>
      </c>
      <c r="Y214" s="215">
        <v>50.6</v>
      </c>
      <c r="Z214" s="215">
        <v>63</v>
      </c>
      <c r="AA214" s="215">
        <v>47.8</v>
      </c>
      <c r="AB214" s="216">
        <v>61.4</v>
      </c>
      <c r="AH214" s="182" t="s">
        <v>6</v>
      </c>
      <c r="AI214" s="189">
        <v>41142</v>
      </c>
      <c r="AJ214" s="176" t="s">
        <v>13</v>
      </c>
      <c r="AK214" s="215">
        <v>41.7</v>
      </c>
      <c r="AL214" s="215">
        <v>78.3</v>
      </c>
      <c r="AM214" s="215">
        <v>61.1</v>
      </c>
      <c r="AN214" s="215">
        <v>57.8</v>
      </c>
      <c r="AO214" s="215">
        <v>34.9</v>
      </c>
      <c r="AP214" s="215">
        <v>39.6</v>
      </c>
      <c r="AQ214" s="215">
        <v>67.599999999999994</v>
      </c>
      <c r="AR214" s="215">
        <v>62</v>
      </c>
      <c r="AS214" s="215">
        <v>49.9</v>
      </c>
      <c r="AT214" s="215">
        <v>71.5</v>
      </c>
      <c r="AU214" s="215">
        <v>75.099999999999994</v>
      </c>
      <c r="AV214" s="215">
        <v>60.8</v>
      </c>
      <c r="AW214" s="215">
        <v>39.1</v>
      </c>
      <c r="AX214" s="215">
        <v>49.2</v>
      </c>
      <c r="AY214" s="215">
        <v>49.5</v>
      </c>
      <c r="AZ214" s="215">
        <v>52</v>
      </c>
      <c r="BA214" s="215">
        <v>83.3</v>
      </c>
      <c r="BB214" s="183"/>
      <c r="BK214" s="202">
        <v>36100</v>
      </c>
      <c r="BL214" s="200">
        <v>87.085999999999999</v>
      </c>
      <c r="BM214" s="200">
        <v>594</v>
      </c>
      <c r="BN214" s="278">
        <f t="shared" si="6"/>
        <v>1294</v>
      </c>
      <c r="BO214" s="201"/>
      <c r="BP214" s="278">
        <f t="shared" si="7"/>
        <v>1500</v>
      </c>
      <c r="BQ214" s="176"/>
      <c r="BR214" s="208">
        <v>165</v>
      </c>
      <c r="BS214" s="205"/>
    </row>
    <row r="215" spans="2:71" ht="14.1" customHeight="1">
      <c r="B215" s="182" t="s">
        <v>7</v>
      </c>
      <c r="C215" s="178">
        <v>41248</v>
      </c>
      <c r="D215" s="176" t="s">
        <v>50</v>
      </c>
      <c r="E215" s="215">
        <v>43</v>
      </c>
      <c r="F215" s="215">
        <v>46.4</v>
      </c>
      <c r="G215" s="215">
        <v>53.3</v>
      </c>
      <c r="H215" s="215">
        <v>47</v>
      </c>
      <c r="I215" s="215">
        <v>65.099999999999994</v>
      </c>
      <c r="J215" s="215">
        <v>73.8</v>
      </c>
      <c r="K215" s="215">
        <v>77.2</v>
      </c>
      <c r="L215" s="215">
        <v>122.4</v>
      </c>
      <c r="M215" s="215"/>
      <c r="N215" s="215">
        <v>111.3</v>
      </c>
      <c r="O215" s="215">
        <v>76.8</v>
      </c>
      <c r="P215" s="215">
        <v>53.9</v>
      </c>
      <c r="Q215" s="215">
        <v>54.2</v>
      </c>
      <c r="R215" s="215">
        <v>48.2</v>
      </c>
      <c r="S215" s="215">
        <v>65.2</v>
      </c>
      <c r="T215" s="215">
        <v>71.3</v>
      </c>
      <c r="U215" s="215">
        <v>72.599999999999994</v>
      </c>
      <c r="V215" s="215">
        <v>55.8</v>
      </c>
      <c r="W215" s="215">
        <v>47.4</v>
      </c>
      <c r="X215" s="215">
        <v>52.8</v>
      </c>
      <c r="Y215" s="215">
        <v>49.1</v>
      </c>
      <c r="Z215" s="215">
        <v>62.2</v>
      </c>
      <c r="AA215" s="215">
        <v>49.1</v>
      </c>
      <c r="AB215" s="216">
        <v>59.5</v>
      </c>
      <c r="AH215" s="182" t="s">
        <v>7</v>
      </c>
      <c r="AI215" s="189">
        <v>41240</v>
      </c>
      <c r="AJ215" s="176" t="s">
        <v>13</v>
      </c>
      <c r="AK215" s="215">
        <v>40.200000000000003</v>
      </c>
      <c r="AL215" s="215">
        <v>73.900000000000006</v>
      </c>
      <c r="AM215" s="215">
        <v>55</v>
      </c>
      <c r="AN215" s="215">
        <v>55</v>
      </c>
      <c r="AO215" s="215">
        <v>33.299999999999997</v>
      </c>
      <c r="AP215" s="215">
        <v>38.4</v>
      </c>
      <c r="AQ215" s="215">
        <v>63.8</v>
      </c>
      <c r="AR215" s="215">
        <v>56.7</v>
      </c>
      <c r="AS215" s="215">
        <v>49</v>
      </c>
      <c r="AT215" s="215">
        <v>66.7</v>
      </c>
      <c r="AU215" s="215">
        <v>72.3</v>
      </c>
      <c r="AV215" s="215">
        <v>57.4</v>
      </c>
      <c r="AW215" s="215">
        <v>50.2</v>
      </c>
      <c r="AX215" s="215">
        <v>46.5</v>
      </c>
      <c r="AY215" s="215">
        <v>51</v>
      </c>
      <c r="AZ215" s="215">
        <v>49.5</v>
      </c>
      <c r="BA215" s="215">
        <v>77.900000000000006</v>
      </c>
      <c r="BB215" s="183"/>
      <c r="BK215" s="202">
        <v>36130</v>
      </c>
      <c r="BL215" s="200">
        <v>389.85599999999999</v>
      </c>
      <c r="BM215" s="200">
        <v>613.79999999999995</v>
      </c>
      <c r="BN215" s="278">
        <f t="shared" si="6"/>
        <v>1313.8</v>
      </c>
      <c r="BO215" s="201"/>
      <c r="BP215" s="278">
        <f t="shared" si="7"/>
        <v>1500</v>
      </c>
      <c r="BQ215" s="176"/>
      <c r="BR215" s="208">
        <v>205.5</v>
      </c>
      <c r="BS215" s="205"/>
    </row>
    <row r="216" spans="2:71" ht="14.1" customHeight="1">
      <c r="B216" s="182" t="s">
        <v>8</v>
      </c>
      <c r="C216" s="178">
        <v>41303</v>
      </c>
      <c r="D216" s="176" t="s">
        <v>227</v>
      </c>
      <c r="E216" s="215">
        <v>37.700000000000003</v>
      </c>
      <c r="F216" s="215">
        <v>42.5</v>
      </c>
      <c r="G216" s="215">
        <v>43.3</v>
      </c>
      <c r="H216" s="215">
        <v>37.200000000000003</v>
      </c>
      <c r="I216" s="215">
        <v>50</v>
      </c>
      <c r="J216" s="215">
        <v>59.2</v>
      </c>
      <c r="K216" s="215">
        <v>64.900000000000006</v>
      </c>
      <c r="L216" s="215">
        <v>108.4</v>
      </c>
      <c r="M216" s="215"/>
      <c r="N216" s="215">
        <v>91.8</v>
      </c>
      <c r="O216" s="215">
        <v>68</v>
      </c>
      <c r="P216" s="215">
        <v>52.8</v>
      </c>
      <c r="Q216" s="215">
        <v>50.3</v>
      </c>
      <c r="R216" s="215">
        <v>44.8</v>
      </c>
      <c r="S216" s="215">
        <v>63.3</v>
      </c>
      <c r="T216" s="215">
        <v>68.400000000000006</v>
      </c>
      <c r="U216" s="215">
        <v>68.900000000000006</v>
      </c>
      <c r="V216" s="215">
        <v>49</v>
      </c>
      <c r="W216" s="215">
        <v>44.8</v>
      </c>
      <c r="X216" s="215">
        <v>46.5</v>
      </c>
      <c r="Y216" s="215">
        <v>46.5</v>
      </c>
      <c r="Z216" s="215">
        <v>54.6</v>
      </c>
      <c r="AA216" s="215">
        <v>46.2</v>
      </c>
      <c r="AB216" s="216">
        <v>56.8</v>
      </c>
      <c r="AH216" s="182" t="s">
        <v>8</v>
      </c>
      <c r="AI216" s="189">
        <v>41324</v>
      </c>
      <c r="AJ216" s="176" t="s">
        <v>13</v>
      </c>
      <c r="AK216" s="215">
        <v>40.200000000000003</v>
      </c>
      <c r="AL216" s="215">
        <v>73.2</v>
      </c>
      <c r="AM216" s="215">
        <v>54</v>
      </c>
      <c r="AN216" s="215">
        <v>54.5</v>
      </c>
      <c r="AO216" s="215">
        <v>34</v>
      </c>
      <c r="AP216" s="215">
        <v>37.4</v>
      </c>
      <c r="AQ216" s="215">
        <v>62.8</v>
      </c>
      <c r="AR216" s="215">
        <v>59.5</v>
      </c>
      <c r="AS216" s="215">
        <v>48.7</v>
      </c>
      <c r="AT216" s="215">
        <v>67.7</v>
      </c>
      <c r="AU216" s="215">
        <v>69.5</v>
      </c>
      <c r="AV216" s="215">
        <v>55.9</v>
      </c>
      <c r="AW216" s="215">
        <v>53.4</v>
      </c>
      <c r="AX216" s="215">
        <v>48.4</v>
      </c>
      <c r="AY216" s="215">
        <v>49.1</v>
      </c>
      <c r="AZ216" s="215">
        <v>51</v>
      </c>
      <c r="BA216" s="215">
        <v>78.400000000000006</v>
      </c>
      <c r="BB216" s="183"/>
      <c r="BK216" s="202">
        <v>36161</v>
      </c>
      <c r="BL216" s="200">
        <v>389.85500000000002</v>
      </c>
      <c r="BM216" s="200">
        <v>613.79999999999995</v>
      </c>
      <c r="BN216" s="278">
        <f t="shared" si="6"/>
        <v>1313.8</v>
      </c>
      <c r="BO216" s="201"/>
      <c r="BP216" s="278">
        <f t="shared" si="7"/>
        <v>1500</v>
      </c>
      <c r="BQ216" s="176"/>
      <c r="BR216" s="208">
        <v>24.5</v>
      </c>
      <c r="BS216" s="205"/>
    </row>
    <row r="217" spans="2:71" ht="14.1" customHeight="1">
      <c r="B217" s="182" t="s">
        <v>5</v>
      </c>
      <c r="C217" s="178">
        <v>41408</v>
      </c>
      <c r="D217" s="176" t="s">
        <v>13</v>
      </c>
      <c r="E217" s="215">
        <v>40.299999999999997</v>
      </c>
      <c r="F217" s="215">
        <v>44.2</v>
      </c>
      <c r="G217" s="215">
        <v>48.8</v>
      </c>
      <c r="H217" s="215">
        <v>42.5</v>
      </c>
      <c r="I217" s="215">
        <v>62.9</v>
      </c>
      <c r="J217" s="215">
        <v>68.2</v>
      </c>
      <c r="K217" s="215">
        <v>74.599999999999994</v>
      </c>
      <c r="L217" s="215">
        <v>113.2</v>
      </c>
      <c r="M217" s="215"/>
      <c r="N217" s="215">
        <v>91.1</v>
      </c>
      <c r="O217" s="215">
        <v>69.099999999999994</v>
      </c>
      <c r="P217" s="215">
        <v>54.4</v>
      </c>
      <c r="Q217" s="215">
        <v>51.7</v>
      </c>
      <c r="R217" s="215">
        <v>45.2</v>
      </c>
      <c r="S217" s="215">
        <v>58.8</v>
      </c>
      <c r="T217" s="215">
        <v>66.3</v>
      </c>
      <c r="U217" s="215">
        <v>67.2</v>
      </c>
      <c r="V217" s="215">
        <v>50</v>
      </c>
      <c r="W217" s="215">
        <v>43.2</v>
      </c>
      <c r="X217" s="215">
        <v>47.3</v>
      </c>
      <c r="Y217" s="215">
        <v>44.3</v>
      </c>
      <c r="Z217" s="215">
        <v>58.2</v>
      </c>
      <c r="AA217" s="215">
        <v>45.4</v>
      </c>
      <c r="AB217" s="216">
        <v>54.9</v>
      </c>
      <c r="AH217" s="182" t="s">
        <v>5</v>
      </c>
      <c r="AI217" s="189">
        <v>41409</v>
      </c>
      <c r="AJ217" s="176" t="s">
        <v>50</v>
      </c>
      <c r="AK217" s="215">
        <v>37.5</v>
      </c>
      <c r="AL217" s="215">
        <v>67.3</v>
      </c>
      <c r="AM217" s="215">
        <v>50.3</v>
      </c>
      <c r="AN217" s="215">
        <v>51.9</v>
      </c>
      <c r="AO217" s="215">
        <v>30.9</v>
      </c>
      <c r="AP217" s="215">
        <v>35.6</v>
      </c>
      <c r="AQ217" s="215">
        <v>59.1</v>
      </c>
      <c r="AR217" s="215">
        <v>55.7</v>
      </c>
      <c r="AS217" s="215">
        <v>43.9</v>
      </c>
      <c r="AT217" s="215">
        <v>63.6</v>
      </c>
      <c r="AU217" s="215">
        <v>64.599999999999994</v>
      </c>
      <c r="AV217" s="215">
        <v>50.8</v>
      </c>
      <c r="AW217" s="215">
        <v>46.8</v>
      </c>
      <c r="AX217" s="215">
        <v>45.8</v>
      </c>
      <c r="AY217" s="215">
        <v>41.2</v>
      </c>
      <c r="AZ217" s="215">
        <v>46.6</v>
      </c>
      <c r="BA217" s="215">
        <v>73.7</v>
      </c>
      <c r="BB217" s="183"/>
      <c r="BK217" s="202">
        <v>36192</v>
      </c>
      <c r="BL217" s="200">
        <v>352.09</v>
      </c>
      <c r="BM217" s="200">
        <v>554.39800000000002</v>
      </c>
      <c r="BN217" s="278">
        <f t="shared" si="6"/>
        <v>1254.3980000000001</v>
      </c>
      <c r="BO217" s="201"/>
      <c r="BP217" s="278">
        <f t="shared" si="7"/>
        <v>1500</v>
      </c>
      <c r="BQ217" s="176"/>
      <c r="BR217" s="208">
        <v>15.5</v>
      </c>
      <c r="BS217" s="205"/>
    </row>
    <row r="218" spans="2:71" ht="14.1" customHeight="1">
      <c r="B218" s="182" t="s">
        <v>6</v>
      </c>
      <c r="C218" s="178">
        <v>41535</v>
      </c>
      <c r="D218" s="176" t="s">
        <v>13</v>
      </c>
      <c r="E218" s="215">
        <v>40.1</v>
      </c>
      <c r="F218" s="215">
        <v>41.5</v>
      </c>
      <c r="G218" s="215">
        <v>45.7</v>
      </c>
      <c r="H218" s="215">
        <v>40.4</v>
      </c>
      <c r="I218" s="215">
        <v>58.7</v>
      </c>
      <c r="J218" s="215">
        <v>63.1</v>
      </c>
      <c r="K218" s="215">
        <v>69.5</v>
      </c>
      <c r="L218" s="215">
        <v>103.1</v>
      </c>
      <c r="M218" s="215"/>
      <c r="N218" s="215">
        <v>84</v>
      </c>
      <c r="O218" s="215">
        <v>63.3</v>
      </c>
      <c r="P218" s="215">
        <v>47.7</v>
      </c>
      <c r="Q218" s="215">
        <v>48.6</v>
      </c>
      <c r="R218" s="215">
        <v>43.3</v>
      </c>
      <c r="S218" s="215">
        <v>58.7</v>
      </c>
      <c r="T218" s="215">
        <v>61.7</v>
      </c>
      <c r="U218" s="215">
        <v>62.2</v>
      </c>
      <c r="V218" s="215">
        <v>46.6</v>
      </c>
      <c r="W218" s="215">
        <v>41.5</v>
      </c>
      <c r="X218" s="215">
        <v>44.9</v>
      </c>
      <c r="Y218" s="215">
        <v>42.7</v>
      </c>
      <c r="Z218" s="215">
        <v>54.8</v>
      </c>
      <c r="AA218" s="215">
        <v>43.2</v>
      </c>
      <c r="AB218" s="216">
        <v>50.1</v>
      </c>
      <c r="AH218" s="182" t="s">
        <v>6</v>
      </c>
      <c r="AI218" s="189">
        <v>41488</v>
      </c>
      <c r="AJ218" s="176" t="s">
        <v>13</v>
      </c>
      <c r="AK218" s="215">
        <v>37.9</v>
      </c>
      <c r="AL218" s="215">
        <v>59.9</v>
      </c>
      <c r="AM218" s="215">
        <v>49.1</v>
      </c>
      <c r="AN218" s="215">
        <v>50.6</v>
      </c>
      <c r="AO218" s="215">
        <v>30.9</v>
      </c>
      <c r="AP218" s="215">
        <v>36.1</v>
      </c>
      <c r="AQ218" s="215">
        <v>57.4</v>
      </c>
      <c r="AR218" s="215">
        <v>53.3</v>
      </c>
      <c r="AS218" s="215">
        <v>43.5</v>
      </c>
      <c r="AT218" s="215">
        <v>59.1</v>
      </c>
      <c r="AU218" s="215">
        <v>60.6</v>
      </c>
      <c r="AV218" s="215">
        <v>48.4</v>
      </c>
      <c r="AW218" s="215">
        <v>46.7</v>
      </c>
      <c r="AX218" s="215">
        <v>43.8</v>
      </c>
      <c r="AY218" s="215">
        <v>45.9</v>
      </c>
      <c r="AZ218" s="215">
        <v>42.8</v>
      </c>
      <c r="BA218" s="215">
        <v>69.900000000000006</v>
      </c>
      <c r="BB218" s="183"/>
      <c r="BK218" s="202">
        <v>36220</v>
      </c>
      <c r="BL218" s="200">
        <v>389.85599999999999</v>
      </c>
      <c r="BM218" s="200">
        <v>611.697</v>
      </c>
      <c r="BN218" s="278">
        <f t="shared" si="6"/>
        <v>1311.6970000000001</v>
      </c>
      <c r="BO218" s="201"/>
      <c r="BP218" s="278">
        <f t="shared" si="7"/>
        <v>1500</v>
      </c>
      <c r="BQ218" s="176"/>
      <c r="BR218" s="209">
        <v>3.5</v>
      </c>
      <c r="BS218" s="205"/>
    </row>
    <row r="219" spans="2:71" ht="14.1" customHeight="1">
      <c r="B219" s="182" t="s">
        <v>7</v>
      </c>
      <c r="C219" s="178">
        <v>41607</v>
      </c>
      <c r="D219" s="176" t="s">
        <v>13</v>
      </c>
      <c r="E219" s="215">
        <v>40.700000000000003</v>
      </c>
      <c r="F219" s="215">
        <v>41.7</v>
      </c>
      <c r="G219" s="215">
        <v>45.1</v>
      </c>
      <c r="H219" s="215">
        <v>40.700000000000003</v>
      </c>
      <c r="I219" s="215">
        <v>59.5</v>
      </c>
      <c r="J219" s="215">
        <v>63.1</v>
      </c>
      <c r="K219" s="215">
        <v>70.2</v>
      </c>
      <c r="L219" s="215">
        <v>96.4</v>
      </c>
      <c r="M219" s="215">
        <v>50.5</v>
      </c>
      <c r="N219" s="215">
        <v>77.2</v>
      </c>
      <c r="O219" s="215">
        <v>63.5</v>
      </c>
      <c r="P219" s="215">
        <v>47.2</v>
      </c>
      <c r="Q219" s="215">
        <v>47</v>
      </c>
      <c r="R219" s="215">
        <v>41.3</v>
      </c>
      <c r="S219" s="215">
        <v>57.9</v>
      </c>
      <c r="T219" s="215">
        <v>59.3</v>
      </c>
      <c r="U219" s="215">
        <v>62.3</v>
      </c>
      <c r="V219" s="215">
        <v>46.7</v>
      </c>
      <c r="W219" s="215">
        <v>41.9</v>
      </c>
      <c r="X219" s="215">
        <v>44.7</v>
      </c>
      <c r="Y219" s="215">
        <v>42.6</v>
      </c>
      <c r="Z219" s="215">
        <v>59.1</v>
      </c>
      <c r="AA219" s="215">
        <v>43.1</v>
      </c>
      <c r="AB219" s="216">
        <v>50.6</v>
      </c>
      <c r="AH219" s="182" t="s">
        <v>7</v>
      </c>
      <c r="AI219" s="189">
        <v>41590</v>
      </c>
      <c r="AJ219" s="176" t="s">
        <v>13</v>
      </c>
      <c r="AK219" s="215">
        <v>37.700000000000003</v>
      </c>
      <c r="AL219" s="215">
        <v>67.2</v>
      </c>
      <c r="AM219" s="215">
        <v>48.3</v>
      </c>
      <c r="AN219" s="215">
        <v>50.9</v>
      </c>
      <c r="AO219" s="215">
        <v>28.1</v>
      </c>
      <c r="AP219" s="215">
        <v>37.700000000000003</v>
      </c>
      <c r="AQ219" s="215">
        <v>56.4</v>
      </c>
      <c r="AR219" s="215">
        <v>52.9</v>
      </c>
      <c r="AS219" s="215">
        <v>43.3</v>
      </c>
      <c r="AT219" s="215">
        <v>58.3</v>
      </c>
      <c r="AU219" s="215">
        <v>59.6</v>
      </c>
      <c r="AV219" s="215">
        <v>48.7</v>
      </c>
      <c r="AW219" s="215">
        <v>47.4</v>
      </c>
      <c r="AX219" s="215">
        <v>43</v>
      </c>
      <c r="AY219" s="215">
        <v>46</v>
      </c>
      <c r="AZ219" s="215">
        <v>43.3</v>
      </c>
      <c r="BA219" s="215">
        <v>71.8</v>
      </c>
      <c r="BB219" s="183"/>
      <c r="BK219" s="199">
        <v>36251</v>
      </c>
      <c r="BL219" s="200">
        <v>377.28</v>
      </c>
      <c r="BM219" s="200">
        <v>592.95899999999995</v>
      </c>
      <c r="BN219" s="278">
        <f t="shared" si="6"/>
        <v>1292.9589999999998</v>
      </c>
      <c r="BO219" s="201"/>
      <c r="BP219" s="278">
        <f t="shared" si="7"/>
        <v>1500</v>
      </c>
      <c r="BQ219" s="176"/>
      <c r="BR219" s="209">
        <v>36</v>
      </c>
      <c r="BS219" s="205"/>
    </row>
    <row r="220" spans="2:71" ht="14.1" customHeight="1">
      <c r="B220" s="182" t="s">
        <v>8</v>
      </c>
      <c r="C220" s="263">
        <v>41702</v>
      </c>
      <c r="D220" s="214" t="s">
        <v>13</v>
      </c>
      <c r="E220" s="235">
        <v>38</v>
      </c>
      <c r="F220" s="235">
        <v>39.1</v>
      </c>
      <c r="G220" s="235">
        <v>42.2</v>
      </c>
      <c r="H220" s="235">
        <v>37.200000000000003</v>
      </c>
      <c r="I220" s="235">
        <v>51.7</v>
      </c>
      <c r="J220" s="235">
        <v>58.7</v>
      </c>
      <c r="K220" s="235">
        <v>64.8</v>
      </c>
      <c r="L220" s="235">
        <v>91.3</v>
      </c>
      <c r="M220" s="235">
        <v>47.5</v>
      </c>
      <c r="N220" s="235">
        <v>64.3</v>
      </c>
      <c r="O220" s="235">
        <v>57.1</v>
      </c>
      <c r="P220" s="235">
        <v>44.3</v>
      </c>
      <c r="Q220" s="235">
        <v>45.9</v>
      </c>
      <c r="R220" s="235">
        <v>38.9</v>
      </c>
      <c r="S220" s="235">
        <v>53</v>
      </c>
      <c r="T220" s="235">
        <v>55.1</v>
      </c>
      <c r="U220" s="235">
        <v>57.9</v>
      </c>
      <c r="V220" s="235">
        <v>41.3</v>
      </c>
      <c r="W220" s="235">
        <v>39.9</v>
      </c>
      <c r="X220" s="235">
        <v>43</v>
      </c>
      <c r="Y220" s="235">
        <v>40.700000000000003</v>
      </c>
      <c r="Z220" s="235">
        <v>59.2</v>
      </c>
      <c r="AA220" s="235">
        <v>41.6</v>
      </c>
      <c r="AB220" s="264">
        <v>46.1</v>
      </c>
      <c r="AH220" s="182" t="s">
        <v>8</v>
      </c>
      <c r="AI220" s="265">
        <v>41676</v>
      </c>
      <c r="AJ220" s="214" t="s">
        <v>13</v>
      </c>
      <c r="AK220" s="235">
        <v>37</v>
      </c>
      <c r="AL220" s="235">
        <v>66.900000000000006</v>
      </c>
      <c r="AM220" s="235">
        <v>49.2</v>
      </c>
      <c r="AN220" s="235">
        <v>49.8</v>
      </c>
      <c r="AO220" s="235">
        <v>33.4</v>
      </c>
      <c r="AP220" s="235">
        <v>37.700000000000003</v>
      </c>
      <c r="AQ220" s="235">
        <v>56.5</v>
      </c>
      <c r="AR220" s="235">
        <v>56.3</v>
      </c>
      <c r="AS220" s="235">
        <v>45.7</v>
      </c>
      <c r="AT220" s="235">
        <v>57.8</v>
      </c>
      <c r="AU220" s="235">
        <v>58.6</v>
      </c>
      <c r="AV220" s="235">
        <v>48.7</v>
      </c>
      <c r="AW220" s="235">
        <v>50.4</v>
      </c>
      <c r="AX220" s="235">
        <v>44.4</v>
      </c>
      <c r="AY220" s="235">
        <v>46.1</v>
      </c>
      <c r="AZ220" s="235">
        <v>45</v>
      </c>
      <c r="BA220" s="235">
        <v>70.599999999999994</v>
      </c>
      <c r="BB220" s="183"/>
      <c r="BK220" s="199">
        <v>36281</v>
      </c>
      <c r="BL220" s="200">
        <v>389.85599999999999</v>
      </c>
      <c r="BM220" s="200">
        <v>115.57299999999999</v>
      </c>
      <c r="BN220" s="278">
        <f t="shared" si="6"/>
        <v>815.57299999999998</v>
      </c>
      <c r="BO220" s="201"/>
      <c r="BP220" s="278">
        <f t="shared" si="7"/>
        <v>1500</v>
      </c>
      <c r="BQ220" s="176"/>
      <c r="BR220" s="209">
        <v>141</v>
      </c>
      <c r="BS220" s="205"/>
    </row>
    <row r="221" spans="2:71" ht="14.1" customHeight="1">
      <c r="B221" s="182" t="s">
        <v>5</v>
      </c>
      <c r="C221" s="263">
        <v>41782</v>
      </c>
      <c r="D221" s="214" t="s">
        <v>13</v>
      </c>
      <c r="E221" s="235">
        <v>37.5</v>
      </c>
      <c r="F221" s="235">
        <v>38.1</v>
      </c>
      <c r="G221" s="235">
        <v>40.4</v>
      </c>
      <c r="H221" s="235">
        <v>36.799999999999997</v>
      </c>
      <c r="I221" s="235">
        <v>52.6</v>
      </c>
      <c r="J221" s="235">
        <v>56.7</v>
      </c>
      <c r="K221" s="235">
        <v>63.7</v>
      </c>
      <c r="L221" s="235">
        <v>92.2</v>
      </c>
      <c r="M221" s="235">
        <v>45.3</v>
      </c>
      <c r="N221" s="235">
        <v>68.599999999999994</v>
      </c>
      <c r="O221" s="235">
        <v>55.3</v>
      </c>
      <c r="P221" s="235">
        <v>42.9</v>
      </c>
      <c r="Q221" s="235">
        <v>43.8</v>
      </c>
      <c r="R221" s="235">
        <v>37.6</v>
      </c>
      <c r="S221" s="235">
        <v>50.1</v>
      </c>
      <c r="T221" s="235">
        <v>52.7</v>
      </c>
      <c r="U221" s="235">
        <v>55.4</v>
      </c>
      <c r="V221" s="235">
        <v>41.5</v>
      </c>
      <c r="W221" s="235">
        <v>38.5</v>
      </c>
      <c r="X221" s="235">
        <v>41.7</v>
      </c>
      <c r="Y221" s="235">
        <v>42.6</v>
      </c>
      <c r="Z221" s="235">
        <v>52.1</v>
      </c>
      <c r="AA221" s="235">
        <v>39.4</v>
      </c>
      <c r="AB221" s="264">
        <v>44.4</v>
      </c>
      <c r="AH221" s="182" t="s">
        <v>5</v>
      </c>
      <c r="AI221" s="265">
        <v>41773</v>
      </c>
      <c r="AJ221" s="214" t="s">
        <v>13</v>
      </c>
      <c r="AK221" s="235">
        <v>37.9</v>
      </c>
      <c r="AL221" s="235">
        <v>66.900000000000006</v>
      </c>
      <c r="AM221" s="235">
        <v>49.3</v>
      </c>
      <c r="AN221" s="235">
        <v>50.9</v>
      </c>
      <c r="AO221" s="235">
        <v>36.799999999999997</v>
      </c>
      <c r="AP221" s="235">
        <v>38.6</v>
      </c>
      <c r="AQ221" s="235">
        <v>57.1</v>
      </c>
      <c r="AR221" s="235">
        <v>54.5</v>
      </c>
      <c r="AS221" s="235">
        <v>49</v>
      </c>
      <c r="AT221" s="235">
        <v>57.9</v>
      </c>
      <c r="AU221" s="235">
        <v>52.7</v>
      </c>
      <c r="AV221" s="235">
        <v>47</v>
      </c>
      <c r="AW221" s="235">
        <v>50.5</v>
      </c>
      <c r="AX221" s="235">
        <v>43.6</v>
      </c>
      <c r="AY221" s="235">
        <v>45.8</v>
      </c>
      <c r="AZ221" s="235">
        <v>45</v>
      </c>
      <c r="BA221" s="235">
        <v>74.2</v>
      </c>
      <c r="BB221" s="183"/>
      <c r="BK221" s="199">
        <v>36312</v>
      </c>
      <c r="BL221" s="200">
        <v>250.37799999999999</v>
      </c>
      <c r="BM221" s="200">
        <v>0</v>
      </c>
      <c r="BN221" s="278">
        <f t="shared" si="6"/>
        <v>700</v>
      </c>
      <c r="BO221" s="201"/>
      <c r="BP221" s="278">
        <f t="shared" si="7"/>
        <v>1500</v>
      </c>
      <c r="BQ221" s="176"/>
      <c r="BR221" s="209">
        <v>182</v>
      </c>
      <c r="BS221" s="205"/>
    </row>
    <row r="222" spans="2:71" ht="14.1" customHeight="1">
      <c r="B222" s="182" t="s">
        <v>6</v>
      </c>
      <c r="C222" s="263">
        <v>41891</v>
      </c>
      <c r="D222" s="214" t="s">
        <v>13</v>
      </c>
      <c r="E222" s="235">
        <v>40.6</v>
      </c>
      <c r="F222" s="235">
        <v>39.799999999999997</v>
      </c>
      <c r="G222" s="235">
        <v>43.4</v>
      </c>
      <c r="H222" s="235">
        <v>38.700000000000003</v>
      </c>
      <c r="I222" s="235">
        <v>53.7</v>
      </c>
      <c r="J222" s="235">
        <v>59.2</v>
      </c>
      <c r="K222" s="235">
        <v>66.400000000000006</v>
      </c>
      <c r="L222" s="235">
        <v>99.6</v>
      </c>
      <c r="M222" s="235">
        <v>46.8</v>
      </c>
      <c r="N222" s="235">
        <v>69.5</v>
      </c>
      <c r="O222" s="235">
        <v>57.5</v>
      </c>
      <c r="P222" s="235">
        <v>46.5</v>
      </c>
      <c r="Q222" s="235">
        <v>47.4</v>
      </c>
      <c r="R222" s="235">
        <v>40</v>
      </c>
      <c r="S222" s="235">
        <v>53.5</v>
      </c>
      <c r="T222" s="235">
        <v>55.6</v>
      </c>
      <c r="U222" s="235">
        <v>56.7</v>
      </c>
      <c r="V222" s="235">
        <v>41.2</v>
      </c>
      <c r="W222" s="235">
        <v>40</v>
      </c>
      <c r="X222" s="235">
        <v>43.6</v>
      </c>
      <c r="Y222" s="235">
        <v>46.6</v>
      </c>
      <c r="Z222" s="235">
        <v>54</v>
      </c>
      <c r="AA222" s="235">
        <v>41.7</v>
      </c>
      <c r="AB222" s="264">
        <v>44.4</v>
      </c>
      <c r="AH222" s="182" t="s">
        <v>6</v>
      </c>
      <c r="AI222" s="265">
        <v>41856</v>
      </c>
      <c r="AJ222" s="214" t="s">
        <v>13</v>
      </c>
      <c r="AK222" s="235">
        <v>38</v>
      </c>
      <c r="AL222" s="235">
        <v>68.2</v>
      </c>
      <c r="AM222" s="235">
        <v>48.4</v>
      </c>
      <c r="AN222" s="235">
        <v>50</v>
      </c>
      <c r="AO222" s="235">
        <v>36.4</v>
      </c>
      <c r="AP222" s="235">
        <v>37.799999999999997</v>
      </c>
      <c r="AQ222" s="235">
        <v>56.7</v>
      </c>
      <c r="AR222" s="235">
        <v>55.5</v>
      </c>
      <c r="AS222" s="235">
        <v>52.4</v>
      </c>
      <c r="AT222" s="235">
        <v>56.4</v>
      </c>
      <c r="AU222" s="235">
        <v>52</v>
      </c>
      <c r="AV222" s="235">
        <v>46.6</v>
      </c>
      <c r="AW222" s="235">
        <v>46.1</v>
      </c>
      <c r="AX222" s="235">
        <v>44.1</v>
      </c>
      <c r="AY222" s="235">
        <v>45.8</v>
      </c>
      <c r="AZ222" s="235">
        <v>46.7</v>
      </c>
      <c r="BA222" s="235">
        <v>72.900000000000006</v>
      </c>
      <c r="BB222" s="183"/>
      <c r="BK222" s="199">
        <v>36342</v>
      </c>
      <c r="BL222" s="200">
        <v>389.85599999999999</v>
      </c>
      <c r="BM222" s="200">
        <v>570.98900000000003</v>
      </c>
      <c r="BN222" s="278">
        <f t="shared" si="6"/>
        <v>1270.989</v>
      </c>
      <c r="BO222" s="201"/>
      <c r="BP222" s="278">
        <f t="shared" si="7"/>
        <v>1500</v>
      </c>
      <c r="BQ222" s="176"/>
      <c r="BR222" s="209">
        <v>99</v>
      </c>
      <c r="BS222" s="205"/>
    </row>
    <row r="223" spans="2:71" ht="14.1" customHeight="1">
      <c r="B223" s="182" t="s">
        <v>7</v>
      </c>
      <c r="C223" s="263">
        <v>41982</v>
      </c>
      <c r="D223" s="214" t="s">
        <v>50</v>
      </c>
      <c r="E223" s="235">
        <v>44.8</v>
      </c>
      <c r="F223" s="235">
        <v>41.4</v>
      </c>
      <c r="G223" s="235">
        <v>42.8</v>
      </c>
      <c r="H223" s="235">
        <v>39</v>
      </c>
      <c r="I223" s="235">
        <v>54.6</v>
      </c>
      <c r="J223" s="235">
        <v>60.1</v>
      </c>
      <c r="K223" s="235">
        <v>67.8</v>
      </c>
      <c r="L223" s="235">
        <v>92.7</v>
      </c>
      <c r="M223" s="235">
        <v>49.6</v>
      </c>
      <c r="N223" s="235">
        <v>68.099999999999994</v>
      </c>
      <c r="O223" s="235">
        <v>57.9</v>
      </c>
      <c r="P223" s="235">
        <v>46.8</v>
      </c>
      <c r="Q223" s="235">
        <v>48.4</v>
      </c>
      <c r="R223" s="235">
        <v>40.9</v>
      </c>
      <c r="S223" s="235">
        <v>52</v>
      </c>
      <c r="T223" s="235">
        <v>53.3</v>
      </c>
      <c r="U223" s="235">
        <v>57.3</v>
      </c>
      <c r="V223" s="235">
        <v>42</v>
      </c>
      <c r="W223" s="235">
        <v>40.200000000000003</v>
      </c>
      <c r="X223" s="235">
        <v>45</v>
      </c>
      <c r="Y223" s="235">
        <v>44</v>
      </c>
      <c r="Z223" s="235">
        <v>54.2</v>
      </c>
      <c r="AA223" s="235">
        <v>40.1</v>
      </c>
      <c r="AB223" s="264">
        <v>44.9</v>
      </c>
      <c r="AH223" s="182" t="s">
        <v>7</v>
      </c>
      <c r="AI223" s="265">
        <v>41948</v>
      </c>
      <c r="AJ223" s="214" t="s">
        <v>13</v>
      </c>
      <c r="AK223" s="235">
        <v>36.700000000000003</v>
      </c>
      <c r="AL223" s="235">
        <v>64.900000000000006</v>
      </c>
      <c r="AM223" s="235">
        <v>45.2</v>
      </c>
      <c r="AN223" s="235">
        <v>46.9</v>
      </c>
      <c r="AO223" s="235">
        <v>41.6</v>
      </c>
      <c r="AP223" s="235">
        <v>36.299999999999997</v>
      </c>
      <c r="AQ223" s="235">
        <v>52.3</v>
      </c>
      <c r="AR223" s="235">
        <v>49.8</v>
      </c>
      <c r="AS223" s="235">
        <v>44</v>
      </c>
      <c r="AT223" s="235">
        <v>54.3</v>
      </c>
      <c r="AU223" s="235">
        <v>48.6</v>
      </c>
      <c r="AV223" s="235">
        <v>43.1</v>
      </c>
      <c r="AW223" s="235">
        <v>44.2</v>
      </c>
      <c r="AX223" s="235">
        <v>41</v>
      </c>
      <c r="AY223" s="235">
        <v>44.9</v>
      </c>
      <c r="AZ223" s="235">
        <v>51.7</v>
      </c>
      <c r="BA223" s="235">
        <v>66.599999999999994</v>
      </c>
      <c r="BB223" s="183"/>
      <c r="BK223" s="199">
        <v>36373</v>
      </c>
      <c r="BL223" s="200">
        <v>389.25400000000002</v>
      </c>
      <c r="BM223" s="200">
        <v>613.79999999999995</v>
      </c>
      <c r="BN223" s="278">
        <f t="shared" si="6"/>
        <v>1313.8</v>
      </c>
      <c r="BO223" s="201"/>
      <c r="BP223" s="278">
        <f t="shared" si="7"/>
        <v>1500</v>
      </c>
      <c r="BQ223" s="176"/>
      <c r="BR223" s="209">
        <v>240.5</v>
      </c>
      <c r="BS223" s="205"/>
    </row>
    <row r="224" spans="2:71" ht="14.1" customHeight="1">
      <c r="B224" s="182" t="s">
        <v>8</v>
      </c>
      <c r="C224" s="263">
        <v>42059</v>
      </c>
      <c r="D224" s="214" t="s">
        <v>13</v>
      </c>
      <c r="E224" s="235">
        <v>38.200000000000003</v>
      </c>
      <c r="F224" s="235">
        <v>39.799999999999997</v>
      </c>
      <c r="G224" s="235">
        <v>41.3</v>
      </c>
      <c r="H224" s="235">
        <v>38.1</v>
      </c>
      <c r="I224" s="235">
        <v>52.6</v>
      </c>
      <c r="J224" s="235">
        <v>57.5</v>
      </c>
      <c r="K224" s="235">
        <v>65.400000000000006</v>
      </c>
      <c r="L224" s="235">
        <v>87.4</v>
      </c>
      <c r="M224" s="235">
        <v>46.9</v>
      </c>
      <c r="N224" s="235">
        <v>66.8</v>
      </c>
      <c r="O224" s="235">
        <v>55.1</v>
      </c>
      <c r="P224" s="235">
        <v>44.7</v>
      </c>
      <c r="Q224" s="235">
        <v>47.1</v>
      </c>
      <c r="R224" s="235">
        <v>40.1</v>
      </c>
      <c r="S224" s="235">
        <v>51</v>
      </c>
      <c r="T224" s="235">
        <v>51.7</v>
      </c>
      <c r="U224" s="235">
        <v>56.4</v>
      </c>
      <c r="V224" s="235">
        <v>39.200000000000003</v>
      </c>
      <c r="W224" s="235">
        <v>40.299999999999997</v>
      </c>
      <c r="X224" s="235">
        <v>39.200000000000003</v>
      </c>
      <c r="Y224" s="235">
        <v>41.3</v>
      </c>
      <c r="Z224" s="235">
        <v>58.8</v>
      </c>
      <c r="AA224" s="235">
        <v>39.799999999999997</v>
      </c>
      <c r="AB224" s="264">
        <v>41.1</v>
      </c>
      <c r="AH224" s="182" t="s">
        <v>8</v>
      </c>
      <c r="AI224" s="265">
        <v>42051</v>
      </c>
      <c r="AJ224" s="214" t="s">
        <v>13</v>
      </c>
      <c r="AK224" s="235">
        <v>36.9</v>
      </c>
      <c r="AL224" s="235">
        <v>64</v>
      </c>
      <c r="AM224" s="235">
        <v>44.9</v>
      </c>
      <c r="AN224" s="235">
        <v>46.9</v>
      </c>
      <c r="AO224" s="235">
        <v>42.3</v>
      </c>
      <c r="AP224" s="235">
        <v>36.299999999999997</v>
      </c>
      <c r="AQ224" s="235">
        <v>52.8</v>
      </c>
      <c r="AR224" s="235">
        <v>51.4</v>
      </c>
      <c r="AS224" s="235">
        <v>44.4</v>
      </c>
      <c r="AT224" s="235">
        <v>48.5</v>
      </c>
      <c r="AU224" s="235">
        <v>47</v>
      </c>
      <c r="AV224" s="235">
        <v>43.4</v>
      </c>
      <c r="AW224" s="235">
        <v>45.1</v>
      </c>
      <c r="AX224" s="235">
        <v>42.1</v>
      </c>
      <c r="AY224" s="235">
        <v>45.4</v>
      </c>
      <c r="AZ224" s="235">
        <v>52.2</v>
      </c>
      <c r="BA224" s="235">
        <v>66.900000000000006</v>
      </c>
      <c r="BB224" s="183"/>
      <c r="BK224" s="199">
        <v>36404</v>
      </c>
      <c r="BL224" s="200">
        <v>377.01900000000001</v>
      </c>
      <c r="BM224" s="200">
        <v>594</v>
      </c>
      <c r="BN224" s="278">
        <f t="shared" si="6"/>
        <v>1294</v>
      </c>
      <c r="BO224" s="201"/>
      <c r="BP224" s="278">
        <f t="shared" si="7"/>
        <v>1500</v>
      </c>
      <c r="BQ224" s="176"/>
      <c r="BR224" s="209">
        <v>241</v>
      </c>
      <c r="BS224" s="205"/>
    </row>
    <row r="225" spans="2:71" ht="14.1" customHeight="1">
      <c r="B225" s="182" t="s">
        <v>5</v>
      </c>
      <c r="C225" s="263">
        <v>42150</v>
      </c>
      <c r="D225" s="214" t="s">
        <v>13</v>
      </c>
      <c r="E225" s="235">
        <v>34.9</v>
      </c>
      <c r="F225" s="235">
        <v>38.799999999999997</v>
      </c>
      <c r="G225" s="235">
        <v>41.5</v>
      </c>
      <c r="H225" s="235">
        <v>38.4</v>
      </c>
      <c r="I225" s="235">
        <v>53.8</v>
      </c>
      <c r="J225" s="235">
        <v>58.4</v>
      </c>
      <c r="K225" s="235">
        <v>64.900000000000006</v>
      </c>
      <c r="L225" s="235">
        <v>94.1</v>
      </c>
      <c r="M225" s="235">
        <v>45.5</v>
      </c>
      <c r="N225" s="235">
        <v>63.7</v>
      </c>
      <c r="O225" s="235">
        <v>56.9</v>
      </c>
      <c r="P225" s="235">
        <v>43.3</v>
      </c>
      <c r="Q225" s="235">
        <v>46.5</v>
      </c>
      <c r="R225" s="235">
        <v>39.6</v>
      </c>
      <c r="S225" s="235">
        <v>49.9</v>
      </c>
      <c r="T225" s="235">
        <v>49.7</v>
      </c>
      <c r="U225" s="235">
        <v>54.4</v>
      </c>
      <c r="V225" s="235">
        <v>40.9</v>
      </c>
      <c r="W225" s="235">
        <v>38.6</v>
      </c>
      <c r="X225" s="235">
        <v>40.1</v>
      </c>
      <c r="Y225" s="235">
        <v>41.3</v>
      </c>
      <c r="Z225" s="235">
        <v>56.4</v>
      </c>
      <c r="AA225" s="235">
        <v>38.6</v>
      </c>
      <c r="AB225" s="264">
        <v>40.700000000000003</v>
      </c>
      <c r="AH225" s="182" t="s">
        <v>5</v>
      </c>
      <c r="AI225" s="265">
        <v>42145</v>
      </c>
      <c r="AJ225" s="214" t="s">
        <v>13</v>
      </c>
      <c r="AK225" s="235">
        <v>36.9</v>
      </c>
      <c r="AL225" s="235">
        <v>62.5</v>
      </c>
      <c r="AM225" s="235">
        <v>44</v>
      </c>
      <c r="AN225" s="235">
        <v>47.4</v>
      </c>
      <c r="AO225" s="235">
        <v>41.8</v>
      </c>
      <c r="AP225" s="235">
        <v>36.1</v>
      </c>
      <c r="AQ225" s="235">
        <v>53.5</v>
      </c>
      <c r="AR225" s="235">
        <v>52.5</v>
      </c>
      <c r="AS225" s="235">
        <v>43.8</v>
      </c>
      <c r="AT225" s="235">
        <v>51.5</v>
      </c>
      <c r="AU225" s="235">
        <v>45.9</v>
      </c>
      <c r="AV225" s="235">
        <v>42.9</v>
      </c>
      <c r="AW225" s="235">
        <v>44.9</v>
      </c>
      <c r="AX225" s="235">
        <v>42.5</v>
      </c>
      <c r="AY225" s="235">
        <v>44.5</v>
      </c>
      <c r="AZ225" s="235">
        <v>51.9</v>
      </c>
      <c r="BA225" s="235">
        <v>65.599999999999994</v>
      </c>
      <c r="BB225" s="183"/>
      <c r="BK225" s="202">
        <v>36434</v>
      </c>
      <c r="BL225" s="200">
        <v>389.78100000000001</v>
      </c>
      <c r="BM225" s="200">
        <v>613.79999999999995</v>
      </c>
      <c r="BN225" s="278">
        <f t="shared" si="6"/>
        <v>1313.8</v>
      </c>
      <c r="BO225" s="201"/>
      <c r="BP225" s="278">
        <f t="shared" si="7"/>
        <v>1500</v>
      </c>
      <c r="BQ225" s="176"/>
      <c r="BR225" s="209">
        <v>171.5</v>
      </c>
      <c r="BS225" s="205"/>
    </row>
    <row r="226" spans="2:71" ht="14.1" customHeight="1">
      <c r="B226" s="182" t="s">
        <v>6</v>
      </c>
      <c r="C226" s="263">
        <v>42244</v>
      </c>
      <c r="D226" s="214" t="s">
        <v>89</v>
      </c>
      <c r="E226" s="235">
        <v>36</v>
      </c>
      <c r="F226" s="235">
        <v>39</v>
      </c>
      <c r="G226" s="235">
        <v>40.799999999999997</v>
      </c>
      <c r="H226" s="235">
        <v>37.6</v>
      </c>
      <c r="I226" s="235">
        <v>52.6</v>
      </c>
      <c r="J226" s="235">
        <v>57.1</v>
      </c>
      <c r="K226" s="235">
        <v>64.7</v>
      </c>
      <c r="L226" s="235">
        <v>87.1</v>
      </c>
      <c r="M226" s="235">
        <v>44.4</v>
      </c>
      <c r="N226" s="235">
        <v>60.9</v>
      </c>
      <c r="O226" s="235">
        <v>58.4</v>
      </c>
      <c r="P226" s="235">
        <v>43.2</v>
      </c>
      <c r="Q226" s="235">
        <v>46.8</v>
      </c>
      <c r="R226" s="235">
        <v>39.9</v>
      </c>
      <c r="S226" s="235">
        <v>51.1</v>
      </c>
      <c r="T226" s="235">
        <v>49.6</v>
      </c>
      <c r="U226" s="235">
        <v>56</v>
      </c>
      <c r="V226" s="235">
        <v>41.2</v>
      </c>
      <c r="W226" s="235">
        <v>39.4</v>
      </c>
      <c r="X226" s="235">
        <v>39.700000000000003</v>
      </c>
      <c r="Y226" s="235">
        <v>41.5</v>
      </c>
      <c r="Z226" s="235">
        <v>53.9</v>
      </c>
      <c r="AA226" s="235">
        <v>39.9</v>
      </c>
      <c r="AB226" s="264">
        <v>41.7</v>
      </c>
      <c r="AH226" s="182" t="s">
        <v>6</v>
      </c>
      <c r="AI226" s="265">
        <v>42222</v>
      </c>
      <c r="AJ226" s="214" t="s">
        <v>13</v>
      </c>
      <c r="AK226" s="235">
        <v>38.4</v>
      </c>
      <c r="AL226" s="235">
        <v>66.099999999999994</v>
      </c>
      <c r="AM226" s="235">
        <v>46.9</v>
      </c>
      <c r="AN226" s="235">
        <v>49</v>
      </c>
      <c r="AO226" s="235">
        <v>44</v>
      </c>
      <c r="AP226" s="235">
        <v>38.4</v>
      </c>
      <c r="AQ226" s="235">
        <v>56.6</v>
      </c>
      <c r="AR226" s="235">
        <v>55.8</v>
      </c>
      <c r="AS226" s="235">
        <v>46.5</v>
      </c>
      <c r="AT226" s="235">
        <v>54.8</v>
      </c>
      <c r="AU226" s="235">
        <v>48.1</v>
      </c>
      <c r="AV226" s="235">
        <v>44.7</v>
      </c>
      <c r="AW226" s="235">
        <v>44.9</v>
      </c>
      <c r="AX226" s="235">
        <v>44.3</v>
      </c>
      <c r="AY226" s="235">
        <v>46.1</v>
      </c>
      <c r="AZ226" s="235">
        <v>54.1</v>
      </c>
      <c r="BA226" s="235">
        <v>68.900000000000006</v>
      </c>
      <c r="BB226" s="183"/>
      <c r="BK226" s="202">
        <v>36465</v>
      </c>
      <c r="BL226" s="200">
        <v>377.12700000000001</v>
      </c>
      <c r="BM226" s="200">
        <v>594</v>
      </c>
      <c r="BN226" s="278">
        <f t="shared" si="6"/>
        <v>1294</v>
      </c>
      <c r="BO226" s="201"/>
      <c r="BP226" s="278">
        <f t="shared" si="7"/>
        <v>1500</v>
      </c>
      <c r="BQ226" s="176"/>
      <c r="BR226" s="209">
        <v>358</v>
      </c>
      <c r="BS226" s="205"/>
    </row>
    <row r="227" spans="2:71" ht="14.1" customHeight="1">
      <c r="B227" s="182" t="s">
        <v>7</v>
      </c>
      <c r="C227" s="263">
        <v>42327</v>
      </c>
      <c r="D227" s="214" t="s">
        <v>13</v>
      </c>
      <c r="E227" s="235">
        <v>36.9</v>
      </c>
      <c r="F227" s="235">
        <v>39</v>
      </c>
      <c r="G227" s="235">
        <v>41.5</v>
      </c>
      <c r="H227" s="235">
        <v>39.200000000000003</v>
      </c>
      <c r="I227" s="235">
        <v>53.3</v>
      </c>
      <c r="J227" s="235">
        <v>59.3</v>
      </c>
      <c r="K227" s="235">
        <v>67.400000000000006</v>
      </c>
      <c r="L227" s="235">
        <v>90.1</v>
      </c>
      <c r="M227" s="235">
        <v>47.1</v>
      </c>
      <c r="N227" s="235">
        <v>65</v>
      </c>
      <c r="O227" s="235">
        <v>55.9</v>
      </c>
      <c r="P227" s="235">
        <v>45</v>
      </c>
      <c r="Q227" s="235">
        <v>47.7</v>
      </c>
      <c r="R227" s="235">
        <v>42.6</v>
      </c>
      <c r="S227" s="235">
        <v>52.2</v>
      </c>
      <c r="T227" s="235">
        <v>53.2</v>
      </c>
      <c r="U227" s="235">
        <v>56.7</v>
      </c>
      <c r="V227" s="235">
        <v>42.1</v>
      </c>
      <c r="W227" s="235">
        <v>38.6</v>
      </c>
      <c r="X227" s="235">
        <v>41.6</v>
      </c>
      <c r="Y227" s="235">
        <v>42.8</v>
      </c>
      <c r="Z227" s="235">
        <v>55</v>
      </c>
      <c r="AA227" s="235">
        <v>40.799999999999997</v>
      </c>
      <c r="AB227" s="264">
        <v>44.4</v>
      </c>
      <c r="AH227" s="182" t="s">
        <v>7</v>
      </c>
      <c r="AI227" s="265">
        <v>42320</v>
      </c>
      <c r="AJ227" s="214" t="s">
        <v>13</v>
      </c>
      <c r="AK227" s="235">
        <v>35.799999999999997</v>
      </c>
      <c r="AL227" s="235">
        <v>61.2</v>
      </c>
      <c r="AM227" s="235">
        <v>42.2</v>
      </c>
      <c r="AN227" s="235">
        <v>43.9</v>
      </c>
      <c r="AO227" s="235">
        <v>40.299999999999997</v>
      </c>
      <c r="AP227" s="235">
        <v>35.9</v>
      </c>
      <c r="AQ227" s="235">
        <v>51.1</v>
      </c>
      <c r="AR227" s="235">
        <v>50.8</v>
      </c>
      <c r="AS227" s="235">
        <v>42.9</v>
      </c>
      <c r="AT227" s="235">
        <v>49.4</v>
      </c>
      <c r="AU227" s="235">
        <v>43.4</v>
      </c>
      <c r="AV227" s="235">
        <v>41.3</v>
      </c>
      <c r="AW227" s="235">
        <v>41.3</v>
      </c>
      <c r="AX227" s="235">
        <v>40</v>
      </c>
      <c r="AY227" s="235">
        <v>43.3</v>
      </c>
      <c r="AZ227" s="235">
        <v>50.4</v>
      </c>
      <c r="BA227" s="235">
        <v>62.9</v>
      </c>
      <c r="BB227" s="183"/>
      <c r="BK227" s="202">
        <v>36495</v>
      </c>
      <c r="BL227" s="200">
        <v>389.77800000000002</v>
      </c>
      <c r="BM227" s="200">
        <v>613.46299999999997</v>
      </c>
      <c r="BN227" s="278">
        <f t="shared" si="6"/>
        <v>1313.463</v>
      </c>
      <c r="BO227" s="201"/>
      <c r="BP227" s="278">
        <f t="shared" si="7"/>
        <v>1500</v>
      </c>
      <c r="BQ227" s="176"/>
      <c r="BR227" s="209">
        <v>209.5</v>
      </c>
      <c r="BS227" s="205"/>
    </row>
    <row r="228" spans="2:71" ht="14.1" customHeight="1">
      <c r="B228" s="182" t="s">
        <v>8</v>
      </c>
      <c r="C228" s="263">
        <v>42417</v>
      </c>
      <c r="D228" s="214" t="s">
        <v>13</v>
      </c>
      <c r="E228" s="235">
        <v>36.5</v>
      </c>
      <c r="F228" s="235">
        <v>38.700000000000003</v>
      </c>
      <c r="G228" s="235">
        <v>41.4</v>
      </c>
      <c r="H228" s="235">
        <v>38</v>
      </c>
      <c r="I228" s="235">
        <v>52.5</v>
      </c>
      <c r="J228" s="235">
        <v>55.7</v>
      </c>
      <c r="K228" s="235">
        <v>63.7</v>
      </c>
      <c r="L228" s="235">
        <v>84.8</v>
      </c>
      <c r="M228" s="235">
        <v>44.4</v>
      </c>
      <c r="N228" s="235">
        <v>58.1</v>
      </c>
      <c r="O228" s="235">
        <v>53.6</v>
      </c>
      <c r="P228" s="235">
        <v>42.6</v>
      </c>
      <c r="Q228" s="235">
        <v>45</v>
      </c>
      <c r="R228" s="235">
        <v>43.7</v>
      </c>
      <c r="S228" s="235">
        <v>49.5</v>
      </c>
      <c r="T228" s="235">
        <v>47</v>
      </c>
      <c r="U228" s="235">
        <v>53.8</v>
      </c>
      <c r="V228" s="235">
        <v>38.799999999999997</v>
      </c>
      <c r="W228" s="235">
        <v>36.299999999999997</v>
      </c>
      <c r="X228" s="235">
        <v>39.1</v>
      </c>
      <c r="Y228" s="235">
        <v>40.200000000000003</v>
      </c>
      <c r="Z228" s="235">
        <v>48.9</v>
      </c>
      <c r="AA228" s="235">
        <v>38.6</v>
      </c>
      <c r="AB228" s="264">
        <v>39.6</v>
      </c>
      <c r="AH228" s="182" t="s">
        <v>8</v>
      </c>
      <c r="AI228" s="265">
        <v>42405</v>
      </c>
      <c r="AJ228" s="214" t="s">
        <v>13</v>
      </c>
      <c r="AK228" s="235">
        <v>35.5</v>
      </c>
      <c r="AL228" s="235">
        <v>61.7</v>
      </c>
      <c r="AM228" s="235">
        <v>41.1</v>
      </c>
      <c r="AN228" s="235">
        <v>41.1</v>
      </c>
      <c r="AO228" s="235">
        <v>41.2</v>
      </c>
      <c r="AP228" s="235">
        <v>35</v>
      </c>
      <c r="AQ228" s="235">
        <v>50.6</v>
      </c>
      <c r="AR228" s="235">
        <v>50.3</v>
      </c>
      <c r="AS228" s="235">
        <v>42.9</v>
      </c>
      <c r="AT228" s="235">
        <v>48.4</v>
      </c>
      <c r="AU228" s="235">
        <v>38.700000000000003</v>
      </c>
      <c r="AV228" s="235">
        <v>41</v>
      </c>
      <c r="AW228" s="235">
        <v>42.5</v>
      </c>
      <c r="AX228" s="235">
        <v>40.700000000000003</v>
      </c>
      <c r="AY228" s="235">
        <v>43.3</v>
      </c>
      <c r="AZ228" s="235">
        <v>49.8</v>
      </c>
      <c r="BA228" s="235">
        <v>60.3</v>
      </c>
      <c r="BB228" s="183"/>
      <c r="BK228" s="202">
        <v>36526</v>
      </c>
      <c r="BL228" s="200">
        <v>200.40899999999999</v>
      </c>
      <c r="BM228" s="200">
        <v>613.79999999999995</v>
      </c>
      <c r="BN228" s="278">
        <f t="shared" si="6"/>
        <v>1313.8</v>
      </c>
      <c r="BO228" s="201"/>
      <c r="BP228" s="278">
        <f t="shared" si="7"/>
        <v>1500</v>
      </c>
      <c r="BQ228" s="176"/>
      <c r="BR228" s="209">
        <v>49</v>
      </c>
      <c r="BS228" s="205"/>
    </row>
    <row r="229" spans="2:71" ht="14.1" customHeight="1">
      <c r="B229" s="182" t="s">
        <v>5</v>
      </c>
      <c r="C229" s="263">
        <v>42509</v>
      </c>
      <c r="D229" s="214" t="s">
        <v>13</v>
      </c>
      <c r="E229" s="235">
        <v>31.5</v>
      </c>
      <c r="F229" s="235">
        <v>34.4</v>
      </c>
      <c r="G229" s="235">
        <v>37.4</v>
      </c>
      <c r="H229" s="235">
        <v>34.9</v>
      </c>
      <c r="I229" s="235">
        <v>49.9</v>
      </c>
      <c r="J229" s="235">
        <v>52.9</v>
      </c>
      <c r="K229" s="235">
        <v>60.6</v>
      </c>
      <c r="L229" s="235">
        <v>78.099999999999994</v>
      </c>
      <c r="M229" s="235">
        <v>42.5</v>
      </c>
      <c r="N229" s="235">
        <v>57.4</v>
      </c>
      <c r="O229" s="235">
        <v>49.5</v>
      </c>
      <c r="P229" s="235">
        <v>39</v>
      </c>
      <c r="Q229" s="235">
        <v>44.3</v>
      </c>
      <c r="R229" s="235">
        <v>42.1</v>
      </c>
      <c r="S229" s="235">
        <v>46.1</v>
      </c>
      <c r="T229" s="235">
        <v>45.6</v>
      </c>
      <c r="U229" s="235">
        <v>51</v>
      </c>
      <c r="V229" s="235">
        <v>37.4</v>
      </c>
      <c r="W229" s="235">
        <v>35.6</v>
      </c>
      <c r="X229" s="235">
        <v>37.1</v>
      </c>
      <c r="Y229" s="235">
        <v>37.700000000000003</v>
      </c>
      <c r="Z229" s="235">
        <v>49.3</v>
      </c>
      <c r="AA229" s="235">
        <v>33.1</v>
      </c>
      <c r="AB229" s="264">
        <v>37.9</v>
      </c>
      <c r="AH229" s="182" t="s">
        <v>5</v>
      </c>
      <c r="AI229" s="265">
        <v>42510</v>
      </c>
      <c r="AJ229" s="214" t="s">
        <v>13</v>
      </c>
      <c r="AK229" s="235">
        <v>35.799999999999997</v>
      </c>
      <c r="AL229" s="235">
        <v>59</v>
      </c>
      <c r="AM229" s="235">
        <v>39.799999999999997</v>
      </c>
      <c r="AN229" s="235">
        <v>42</v>
      </c>
      <c r="AO229" s="235">
        <v>39.6</v>
      </c>
      <c r="AP229" s="235">
        <v>35.200000000000003</v>
      </c>
      <c r="AQ229" s="235">
        <v>51</v>
      </c>
      <c r="AR229" s="235">
        <v>49</v>
      </c>
      <c r="AS229" s="235">
        <v>41.9</v>
      </c>
      <c r="AT229" s="235">
        <v>47.5</v>
      </c>
      <c r="AU229" s="235">
        <v>42.4</v>
      </c>
      <c r="AV229" s="235">
        <v>39.299999999999997</v>
      </c>
      <c r="AW229" s="235">
        <v>39.9</v>
      </c>
      <c r="AX229" s="235">
        <v>40.799999999999997</v>
      </c>
      <c r="AY229" s="235">
        <v>42.9</v>
      </c>
      <c r="AZ229" s="235">
        <v>49.5</v>
      </c>
      <c r="BA229" s="235">
        <v>61.8</v>
      </c>
      <c r="BB229" s="183"/>
      <c r="BK229" s="202">
        <v>36557</v>
      </c>
      <c r="BL229" s="200">
        <v>0</v>
      </c>
      <c r="BM229" s="200">
        <v>574.20000000000005</v>
      </c>
      <c r="BN229" s="278">
        <f t="shared" si="6"/>
        <v>1274.2</v>
      </c>
      <c r="BO229" s="201"/>
      <c r="BP229" s="278">
        <f t="shared" si="7"/>
        <v>1500</v>
      </c>
      <c r="BQ229" s="176"/>
      <c r="BR229" s="209">
        <v>8</v>
      </c>
      <c r="BS229" s="205"/>
    </row>
    <row r="230" spans="2:71" ht="14.1" customHeight="1">
      <c r="B230" s="182" t="s">
        <v>6</v>
      </c>
      <c r="C230" s="263">
        <v>42622</v>
      </c>
      <c r="D230" s="214" t="s">
        <v>13</v>
      </c>
      <c r="E230" s="235">
        <v>30.6</v>
      </c>
      <c r="F230" s="235">
        <v>34.799999999999997</v>
      </c>
      <c r="G230" s="235">
        <v>37.1</v>
      </c>
      <c r="H230" s="235">
        <v>34.6</v>
      </c>
      <c r="I230" s="235">
        <v>48.2</v>
      </c>
      <c r="J230" s="235">
        <v>50.7</v>
      </c>
      <c r="K230" s="235">
        <v>59.4</v>
      </c>
      <c r="L230" s="235">
        <v>78.400000000000006</v>
      </c>
      <c r="M230" s="235">
        <v>41.7</v>
      </c>
      <c r="N230" s="235">
        <v>55.3</v>
      </c>
      <c r="O230" s="235">
        <v>48.4</v>
      </c>
      <c r="P230" s="235">
        <v>38.4</v>
      </c>
      <c r="Q230" s="235">
        <v>41.4</v>
      </c>
      <c r="R230" s="235">
        <v>43.4</v>
      </c>
      <c r="S230" s="235">
        <v>46.4</v>
      </c>
      <c r="T230" s="235">
        <v>44.9</v>
      </c>
      <c r="U230" s="235">
        <v>50.9</v>
      </c>
      <c r="V230" s="235">
        <v>36.9</v>
      </c>
      <c r="W230" s="235">
        <v>35</v>
      </c>
      <c r="X230" s="235">
        <v>36.799999999999997</v>
      </c>
      <c r="Y230" s="235">
        <v>38.299999999999997</v>
      </c>
      <c r="Z230" s="235">
        <v>44.7</v>
      </c>
      <c r="AA230" s="235">
        <v>34.5</v>
      </c>
      <c r="AB230" s="264">
        <v>36.799999999999997</v>
      </c>
      <c r="AH230" s="182" t="s">
        <v>6</v>
      </c>
      <c r="AI230" s="265">
        <v>42608</v>
      </c>
      <c r="AJ230" s="214" t="s">
        <v>13</v>
      </c>
      <c r="AK230" s="235">
        <v>34.6</v>
      </c>
      <c r="AL230" s="235">
        <v>59</v>
      </c>
      <c r="AM230" s="235">
        <v>39.700000000000003</v>
      </c>
      <c r="AN230" s="235">
        <v>41.9</v>
      </c>
      <c r="AO230" s="235">
        <v>38.4</v>
      </c>
      <c r="AP230" s="235">
        <v>35.1</v>
      </c>
      <c r="AQ230" s="235">
        <v>49.9</v>
      </c>
      <c r="AR230" s="235">
        <v>48.6</v>
      </c>
      <c r="AS230" s="235">
        <v>41.3</v>
      </c>
      <c r="AT230" s="235">
        <v>46.7</v>
      </c>
      <c r="AU230" s="235">
        <v>40.299999999999997</v>
      </c>
      <c r="AV230" s="235">
        <v>39.1</v>
      </c>
      <c r="AW230" s="235">
        <v>42.4</v>
      </c>
      <c r="AX230" s="235">
        <v>39.4</v>
      </c>
      <c r="AY230" s="235">
        <v>41.7</v>
      </c>
      <c r="AZ230" s="235">
        <v>48.4</v>
      </c>
      <c r="BA230" s="235">
        <v>60.6</v>
      </c>
      <c r="BB230" s="183"/>
      <c r="BK230" s="202">
        <v>36586</v>
      </c>
      <c r="BL230" s="200">
        <v>238.38300000000001</v>
      </c>
      <c r="BM230" s="200">
        <v>613.79999999999995</v>
      </c>
      <c r="BN230" s="278">
        <f t="shared" si="6"/>
        <v>1313.8</v>
      </c>
      <c r="BO230" s="201"/>
      <c r="BP230" s="278">
        <f t="shared" si="7"/>
        <v>1500</v>
      </c>
      <c r="BQ230" s="176"/>
      <c r="BR230" s="209">
        <v>68.5</v>
      </c>
      <c r="BS230" s="205"/>
    </row>
    <row r="231" spans="2:71" ht="14.1" customHeight="1">
      <c r="B231" s="182" t="s">
        <v>7</v>
      </c>
      <c r="C231" s="263">
        <v>42703</v>
      </c>
      <c r="D231" s="214" t="s">
        <v>13</v>
      </c>
      <c r="E231" s="235">
        <v>31</v>
      </c>
      <c r="F231" s="235">
        <v>36.700000000000003</v>
      </c>
      <c r="G231" s="235">
        <v>39.200000000000003</v>
      </c>
      <c r="H231" s="235">
        <v>37.4</v>
      </c>
      <c r="I231" s="235">
        <v>52</v>
      </c>
      <c r="J231" s="235">
        <v>54.7</v>
      </c>
      <c r="K231" s="235">
        <v>61</v>
      </c>
      <c r="L231" s="235">
        <v>80.8</v>
      </c>
      <c r="M231" s="235">
        <v>43.6</v>
      </c>
      <c r="N231" s="235">
        <v>59.6</v>
      </c>
      <c r="O231" s="235">
        <v>52.1</v>
      </c>
      <c r="P231" s="235">
        <v>39.700000000000003</v>
      </c>
      <c r="Q231" s="235">
        <v>46.1</v>
      </c>
      <c r="R231" s="235">
        <v>43.4</v>
      </c>
      <c r="S231" s="235">
        <v>49.5</v>
      </c>
      <c r="T231" s="235">
        <v>46.4</v>
      </c>
      <c r="U231" s="235">
        <v>51.9</v>
      </c>
      <c r="V231" s="235">
        <v>40.4</v>
      </c>
      <c r="W231" s="235">
        <v>39.9</v>
      </c>
      <c r="X231" s="235">
        <v>38.799999999999997</v>
      </c>
      <c r="Y231" s="235">
        <v>38.299999999999997</v>
      </c>
      <c r="Z231" s="235">
        <v>48.8</v>
      </c>
      <c r="AA231" s="235">
        <v>36.5</v>
      </c>
      <c r="AB231" s="264">
        <v>40.5</v>
      </c>
      <c r="AH231" s="182" t="s">
        <v>7</v>
      </c>
      <c r="AI231" s="265">
        <v>42690</v>
      </c>
      <c r="AJ231" s="214" t="s">
        <v>13</v>
      </c>
      <c r="AK231" s="235">
        <v>35.5</v>
      </c>
      <c r="AL231" s="235">
        <v>59.6</v>
      </c>
      <c r="AM231" s="235">
        <v>39.9</v>
      </c>
      <c r="AN231" s="235">
        <v>41.8</v>
      </c>
      <c r="AO231" s="235">
        <v>38.299999999999997</v>
      </c>
      <c r="AP231" s="235">
        <v>34.700000000000003</v>
      </c>
      <c r="AQ231" s="235">
        <v>49.9</v>
      </c>
      <c r="AR231" s="235">
        <v>48.8</v>
      </c>
      <c r="AS231" s="235">
        <v>41.9</v>
      </c>
      <c r="AT231" s="235">
        <v>48.3</v>
      </c>
      <c r="AU231" s="235">
        <v>42.3</v>
      </c>
      <c r="AV231" s="235">
        <v>39.700000000000003</v>
      </c>
      <c r="AW231" s="235">
        <v>42.8</v>
      </c>
      <c r="AX231" s="235">
        <v>40.299999999999997</v>
      </c>
      <c r="AY231" s="235">
        <v>42.4</v>
      </c>
      <c r="AZ231" s="235">
        <v>49.6</v>
      </c>
      <c r="BA231" s="235">
        <v>61.3</v>
      </c>
      <c r="BB231" s="183"/>
      <c r="BK231" s="199">
        <v>36617</v>
      </c>
      <c r="BL231" s="200">
        <v>377.28</v>
      </c>
      <c r="BM231" s="200">
        <v>593.99900000000002</v>
      </c>
      <c r="BN231" s="278">
        <f t="shared" si="6"/>
        <v>1293.999</v>
      </c>
      <c r="BO231" s="201"/>
      <c r="BP231" s="278">
        <f t="shared" si="7"/>
        <v>1500</v>
      </c>
      <c r="BQ231" s="176"/>
      <c r="BR231" s="209">
        <v>12</v>
      </c>
      <c r="BS231" s="205"/>
    </row>
    <row r="232" spans="2:71" ht="14.1" customHeight="1">
      <c r="B232" s="182" t="s">
        <v>8</v>
      </c>
      <c r="C232" s="263">
        <v>42783</v>
      </c>
      <c r="D232" s="214" t="s">
        <v>240</v>
      </c>
      <c r="E232" s="235">
        <v>29.1</v>
      </c>
      <c r="F232" s="235">
        <v>34.6</v>
      </c>
      <c r="G232" s="235">
        <v>35.9</v>
      </c>
      <c r="H232" s="235">
        <v>34.799999999999997</v>
      </c>
      <c r="I232" s="235">
        <v>47.8</v>
      </c>
      <c r="J232" s="235">
        <v>51.2</v>
      </c>
      <c r="K232" s="235">
        <v>56.5</v>
      </c>
      <c r="L232" s="235">
        <v>72.8</v>
      </c>
      <c r="M232" s="235">
        <v>41.1</v>
      </c>
      <c r="N232" s="235">
        <v>56.6</v>
      </c>
      <c r="O232" s="235">
        <v>49.2</v>
      </c>
      <c r="P232" s="235">
        <v>40.6</v>
      </c>
      <c r="Q232" s="235">
        <v>44.8</v>
      </c>
      <c r="R232" s="235">
        <v>42.6</v>
      </c>
      <c r="S232" s="235">
        <v>46.1</v>
      </c>
      <c r="T232" s="235">
        <v>44.3</v>
      </c>
      <c r="U232" s="235">
        <v>50.3</v>
      </c>
      <c r="V232" s="235">
        <v>33.9</v>
      </c>
      <c r="W232" s="235">
        <v>33.6</v>
      </c>
      <c r="X232" s="235">
        <v>36.700000000000003</v>
      </c>
      <c r="Y232" s="235">
        <v>37.799999999999997</v>
      </c>
      <c r="Z232" s="235">
        <v>46.3</v>
      </c>
      <c r="AA232" s="235">
        <v>34.5</v>
      </c>
      <c r="AB232" s="264">
        <v>37.5</v>
      </c>
      <c r="AH232" s="182" t="s">
        <v>8</v>
      </c>
      <c r="AI232" s="265">
        <v>42781</v>
      </c>
      <c r="AJ232" s="214" t="s">
        <v>13</v>
      </c>
      <c r="AK232" s="235">
        <v>35.4</v>
      </c>
      <c r="AL232" s="235">
        <v>59.8</v>
      </c>
      <c r="AM232" s="235">
        <v>39.9</v>
      </c>
      <c r="AN232" s="235">
        <v>42</v>
      </c>
      <c r="AO232" s="235">
        <v>35.700000000000003</v>
      </c>
      <c r="AP232" s="235">
        <v>35.299999999999997</v>
      </c>
      <c r="AQ232" s="235">
        <v>47.7</v>
      </c>
      <c r="AR232" s="235">
        <v>49.4</v>
      </c>
      <c r="AS232" s="235">
        <v>40.6</v>
      </c>
      <c r="AT232" s="235">
        <v>46.8</v>
      </c>
      <c r="AU232" s="235">
        <v>41.6</v>
      </c>
      <c r="AV232" s="235">
        <v>39</v>
      </c>
      <c r="AW232" s="235">
        <v>42.3</v>
      </c>
      <c r="AX232" s="235">
        <v>39.299999999999997</v>
      </c>
      <c r="AY232" s="235">
        <v>42.6</v>
      </c>
      <c r="AZ232" s="235">
        <v>49.2</v>
      </c>
      <c r="BA232" s="235">
        <v>61.3</v>
      </c>
      <c r="BB232" s="183"/>
      <c r="BK232" s="199">
        <v>36647</v>
      </c>
      <c r="BL232" s="200">
        <v>389.85599999999999</v>
      </c>
      <c r="BM232" s="200">
        <v>464.43799999999999</v>
      </c>
      <c r="BN232" s="278">
        <f t="shared" ref="BN232:BN295" si="8">BM232+700</f>
        <v>1164.4380000000001</v>
      </c>
      <c r="BO232" s="201"/>
      <c r="BP232" s="278">
        <f t="shared" si="7"/>
        <v>1500</v>
      </c>
      <c r="BQ232" s="176"/>
      <c r="BR232" s="209">
        <v>74</v>
      </c>
      <c r="BS232" s="205"/>
    </row>
    <row r="233" spans="2:71" ht="14.1" customHeight="1">
      <c r="B233" s="182" t="s">
        <v>5</v>
      </c>
      <c r="C233" s="263">
        <v>42884</v>
      </c>
      <c r="D233" s="214" t="s">
        <v>13</v>
      </c>
      <c r="E233" s="235">
        <v>28.4</v>
      </c>
      <c r="F233" s="235">
        <v>33.5</v>
      </c>
      <c r="G233" s="235">
        <v>35.4</v>
      </c>
      <c r="H233" s="235">
        <v>33.1</v>
      </c>
      <c r="I233" s="235">
        <v>48.9</v>
      </c>
      <c r="J233" s="235">
        <v>49.7</v>
      </c>
      <c r="K233" s="235">
        <v>55.9</v>
      </c>
      <c r="L233" s="235">
        <v>79.599999999999994</v>
      </c>
      <c r="M233" s="235">
        <v>39.700000000000003</v>
      </c>
      <c r="N233" s="235">
        <v>53.5</v>
      </c>
      <c r="O233" s="235">
        <v>48</v>
      </c>
      <c r="P233" s="235">
        <v>34.5</v>
      </c>
      <c r="Q233" s="235">
        <v>50.2</v>
      </c>
      <c r="R233" s="235">
        <v>40.700000000000003</v>
      </c>
      <c r="S233" s="235">
        <v>44.1</v>
      </c>
      <c r="T233" s="235">
        <v>42.3</v>
      </c>
      <c r="U233" s="235">
        <v>48.7</v>
      </c>
      <c r="V233" s="235">
        <v>35</v>
      </c>
      <c r="W233" s="235">
        <v>34.799999999999997</v>
      </c>
      <c r="X233" s="235">
        <v>35.9</v>
      </c>
      <c r="Y233" s="235">
        <v>36.700000000000003</v>
      </c>
      <c r="Z233" s="235">
        <v>46.2</v>
      </c>
      <c r="AA233" s="235">
        <v>32</v>
      </c>
      <c r="AB233" s="264">
        <v>34.9</v>
      </c>
      <c r="AH233" s="182" t="s">
        <v>5</v>
      </c>
      <c r="AI233" s="265">
        <v>42864</v>
      </c>
      <c r="AJ233" s="214" t="s">
        <v>13</v>
      </c>
      <c r="AK233" s="235">
        <v>35.9</v>
      </c>
      <c r="AL233" s="235">
        <v>60.6</v>
      </c>
      <c r="AM233" s="235">
        <v>40.9</v>
      </c>
      <c r="AN233" s="235">
        <v>43.2</v>
      </c>
      <c r="AO233" s="235">
        <v>36.4</v>
      </c>
      <c r="AP233" s="235">
        <v>36.4</v>
      </c>
      <c r="AQ233" s="235">
        <v>48.7</v>
      </c>
      <c r="AR233" s="235">
        <v>49.8</v>
      </c>
      <c r="AS233" s="235">
        <v>40.700000000000003</v>
      </c>
      <c r="AT233" s="235">
        <v>47.9</v>
      </c>
      <c r="AU233" s="235">
        <v>41.9</v>
      </c>
      <c r="AV233" s="235">
        <v>39.6</v>
      </c>
      <c r="AW233" s="235">
        <v>42.5</v>
      </c>
      <c r="AX233" s="235">
        <v>39.6</v>
      </c>
      <c r="AY233" s="235">
        <v>42</v>
      </c>
      <c r="AZ233" s="235">
        <v>50.2</v>
      </c>
      <c r="BA233" s="235">
        <v>62.8</v>
      </c>
      <c r="BB233" s="183"/>
      <c r="BK233" s="199">
        <v>36678</v>
      </c>
      <c r="BL233" s="200">
        <v>377.279</v>
      </c>
      <c r="BM233" s="200">
        <v>593.62</v>
      </c>
      <c r="BN233" s="278">
        <f t="shared" si="8"/>
        <v>1293.6199999999999</v>
      </c>
      <c r="BO233" s="201"/>
      <c r="BP233" s="278">
        <f t="shared" si="7"/>
        <v>1500</v>
      </c>
      <c r="BQ233" s="176"/>
      <c r="BR233" s="209">
        <v>188.5</v>
      </c>
      <c r="BS233" s="205"/>
    </row>
    <row r="234" spans="2:71" ht="14.1" customHeight="1">
      <c r="B234" s="182" t="s">
        <v>6</v>
      </c>
      <c r="C234" s="263">
        <v>42970</v>
      </c>
      <c r="D234" s="214" t="s">
        <v>89</v>
      </c>
      <c r="E234" s="235">
        <v>30.1</v>
      </c>
      <c r="F234" s="235">
        <v>35.1</v>
      </c>
      <c r="G234" s="235">
        <v>36.700000000000003</v>
      </c>
      <c r="H234" s="235">
        <v>34.5</v>
      </c>
      <c r="I234" s="235">
        <v>47.5</v>
      </c>
      <c r="J234" s="235">
        <v>51.3</v>
      </c>
      <c r="K234" s="235">
        <v>58.6</v>
      </c>
      <c r="L234" s="235">
        <v>71.7</v>
      </c>
      <c r="M234" s="235">
        <v>41.6</v>
      </c>
      <c r="N234" s="235">
        <v>55</v>
      </c>
      <c r="O234" s="235">
        <v>48.6</v>
      </c>
      <c r="P234" s="235">
        <v>40.799999999999997</v>
      </c>
      <c r="Q234" s="235">
        <v>48.3</v>
      </c>
      <c r="R234" s="235">
        <v>45</v>
      </c>
      <c r="S234" s="235">
        <v>47.3</v>
      </c>
      <c r="T234" s="235">
        <v>44.6</v>
      </c>
      <c r="U234" s="235">
        <v>49.9</v>
      </c>
      <c r="V234" s="235">
        <v>36.4</v>
      </c>
      <c r="W234" s="235">
        <v>37</v>
      </c>
      <c r="X234" s="235">
        <v>37.1</v>
      </c>
      <c r="Y234" s="235">
        <v>38.299999999999997</v>
      </c>
      <c r="Z234" s="235">
        <v>47.3</v>
      </c>
      <c r="AA234" s="235">
        <v>33.299999999999997</v>
      </c>
      <c r="AB234" s="264">
        <v>34.700000000000003</v>
      </c>
      <c r="AH234" s="182" t="s">
        <v>6</v>
      </c>
      <c r="AI234" s="265">
        <v>42950</v>
      </c>
      <c r="AJ234" s="214" t="s">
        <v>13</v>
      </c>
      <c r="AK234" s="235">
        <v>34.9</v>
      </c>
      <c r="AL234" s="235">
        <v>58.2</v>
      </c>
      <c r="AM234" s="235">
        <v>39</v>
      </c>
      <c r="AN234" s="235">
        <v>41.3</v>
      </c>
      <c r="AO234" s="235">
        <v>35.1</v>
      </c>
      <c r="AP234" s="235">
        <v>35.6</v>
      </c>
      <c r="AQ234" s="235">
        <v>45.6</v>
      </c>
      <c r="AR234" s="235">
        <v>48.2</v>
      </c>
      <c r="AS234" s="235">
        <v>43.3</v>
      </c>
      <c r="AT234" s="235">
        <v>46.3</v>
      </c>
      <c r="AU234" s="235">
        <v>40.200000000000003</v>
      </c>
      <c r="AV234" s="235">
        <v>38.299999999999997</v>
      </c>
      <c r="AW234" s="235">
        <v>37</v>
      </c>
      <c r="AX234" s="235">
        <v>39.1</v>
      </c>
      <c r="AY234" s="235">
        <v>42.3</v>
      </c>
      <c r="AZ234" s="235">
        <v>47.5</v>
      </c>
      <c r="BA234" s="235">
        <v>59.3</v>
      </c>
      <c r="BB234" s="183"/>
      <c r="BK234" s="199">
        <v>36708</v>
      </c>
      <c r="BL234" s="200">
        <v>380.85599999999999</v>
      </c>
      <c r="BM234" s="200">
        <v>613.45299999999997</v>
      </c>
      <c r="BN234" s="278">
        <f t="shared" si="8"/>
        <v>1313.453</v>
      </c>
      <c r="BO234" s="201"/>
      <c r="BP234" s="278">
        <f t="shared" si="7"/>
        <v>1500</v>
      </c>
      <c r="BQ234" s="176"/>
      <c r="BR234" s="209">
        <v>138.5</v>
      </c>
      <c r="BS234" s="205"/>
    </row>
    <row r="235" spans="2:71" ht="14.1" customHeight="1">
      <c r="B235" s="182" t="s">
        <v>7</v>
      </c>
      <c r="C235" s="263">
        <v>43075</v>
      </c>
      <c r="D235" s="214" t="s">
        <v>13</v>
      </c>
      <c r="E235" s="235">
        <v>30.7</v>
      </c>
      <c r="F235" s="235">
        <v>34.200000000000003</v>
      </c>
      <c r="G235" s="235">
        <v>37.1</v>
      </c>
      <c r="H235" s="235">
        <v>35.9</v>
      </c>
      <c r="I235" s="235">
        <v>50.2</v>
      </c>
      <c r="J235" s="235">
        <v>51.7</v>
      </c>
      <c r="K235" s="235">
        <v>59.4</v>
      </c>
      <c r="L235" s="235">
        <v>75.3</v>
      </c>
      <c r="M235" s="235">
        <v>43</v>
      </c>
      <c r="N235" s="235">
        <v>57.6</v>
      </c>
      <c r="O235" s="235">
        <v>49.6</v>
      </c>
      <c r="P235" s="235">
        <v>42.3</v>
      </c>
      <c r="Q235" s="235">
        <v>51.7</v>
      </c>
      <c r="R235" s="235">
        <v>47.1</v>
      </c>
      <c r="S235" s="235">
        <v>47.2</v>
      </c>
      <c r="T235" s="235">
        <v>44.6</v>
      </c>
      <c r="U235" s="235">
        <v>51.5</v>
      </c>
      <c r="V235" s="235">
        <v>38.6</v>
      </c>
      <c r="W235" s="235">
        <v>37.700000000000003</v>
      </c>
      <c r="X235" s="235">
        <v>38.799999999999997</v>
      </c>
      <c r="Y235" s="235">
        <v>38.9</v>
      </c>
      <c r="Z235" s="235">
        <v>49.4</v>
      </c>
      <c r="AA235" s="235">
        <v>34.799999999999997</v>
      </c>
      <c r="AB235" s="264">
        <v>36.700000000000003</v>
      </c>
      <c r="AH235" s="182" t="s">
        <v>7</v>
      </c>
      <c r="AI235" s="265">
        <v>43047</v>
      </c>
      <c r="AJ235" s="214" t="s">
        <v>13</v>
      </c>
      <c r="AK235" s="235">
        <v>35.700000000000003</v>
      </c>
      <c r="AL235" s="235">
        <v>58.5</v>
      </c>
      <c r="AM235" s="235">
        <v>41.1</v>
      </c>
      <c r="AN235" s="235">
        <v>40.6</v>
      </c>
      <c r="AO235" s="235">
        <v>35.9</v>
      </c>
      <c r="AP235" s="235">
        <v>36.9</v>
      </c>
      <c r="AQ235" s="235">
        <v>46.9</v>
      </c>
      <c r="AR235" s="235">
        <v>49.1</v>
      </c>
      <c r="AS235" s="235">
        <v>36.700000000000003</v>
      </c>
      <c r="AT235" s="235">
        <v>46.1</v>
      </c>
      <c r="AU235" s="235">
        <v>41.1</v>
      </c>
      <c r="AV235" s="235">
        <v>38.6</v>
      </c>
      <c r="AW235" s="235">
        <v>37.4</v>
      </c>
      <c r="AX235" s="235">
        <v>39.5</v>
      </c>
      <c r="AY235" s="235">
        <v>42.6</v>
      </c>
      <c r="AZ235" s="235">
        <v>48.3</v>
      </c>
      <c r="BA235" s="235">
        <v>60</v>
      </c>
      <c r="BB235" s="183"/>
      <c r="BK235" s="199">
        <v>36739</v>
      </c>
      <c r="BL235" s="200">
        <v>388.07</v>
      </c>
      <c r="BM235" s="200">
        <v>613.15300000000002</v>
      </c>
      <c r="BN235" s="278">
        <f t="shared" si="8"/>
        <v>1313.153</v>
      </c>
      <c r="BO235" s="201"/>
      <c r="BP235" s="278">
        <f t="shared" si="7"/>
        <v>1500</v>
      </c>
      <c r="BQ235" s="176"/>
      <c r="BR235" s="209"/>
      <c r="BS235" s="205"/>
    </row>
    <row r="236" spans="2:71" ht="14.1" customHeight="1">
      <c r="B236" s="182" t="s">
        <v>8</v>
      </c>
      <c r="C236" s="263">
        <v>43153</v>
      </c>
      <c r="D236" s="214" t="s">
        <v>13</v>
      </c>
      <c r="E236" s="235">
        <v>29</v>
      </c>
      <c r="F236" s="235">
        <v>35.5</v>
      </c>
      <c r="G236" s="235">
        <v>35</v>
      </c>
      <c r="H236" s="235">
        <v>33.200000000000003</v>
      </c>
      <c r="I236" s="235">
        <v>50.5</v>
      </c>
      <c r="J236" s="235">
        <v>50.2</v>
      </c>
      <c r="K236" s="235">
        <v>54.3</v>
      </c>
      <c r="L236" s="235">
        <v>76.400000000000006</v>
      </c>
      <c r="M236" s="235">
        <v>40.1</v>
      </c>
      <c r="N236" s="235">
        <v>53.4</v>
      </c>
      <c r="O236" s="235">
        <v>46.1</v>
      </c>
      <c r="P236" s="235">
        <v>40.299999999999997</v>
      </c>
      <c r="Q236" s="235">
        <v>50.5</v>
      </c>
      <c r="R236" s="235">
        <v>42</v>
      </c>
      <c r="S236" s="235">
        <v>45.7</v>
      </c>
      <c r="T236" s="235">
        <v>43.7</v>
      </c>
      <c r="U236" s="235">
        <v>50.1</v>
      </c>
      <c r="V236" s="235">
        <v>34.799999999999997</v>
      </c>
      <c r="W236" s="235">
        <v>34.799999999999997</v>
      </c>
      <c r="X236" s="235">
        <v>36.9</v>
      </c>
      <c r="Y236" s="235">
        <v>35.799999999999997</v>
      </c>
      <c r="Z236" s="235">
        <v>46.4</v>
      </c>
      <c r="AA236" s="235">
        <v>33.299999999999997</v>
      </c>
      <c r="AB236" s="264">
        <v>36.200000000000003</v>
      </c>
      <c r="AH236" s="182" t="s">
        <v>8</v>
      </c>
      <c r="AI236" s="265">
        <v>43140</v>
      </c>
      <c r="AJ236" s="214" t="s">
        <v>13</v>
      </c>
      <c r="AK236" s="235">
        <v>35.700000000000003</v>
      </c>
      <c r="AL236" s="235">
        <v>58.7</v>
      </c>
      <c r="AM236" s="235">
        <v>40.799999999999997</v>
      </c>
      <c r="AN236" s="235">
        <v>33.700000000000003</v>
      </c>
      <c r="AO236" s="235">
        <v>36.200000000000003</v>
      </c>
      <c r="AP236" s="235">
        <v>37</v>
      </c>
      <c r="AQ236" s="235">
        <v>45.9</v>
      </c>
      <c r="AR236" s="235">
        <v>49</v>
      </c>
      <c r="AS236" s="235">
        <v>40.1</v>
      </c>
      <c r="AT236" s="235">
        <v>44.4</v>
      </c>
      <c r="AU236" s="235">
        <v>40</v>
      </c>
      <c r="AV236" s="235">
        <v>38</v>
      </c>
      <c r="AW236" s="235">
        <v>43</v>
      </c>
      <c r="AX236" s="235">
        <v>38.5</v>
      </c>
      <c r="AY236" s="235">
        <v>42.9</v>
      </c>
      <c r="AZ236" s="235">
        <v>48.3</v>
      </c>
      <c r="BA236" s="235">
        <v>59</v>
      </c>
      <c r="BB236" s="183"/>
      <c r="BK236" s="199">
        <v>36770</v>
      </c>
      <c r="BL236" s="200">
        <v>376.40499999999997</v>
      </c>
      <c r="BM236" s="200">
        <v>174.976</v>
      </c>
      <c r="BN236" s="278">
        <f t="shared" si="8"/>
        <v>874.976</v>
      </c>
      <c r="BO236" s="201"/>
      <c r="BP236" s="278">
        <f t="shared" si="7"/>
        <v>1500</v>
      </c>
      <c r="BQ236" s="176"/>
      <c r="BR236" s="209"/>
      <c r="BS236" s="205"/>
    </row>
    <row r="237" spans="2:71" ht="14.1" customHeight="1">
      <c r="B237" s="182" t="s">
        <v>5</v>
      </c>
      <c r="C237" s="178"/>
      <c r="D237" s="176"/>
      <c r="E237" s="215"/>
      <c r="F237" s="215"/>
      <c r="G237" s="215"/>
      <c r="H237" s="215"/>
      <c r="I237" s="215"/>
      <c r="J237" s="215"/>
      <c r="K237" s="215"/>
      <c r="L237" s="215"/>
      <c r="M237" s="215"/>
      <c r="N237" s="215"/>
      <c r="O237" s="215"/>
      <c r="P237" s="215"/>
      <c r="Q237" s="215"/>
      <c r="R237" s="215"/>
      <c r="S237" s="215"/>
      <c r="T237" s="215"/>
      <c r="U237" s="215"/>
      <c r="V237" s="215"/>
      <c r="W237" s="215"/>
      <c r="X237" s="215"/>
      <c r="Y237" s="215"/>
      <c r="Z237" s="215"/>
      <c r="AA237" s="215"/>
      <c r="AB237" s="216"/>
      <c r="AH237" s="182" t="s">
        <v>5</v>
      </c>
      <c r="AI237" s="189"/>
      <c r="AJ237" s="176"/>
      <c r="AK237" s="215"/>
      <c r="AL237" s="215"/>
      <c r="AM237" s="215"/>
      <c r="AN237" s="215"/>
      <c r="AO237" s="215"/>
      <c r="AP237" s="215"/>
      <c r="AQ237" s="215"/>
      <c r="AR237" s="215"/>
      <c r="AS237" s="215"/>
      <c r="AT237" s="215"/>
      <c r="AU237" s="215"/>
      <c r="AV237" s="215"/>
      <c r="AW237" s="215"/>
      <c r="AX237" s="215"/>
      <c r="AY237" s="215"/>
      <c r="AZ237" s="215"/>
      <c r="BA237" s="215"/>
      <c r="BB237" s="183"/>
      <c r="BK237" s="202">
        <v>36800</v>
      </c>
      <c r="BL237" s="200">
        <v>389.85500000000002</v>
      </c>
      <c r="BM237" s="200">
        <v>44.707999999999998</v>
      </c>
      <c r="BN237" s="278">
        <f t="shared" si="8"/>
        <v>744.70799999999997</v>
      </c>
      <c r="BO237" s="201"/>
      <c r="BP237" s="278">
        <f t="shared" si="7"/>
        <v>1500</v>
      </c>
      <c r="BQ237" s="176"/>
      <c r="BR237" s="209">
        <v>16</v>
      </c>
      <c r="BS237" s="205"/>
    </row>
    <row r="238" spans="2:71" ht="14.1" customHeight="1">
      <c r="B238" s="182" t="s">
        <v>6</v>
      </c>
      <c r="C238" s="178"/>
      <c r="D238" s="176"/>
      <c r="E238" s="215"/>
      <c r="F238" s="215"/>
      <c r="G238" s="215"/>
      <c r="H238" s="215"/>
      <c r="I238" s="215"/>
      <c r="J238" s="215"/>
      <c r="K238" s="215"/>
      <c r="L238" s="215"/>
      <c r="M238" s="215"/>
      <c r="N238" s="215"/>
      <c r="O238" s="215"/>
      <c r="P238" s="215"/>
      <c r="Q238" s="215"/>
      <c r="R238" s="215"/>
      <c r="S238" s="215"/>
      <c r="T238" s="215"/>
      <c r="U238" s="215"/>
      <c r="V238" s="215"/>
      <c r="W238" s="215"/>
      <c r="X238" s="215"/>
      <c r="Y238" s="215"/>
      <c r="Z238" s="215"/>
      <c r="AA238" s="215"/>
      <c r="AB238" s="216"/>
      <c r="AH238" s="182" t="s">
        <v>6</v>
      </c>
      <c r="AI238" s="189"/>
      <c r="AJ238" s="176"/>
      <c r="AK238" s="215"/>
      <c r="AL238" s="215"/>
      <c r="AM238" s="215"/>
      <c r="AN238" s="215"/>
      <c r="AO238" s="215"/>
      <c r="AP238" s="215"/>
      <c r="AQ238" s="215"/>
      <c r="AR238" s="215"/>
      <c r="AS238" s="215"/>
      <c r="AT238" s="215"/>
      <c r="AU238" s="215"/>
      <c r="AV238" s="215"/>
      <c r="AW238" s="215"/>
      <c r="AX238" s="215"/>
      <c r="AY238" s="215"/>
      <c r="AZ238" s="215"/>
      <c r="BA238" s="215"/>
      <c r="BB238" s="183"/>
      <c r="BK238" s="202">
        <v>36831</v>
      </c>
      <c r="BL238" s="200">
        <v>377.27100000000002</v>
      </c>
      <c r="BM238" s="200">
        <v>592.82799999999997</v>
      </c>
      <c r="BN238" s="278">
        <f t="shared" si="8"/>
        <v>1292.828</v>
      </c>
      <c r="BO238" s="201"/>
      <c r="BP238" s="278">
        <f t="shared" si="7"/>
        <v>1500</v>
      </c>
      <c r="BQ238" s="176"/>
      <c r="BR238" s="209">
        <v>147.5</v>
      </c>
      <c r="BS238" s="205"/>
    </row>
    <row r="239" spans="2:71" ht="14.1" customHeight="1">
      <c r="B239" s="182" t="s">
        <v>7</v>
      </c>
      <c r="C239" s="178"/>
      <c r="D239" s="176"/>
      <c r="E239" s="215"/>
      <c r="F239" s="215"/>
      <c r="G239" s="215"/>
      <c r="H239" s="215"/>
      <c r="I239" s="215"/>
      <c r="J239" s="215"/>
      <c r="K239" s="215"/>
      <c r="L239" s="215"/>
      <c r="M239" s="215"/>
      <c r="N239" s="215"/>
      <c r="O239" s="215"/>
      <c r="P239" s="215"/>
      <c r="Q239" s="215"/>
      <c r="R239" s="215"/>
      <c r="S239" s="215"/>
      <c r="T239" s="215"/>
      <c r="U239" s="215"/>
      <c r="V239" s="215"/>
      <c r="W239" s="215"/>
      <c r="X239" s="215"/>
      <c r="Y239" s="215"/>
      <c r="Z239" s="215"/>
      <c r="AA239" s="215"/>
      <c r="AB239" s="216"/>
      <c r="AH239" s="182" t="s">
        <v>7</v>
      </c>
      <c r="AI239" s="189"/>
      <c r="AJ239" s="176"/>
      <c r="AK239" s="215"/>
      <c r="AL239" s="215"/>
      <c r="AM239" s="215"/>
      <c r="AN239" s="215"/>
      <c r="AO239" s="215"/>
      <c r="AP239" s="215"/>
      <c r="AQ239" s="215"/>
      <c r="AR239" s="215"/>
      <c r="AS239" s="215"/>
      <c r="AT239" s="215"/>
      <c r="AU239" s="215"/>
      <c r="AV239" s="215"/>
      <c r="AW239" s="215"/>
      <c r="AX239" s="215"/>
      <c r="AY239" s="215"/>
      <c r="AZ239" s="215"/>
      <c r="BA239" s="215"/>
      <c r="BB239" s="183"/>
      <c r="BK239" s="202">
        <v>36861</v>
      </c>
      <c r="BL239" s="200">
        <v>389.71899999999999</v>
      </c>
      <c r="BM239" s="200">
        <v>613.79999999999995</v>
      </c>
      <c r="BN239" s="278">
        <f t="shared" si="8"/>
        <v>1313.8</v>
      </c>
      <c r="BO239" s="201"/>
      <c r="BP239" s="278">
        <f t="shared" si="7"/>
        <v>1500</v>
      </c>
      <c r="BQ239" s="176"/>
      <c r="BR239" s="209">
        <v>83</v>
      </c>
      <c r="BS239" s="205"/>
    </row>
    <row r="240" spans="2:71" ht="14.1" customHeight="1">
      <c r="B240" s="182" t="s">
        <v>8</v>
      </c>
      <c r="C240" s="178"/>
      <c r="D240" s="176"/>
      <c r="E240" s="215"/>
      <c r="F240" s="215"/>
      <c r="G240" s="215"/>
      <c r="H240" s="215"/>
      <c r="I240" s="215"/>
      <c r="J240" s="215"/>
      <c r="K240" s="215"/>
      <c r="L240" s="215"/>
      <c r="M240" s="215"/>
      <c r="N240" s="215"/>
      <c r="O240" s="215"/>
      <c r="P240" s="215"/>
      <c r="Q240" s="215"/>
      <c r="R240" s="215"/>
      <c r="S240" s="215"/>
      <c r="T240" s="215"/>
      <c r="U240" s="215"/>
      <c r="V240" s="215"/>
      <c r="W240" s="215"/>
      <c r="X240" s="215"/>
      <c r="Y240" s="215"/>
      <c r="Z240" s="215"/>
      <c r="AA240" s="215"/>
      <c r="AB240" s="216"/>
      <c r="AH240" s="182" t="s">
        <v>8</v>
      </c>
      <c r="AI240" s="189"/>
      <c r="AJ240" s="176"/>
      <c r="AK240" s="215"/>
      <c r="AL240" s="215"/>
      <c r="AM240" s="215"/>
      <c r="AN240" s="215"/>
      <c r="AO240" s="215"/>
      <c r="AP240" s="215"/>
      <c r="AQ240" s="215"/>
      <c r="AR240" s="215"/>
      <c r="AS240" s="215"/>
      <c r="AT240" s="215"/>
      <c r="AU240" s="215"/>
      <c r="AV240" s="215"/>
      <c r="AW240" s="215"/>
      <c r="AX240" s="215"/>
      <c r="AY240" s="215"/>
      <c r="AZ240" s="215"/>
      <c r="BA240" s="215"/>
      <c r="BB240" s="183"/>
      <c r="BK240" s="202">
        <v>36892</v>
      </c>
      <c r="BL240" s="200">
        <v>389.79899999999998</v>
      </c>
      <c r="BM240" s="200">
        <v>613.79999999999995</v>
      </c>
      <c r="BN240" s="278">
        <f t="shared" si="8"/>
        <v>1313.8</v>
      </c>
      <c r="BO240" s="201"/>
      <c r="BP240" s="278">
        <f t="shared" si="7"/>
        <v>1500</v>
      </c>
      <c r="BQ240" s="176"/>
      <c r="BR240" s="209">
        <v>130.5</v>
      </c>
      <c r="BS240" s="205"/>
    </row>
    <row r="241" spans="1:71" ht="14.1" customHeight="1">
      <c r="B241" s="182" t="s">
        <v>5</v>
      </c>
      <c r="C241" s="178"/>
      <c r="D241" s="176"/>
      <c r="E241" s="215"/>
      <c r="F241" s="215"/>
      <c r="G241" s="215"/>
      <c r="H241" s="215"/>
      <c r="I241" s="215"/>
      <c r="J241" s="215"/>
      <c r="K241" s="215"/>
      <c r="L241" s="215"/>
      <c r="M241" s="215"/>
      <c r="N241" s="215"/>
      <c r="O241" s="215"/>
      <c r="P241" s="215"/>
      <c r="Q241" s="215"/>
      <c r="R241" s="215"/>
      <c r="S241" s="215"/>
      <c r="T241" s="215"/>
      <c r="U241" s="215"/>
      <c r="V241" s="215"/>
      <c r="W241" s="215"/>
      <c r="X241" s="215"/>
      <c r="Y241" s="215"/>
      <c r="Z241" s="215"/>
      <c r="AA241" s="215"/>
      <c r="AB241" s="216"/>
      <c r="AH241" s="182" t="s">
        <v>5</v>
      </c>
      <c r="AI241" s="189"/>
      <c r="AJ241" s="176"/>
      <c r="AK241" s="215"/>
      <c r="AL241" s="215"/>
      <c r="AM241" s="215"/>
      <c r="AN241" s="215"/>
      <c r="AO241" s="215"/>
      <c r="AP241" s="215"/>
      <c r="AQ241" s="215"/>
      <c r="AR241" s="215"/>
      <c r="AS241" s="215"/>
      <c r="AT241" s="215"/>
      <c r="AU241" s="215"/>
      <c r="AV241" s="215"/>
      <c r="AW241" s="215"/>
      <c r="AX241" s="215"/>
      <c r="AY241" s="215"/>
      <c r="AZ241" s="215"/>
      <c r="BA241" s="215"/>
      <c r="BB241" s="183"/>
      <c r="BK241" s="202">
        <v>36923</v>
      </c>
      <c r="BL241" s="200">
        <v>351.84800000000001</v>
      </c>
      <c r="BM241" s="200">
        <v>554.4</v>
      </c>
      <c r="BN241" s="278">
        <f t="shared" si="8"/>
        <v>1254.4000000000001</v>
      </c>
      <c r="BO241" s="201"/>
      <c r="BP241" s="278">
        <f t="shared" si="7"/>
        <v>1500</v>
      </c>
      <c r="BQ241" s="176"/>
      <c r="BR241" s="209">
        <v>21</v>
      </c>
      <c r="BS241" s="205"/>
    </row>
    <row r="242" spans="1:71" ht="14.1" customHeight="1">
      <c r="B242" s="182" t="s">
        <v>6</v>
      </c>
      <c r="C242" s="178"/>
      <c r="D242" s="176"/>
      <c r="E242" s="215"/>
      <c r="F242" s="215"/>
      <c r="G242" s="215"/>
      <c r="H242" s="215"/>
      <c r="I242" s="215"/>
      <c r="J242" s="215"/>
      <c r="K242" s="215"/>
      <c r="L242" s="215"/>
      <c r="M242" s="215"/>
      <c r="N242" s="215"/>
      <c r="O242" s="215"/>
      <c r="P242" s="215"/>
      <c r="Q242" s="215"/>
      <c r="R242" s="215"/>
      <c r="S242" s="215"/>
      <c r="T242" s="215"/>
      <c r="U242" s="215"/>
      <c r="V242" s="215"/>
      <c r="W242" s="215"/>
      <c r="X242" s="215"/>
      <c r="Y242" s="215"/>
      <c r="Z242" s="215"/>
      <c r="AA242" s="215"/>
      <c r="AB242" s="216"/>
      <c r="AH242" s="182" t="s">
        <v>6</v>
      </c>
      <c r="AI242" s="189"/>
      <c r="AJ242" s="176"/>
      <c r="AK242" s="215"/>
      <c r="AL242" s="215"/>
      <c r="AM242" s="215"/>
      <c r="AN242" s="215"/>
      <c r="AO242" s="215"/>
      <c r="AP242" s="215"/>
      <c r="AQ242" s="215"/>
      <c r="AR242" s="215"/>
      <c r="AS242" s="215"/>
      <c r="AT242" s="215"/>
      <c r="AU242" s="215"/>
      <c r="AV242" s="215"/>
      <c r="AW242" s="215"/>
      <c r="AX242" s="215"/>
      <c r="AY242" s="215"/>
      <c r="AZ242" s="215"/>
      <c r="BA242" s="215"/>
      <c r="BB242" s="183"/>
      <c r="BK242" s="202">
        <v>36951</v>
      </c>
      <c r="BL242" s="200">
        <v>389.2</v>
      </c>
      <c r="BM242" s="200">
        <v>613.79999999999995</v>
      </c>
      <c r="BN242" s="278">
        <f t="shared" si="8"/>
        <v>1313.8</v>
      </c>
      <c r="BO242" s="201"/>
      <c r="BP242" s="278">
        <f t="shared" si="7"/>
        <v>1500</v>
      </c>
      <c r="BQ242" s="176"/>
      <c r="BR242" s="209">
        <v>72.5</v>
      </c>
      <c r="BS242" s="205"/>
    </row>
    <row r="243" spans="1:71" ht="14.1" customHeight="1">
      <c r="B243" s="182" t="s">
        <v>7</v>
      </c>
      <c r="C243" s="178"/>
      <c r="D243" s="176"/>
      <c r="E243" s="215"/>
      <c r="F243" s="215"/>
      <c r="G243" s="215"/>
      <c r="H243" s="215"/>
      <c r="I243" s="215"/>
      <c r="J243" s="215"/>
      <c r="K243" s="215"/>
      <c r="L243" s="215"/>
      <c r="M243" s="215"/>
      <c r="N243" s="215"/>
      <c r="O243" s="215"/>
      <c r="P243" s="215"/>
      <c r="Q243" s="215"/>
      <c r="R243" s="215"/>
      <c r="S243" s="215"/>
      <c r="T243" s="215"/>
      <c r="U243" s="215"/>
      <c r="V243" s="215"/>
      <c r="W243" s="215"/>
      <c r="X243" s="215"/>
      <c r="Y243" s="215"/>
      <c r="Z243" s="215"/>
      <c r="AA243" s="215"/>
      <c r="AB243" s="216"/>
      <c r="AH243" s="182" t="s">
        <v>7</v>
      </c>
      <c r="AI243" s="189"/>
      <c r="AJ243" s="176"/>
      <c r="AK243" s="215"/>
      <c r="AL243" s="215"/>
      <c r="AM243" s="215"/>
      <c r="AN243" s="215"/>
      <c r="AO243" s="215"/>
      <c r="AP243" s="215"/>
      <c r="AQ243" s="215"/>
      <c r="AR243" s="215"/>
      <c r="AS243" s="215"/>
      <c r="AT243" s="215"/>
      <c r="AU243" s="215"/>
      <c r="AV243" s="215"/>
      <c r="AW243" s="215"/>
      <c r="AX243" s="215"/>
      <c r="AY243" s="215"/>
      <c r="AZ243" s="215"/>
      <c r="BA243" s="215"/>
      <c r="BB243" s="183"/>
      <c r="BK243" s="199">
        <v>36982</v>
      </c>
      <c r="BL243" s="200">
        <v>334.82600000000002</v>
      </c>
      <c r="BM243" s="200">
        <v>594</v>
      </c>
      <c r="BN243" s="278">
        <f t="shared" si="8"/>
        <v>1294</v>
      </c>
      <c r="BO243" s="201"/>
      <c r="BP243" s="278">
        <f t="shared" si="7"/>
        <v>1500</v>
      </c>
      <c r="BQ243" s="176"/>
      <c r="BR243" s="209">
        <v>18</v>
      </c>
      <c r="BS243" s="205"/>
    </row>
    <row r="244" spans="1:71" ht="14.1" customHeight="1">
      <c r="B244" s="182" t="s">
        <v>8</v>
      </c>
      <c r="C244" s="178"/>
      <c r="D244" s="176"/>
      <c r="E244" s="215"/>
      <c r="F244" s="215"/>
      <c r="G244" s="215"/>
      <c r="H244" s="215"/>
      <c r="I244" s="215"/>
      <c r="J244" s="215"/>
      <c r="K244" s="215"/>
      <c r="L244" s="215"/>
      <c r="M244" s="215"/>
      <c r="N244" s="215"/>
      <c r="O244" s="215"/>
      <c r="P244" s="215"/>
      <c r="Q244" s="215"/>
      <c r="R244" s="215"/>
      <c r="S244" s="215"/>
      <c r="T244" s="215"/>
      <c r="U244" s="215"/>
      <c r="V244" s="215"/>
      <c r="W244" s="215"/>
      <c r="X244" s="215"/>
      <c r="Y244" s="215"/>
      <c r="Z244" s="215"/>
      <c r="AA244" s="215"/>
      <c r="AB244" s="216"/>
      <c r="AH244" s="182" t="s">
        <v>8</v>
      </c>
      <c r="AI244" s="189"/>
      <c r="AJ244" s="176"/>
      <c r="AK244" s="215"/>
      <c r="AL244" s="215"/>
      <c r="AM244" s="215"/>
      <c r="AN244" s="215"/>
      <c r="AO244" s="215"/>
      <c r="AP244" s="215"/>
      <c r="AQ244" s="215"/>
      <c r="AR244" s="215"/>
      <c r="AS244" s="215"/>
      <c r="AT244" s="215"/>
      <c r="AU244" s="215"/>
      <c r="AV244" s="215"/>
      <c r="AW244" s="215"/>
      <c r="AX244" s="215"/>
      <c r="AY244" s="215"/>
      <c r="AZ244" s="215"/>
      <c r="BA244" s="215"/>
      <c r="BB244" s="183"/>
      <c r="BK244" s="199">
        <v>37012</v>
      </c>
      <c r="BL244" s="200">
        <v>0</v>
      </c>
      <c r="BM244" s="200">
        <v>613.79999999999995</v>
      </c>
      <c r="BN244" s="278">
        <f t="shared" si="8"/>
        <v>1313.8</v>
      </c>
      <c r="BO244" s="201">
        <v>4.6790000000000003</v>
      </c>
      <c r="BP244" s="278">
        <f>BO244+1500</f>
        <v>1504.6790000000001</v>
      </c>
      <c r="BQ244" s="176"/>
      <c r="BR244" s="209">
        <v>77</v>
      </c>
      <c r="BS244" s="205"/>
    </row>
    <row r="245" spans="1:71" ht="14.1" customHeight="1">
      <c r="B245" s="182" t="s">
        <v>5</v>
      </c>
      <c r="C245" s="178"/>
      <c r="D245" s="176"/>
      <c r="E245" s="215"/>
      <c r="F245" s="215"/>
      <c r="G245" s="215"/>
      <c r="H245" s="215"/>
      <c r="I245" s="215"/>
      <c r="J245" s="215"/>
      <c r="K245" s="215"/>
      <c r="L245" s="215"/>
      <c r="M245" s="215"/>
      <c r="N245" s="215"/>
      <c r="O245" s="215"/>
      <c r="P245" s="215"/>
      <c r="Q245" s="215"/>
      <c r="R245" s="215"/>
      <c r="S245" s="215"/>
      <c r="T245" s="215"/>
      <c r="U245" s="215"/>
      <c r="V245" s="215"/>
      <c r="W245" s="215"/>
      <c r="X245" s="215"/>
      <c r="Y245" s="215"/>
      <c r="Z245" s="215"/>
      <c r="AA245" s="215"/>
      <c r="AB245" s="216"/>
      <c r="AH245" s="182" t="s">
        <v>5</v>
      </c>
      <c r="AI245" s="189"/>
      <c r="AJ245" s="176"/>
      <c r="AK245" s="215"/>
      <c r="AL245" s="215"/>
      <c r="AM245" s="215"/>
      <c r="AN245" s="215"/>
      <c r="AO245" s="215"/>
      <c r="AP245" s="215"/>
      <c r="AQ245" s="215"/>
      <c r="AR245" s="215"/>
      <c r="AS245" s="215"/>
      <c r="AT245" s="215"/>
      <c r="AU245" s="215"/>
      <c r="AV245" s="215"/>
      <c r="AW245" s="215"/>
      <c r="AX245" s="215"/>
      <c r="AY245" s="215"/>
      <c r="AZ245" s="215"/>
      <c r="BA245" s="215"/>
      <c r="BB245" s="183"/>
      <c r="BK245" s="199">
        <v>37043</v>
      </c>
      <c r="BL245" s="200">
        <v>0</v>
      </c>
      <c r="BM245" s="200">
        <v>594</v>
      </c>
      <c r="BN245" s="278">
        <f t="shared" si="8"/>
        <v>1294</v>
      </c>
      <c r="BO245" s="201">
        <v>73.613</v>
      </c>
      <c r="BP245" s="278">
        <f t="shared" ref="BP245:BP308" si="9">BO245+1500</f>
        <v>1573.6130000000001</v>
      </c>
      <c r="BQ245" s="176"/>
      <c r="BR245" s="209">
        <v>4.5</v>
      </c>
      <c r="BS245" s="205"/>
    </row>
    <row r="246" spans="1:71" ht="14.1" customHeight="1">
      <c r="B246" s="182" t="s">
        <v>6</v>
      </c>
      <c r="C246" s="178"/>
      <c r="D246" s="176"/>
      <c r="E246" s="215"/>
      <c r="F246" s="215"/>
      <c r="G246" s="215"/>
      <c r="H246" s="215"/>
      <c r="I246" s="215"/>
      <c r="J246" s="215"/>
      <c r="K246" s="215"/>
      <c r="L246" s="215"/>
      <c r="M246" s="215"/>
      <c r="N246" s="215"/>
      <c r="O246" s="215"/>
      <c r="P246" s="215"/>
      <c r="Q246" s="215"/>
      <c r="R246" s="215"/>
      <c r="S246" s="215"/>
      <c r="T246" s="215"/>
      <c r="U246" s="215"/>
      <c r="V246" s="215"/>
      <c r="W246" s="215"/>
      <c r="X246" s="215"/>
      <c r="Y246" s="215"/>
      <c r="Z246" s="215"/>
      <c r="AA246" s="215"/>
      <c r="AB246" s="216"/>
      <c r="AH246" s="182" t="s">
        <v>6</v>
      </c>
      <c r="AI246" s="189"/>
      <c r="AJ246" s="176"/>
      <c r="AK246" s="215"/>
      <c r="AL246" s="215"/>
      <c r="AM246" s="215"/>
      <c r="AN246" s="215"/>
      <c r="AO246" s="215"/>
      <c r="AP246" s="215"/>
      <c r="AQ246" s="215"/>
      <c r="AR246" s="215"/>
      <c r="AS246" s="215"/>
      <c r="AT246" s="215"/>
      <c r="AU246" s="215"/>
      <c r="AV246" s="215"/>
      <c r="AW246" s="215"/>
      <c r="AX246" s="215"/>
      <c r="AY246" s="215"/>
      <c r="AZ246" s="215"/>
      <c r="BA246" s="215"/>
      <c r="BB246" s="183"/>
      <c r="BK246" s="199">
        <v>37073</v>
      </c>
      <c r="BL246" s="200">
        <v>207.36099999999999</v>
      </c>
      <c r="BM246" s="200">
        <v>613.79999999999995</v>
      </c>
      <c r="BN246" s="278">
        <f t="shared" si="8"/>
        <v>1313.8</v>
      </c>
      <c r="BO246" s="201">
        <v>190.47200000000001</v>
      </c>
      <c r="BP246" s="278">
        <f t="shared" si="9"/>
        <v>1690.472</v>
      </c>
      <c r="BQ246" s="176"/>
      <c r="BR246" s="209">
        <v>79</v>
      </c>
      <c r="BS246" s="205"/>
    </row>
    <row r="247" spans="1:71" ht="14.1" customHeight="1">
      <c r="B247" s="182" t="s">
        <v>7</v>
      </c>
      <c r="C247" s="178"/>
      <c r="D247" s="176"/>
      <c r="E247" s="215"/>
      <c r="F247" s="215"/>
      <c r="G247" s="215"/>
      <c r="H247" s="215"/>
      <c r="I247" s="215"/>
      <c r="J247" s="215"/>
      <c r="K247" s="215"/>
      <c r="L247" s="215"/>
      <c r="M247" s="215"/>
      <c r="N247" s="215"/>
      <c r="O247" s="215"/>
      <c r="P247" s="215"/>
      <c r="Q247" s="215"/>
      <c r="R247" s="215"/>
      <c r="S247" s="215"/>
      <c r="T247" s="215"/>
      <c r="U247" s="215"/>
      <c r="V247" s="215"/>
      <c r="W247" s="215"/>
      <c r="X247" s="215"/>
      <c r="Y247" s="215"/>
      <c r="Z247" s="215"/>
      <c r="AA247" s="215"/>
      <c r="AB247" s="216"/>
      <c r="AH247" s="182" t="s">
        <v>7</v>
      </c>
      <c r="AI247" s="189"/>
      <c r="AJ247" s="176"/>
      <c r="AK247" s="215"/>
      <c r="AL247" s="215"/>
      <c r="AM247" s="215"/>
      <c r="AN247" s="215"/>
      <c r="AO247" s="215"/>
      <c r="AP247" s="215"/>
      <c r="AQ247" s="215"/>
      <c r="AR247" s="215"/>
      <c r="AS247" s="215"/>
      <c r="AT247" s="215"/>
      <c r="AU247" s="215"/>
      <c r="AV247" s="215"/>
      <c r="AW247" s="215"/>
      <c r="AX247" s="215"/>
      <c r="AY247" s="215"/>
      <c r="AZ247" s="215"/>
      <c r="BA247" s="215"/>
      <c r="BB247" s="183"/>
      <c r="BK247" s="199">
        <v>37104</v>
      </c>
      <c r="BL247" s="200">
        <v>389.85500000000002</v>
      </c>
      <c r="BM247" s="200">
        <v>613.79999999999995</v>
      </c>
      <c r="BN247" s="278">
        <f t="shared" si="8"/>
        <v>1313.8</v>
      </c>
      <c r="BO247" s="201">
        <v>454.90699999999998</v>
      </c>
      <c r="BP247" s="278">
        <f t="shared" si="9"/>
        <v>1954.9069999999999</v>
      </c>
      <c r="BQ247" s="176"/>
      <c r="BR247" s="209">
        <v>122.5</v>
      </c>
      <c r="BS247" s="205"/>
    </row>
    <row r="248" spans="1:71" ht="14.1" customHeight="1">
      <c r="B248" s="182" t="s">
        <v>8</v>
      </c>
      <c r="C248" s="178"/>
      <c r="D248" s="176"/>
      <c r="E248" s="215"/>
      <c r="F248" s="215"/>
      <c r="G248" s="215"/>
      <c r="H248" s="215"/>
      <c r="I248" s="215"/>
      <c r="J248" s="215"/>
      <c r="K248" s="215"/>
      <c r="L248" s="215"/>
      <c r="M248" s="215"/>
      <c r="N248" s="215"/>
      <c r="O248" s="215"/>
      <c r="P248" s="215"/>
      <c r="Q248" s="215"/>
      <c r="R248" s="215"/>
      <c r="S248" s="215"/>
      <c r="T248" s="215"/>
      <c r="U248" s="215"/>
      <c r="V248" s="215"/>
      <c r="W248" s="215"/>
      <c r="X248" s="215"/>
      <c r="Y248" s="215"/>
      <c r="Z248" s="215"/>
      <c r="AA248" s="215"/>
      <c r="AB248" s="216"/>
      <c r="AH248" s="182" t="s">
        <v>8</v>
      </c>
      <c r="AI248" s="189"/>
      <c r="AJ248" s="176"/>
      <c r="AK248" s="215"/>
      <c r="AL248" s="215"/>
      <c r="AM248" s="215"/>
      <c r="AN248" s="215"/>
      <c r="AO248" s="215"/>
      <c r="AP248" s="215"/>
      <c r="AQ248" s="215"/>
      <c r="AR248" s="215"/>
      <c r="AS248" s="215"/>
      <c r="AT248" s="215"/>
      <c r="AU248" s="215"/>
      <c r="AV248" s="215"/>
      <c r="AW248" s="215"/>
      <c r="AX248" s="215"/>
      <c r="AY248" s="215"/>
      <c r="AZ248" s="215"/>
      <c r="BA248" s="215"/>
      <c r="BB248" s="183"/>
      <c r="BK248" s="199">
        <v>37135</v>
      </c>
      <c r="BL248" s="200">
        <v>377.279</v>
      </c>
      <c r="BM248" s="200">
        <v>494.74700000000001</v>
      </c>
      <c r="BN248" s="278">
        <f t="shared" si="8"/>
        <v>1194.7470000000001</v>
      </c>
      <c r="BO248" s="201">
        <v>215.37899999999999</v>
      </c>
      <c r="BP248" s="278">
        <f t="shared" si="9"/>
        <v>1715.3789999999999</v>
      </c>
      <c r="BQ248" s="176"/>
      <c r="BR248" s="209">
        <v>66.5</v>
      </c>
      <c r="BS248" s="205"/>
    </row>
    <row r="249" spans="1:71" ht="14.1" customHeight="1">
      <c r="B249" s="182" t="s">
        <v>5</v>
      </c>
      <c r="C249" s="178"/>
      <c r="D249" s="176"/>
      <c r="E249" s="176"/>
      <c r="F249" s="176"/>
      <c r="G249" s="176"/>
      <c r="H249" s="176"/>
      <c r="I249" s="176"/>
      <c r="J249" s="176"/>
      <c r="K249" s="176"/>
      <c r="L249" s="176"/>
      <c r="M249" s="176"/>
      <c r="N249" s="176"/>
      <c r="O249" s="176"/>
      <c r="P249" s="176"/>
      <c r="Q249" s="176"/>
      <c r="R249" s="176"/>
      <c r="S249" s="176"/>
      <c r="T249" s="176"/>
      <c r="U249" s="176"/>
      <c r="V249" s="176"/>
      <c r="W249" s="176"/>
      <c r="X249" s="176"/>
      <c r="Y249" s="176"/>
      <c r="Z249" s="176"/>
      <c r="AA249" s="176"/>
      <c r="AB249" s="183"/>
      <c r="AH249" s="182" t="s">
        <v>5</v>
      </c>
      <c r="AI249" s="189"/>
      <c r="AJ249" s="176"/>
      <c r="AK249" s="176"/>
      <c r="AL249" s="176"/>
      <c r="AM249" s="176"/>
      <c r="AN249" s="176"/>
      <c r="AO249" s="176"/>
      <c r="AP249" s="176"/>
      <c r="AQ249" s="176"/>
      <c r="AR249" s="176"/>
      <c r="AS249" s="176"/>
      <c r="AT249" s="176"/>
      <c r="AU249" s="176"/>
      <c r="AV249" s="176"/>
      <c r="AW249" s="176"/>
      <c r="AX249" s="176"/>
      <c r="AY249" s="176"/>
      <c r="AZ249" s="176"/>
      <c r="BA249" s="176"/>
      <c r="BB249" s="183"/>
      <c r="BK249" s="202">
        <v>37165</v>
      </c>
      <c r="BL249" s="200">
        <v>389.85599999999999</v>
      </c>
      <c r="BM249" s="200">
        <v>506.536</v>
      </c>
      <c r="BN249" s="278">
        <f t="shared" si="8"/>
        <v>1206.5360000000001</v>
      </c>
      <c r="BO249" s="201">
        <v>365.72199999999998</v>
      </c>
      <c r="BP249" s="278">
        <f t="shared" si="9"/>
        <v>1865.722</v>
      </c>
      <c r="BQ249" s="176"/>
      <c r="BR249" s="209">
        <v>147.5</v>
      </c>
      <c r="BS249" s="205"/>
    </row>
    <row r="250" spans="1:71" ht="14.1" customHeight="1">
      <c r="B250" s="182" t="s">
        <v>6</v>
      </c>
      <c r="C250" s="178"/>
      <c r="D250" s="176"/>
      <c r="E250" s="176"/>
      <c r="F250" s="176"/>
      <c r="G250" s="176"/>
      <c r="H250" s="176"/>
      <c r="I250" s="176"/>
      <c r="J250" s="176"/>
      <c r="K250" s="176"/>
      <c r="L250" s="176"/>
      <c r="M250" s="176"/>
      <c r="N250" s="176"/>
      <c r="O250" s="176"/>
      <c r="P250" s="176"/>
      <c r="Q250" s="176"/>
      <c r="R250" s="176"/>
      <c r="S250" s="176"/>
      <c r="T250" s="176"/>
      <c r="U250" s="176"/>
      <c r="V250" s="176"/>
      <c r="W250" s="176"/>
      <c r="X250" s="176"/>
      <c r="Y250" s="176"/>
      <c r="Z250" s="176"/>
      <c r="AA250" s="176"/>
      <c r="AB250" s="183"/>
      <c r="AH250" s="182" t="s">
        <v>6</v>
      </c>
      <c r="AI250" s="189"/>
      <c r="AJ250" s="176"/>
      <c r="AK250" s="176"/>
      <c r="AL250" s="176"/>
      <c r="AM250" s="176"/>
      <c r="AN250" s="176"/>
      <c r="AO250" s="176"/>
      <c r="AP250" s="176"/>
      <c r="AQ250" s="176"/>
      <c r="AR250" s="176"/>
      <c r="AS250" s="176"/>
      <c r="AT250" s="176"/>
      <c r="AU250" s="176"/>
      <c r="AV250" s="176"/>
      <c r="AW250" s="176"/>
      <c r="AX250" s="176"/>
      <c r="AY250" s="176"/>
      <c r="AZ250" s="176"/>
      <c r="BA250" s="176"/>
      <c r="BB250" s="183"/>
      <c r="BK250" s="202">
        <v>37196</v>
      </c>
      <c r="BL250" s="200">
        <v>377.279</v>
      </c>
      <c r="BM250" s="200">
        <v>593.81100000000004</v>
      </c>
      <c r="BN250" s="278">
        <f t="shared" si="8"/>
        <v>1293.8110000000001</v>
      </c>
      <c r="BO250" s="201">
        <v>144.32400000000001</v>
      </c>
      <c r="BP250" s="278">
        <f t="shared" si="9"/>
        <v>1644.3240000000001</v>
      </c>
      <c r="BQ250" s="176"/>
      <c r="BR250" s="209">
        <v>46.5</v>
      </c>
      <c r="BS250" s="205"/>
    </row>
    <row r="251" spans="1:71" ht="14.1" customHeight="1">
      <c r="B251" s="182" t="s">
        <v>7</v>
      </c>
      <c r="C251" s="178"/>
      <c r="D251" s="176"/>
      <c r="E251" s="176"/>
      <c r="F251" s="176"/>
      <c r="G251" s="176"/>
      <c r="H251" s="176"/>
      <c r="I251" s="176"/>
      <c r="J251" s="176"/>
      <c r="K251" s="176"/>
      <c r="L251" s="176"/>
      <c r="M251" s="176"/>
      <c r="N251" s="176"/>
      <c r="O251" s="176"/>
      <c r="P251" s="176"/>
      <c r="Q251" s="176"/>
      <c r="R251" s="176"/>
      <c r="S251" s="176"/>
      <c r="T251" s="176"/>
      <c r="U251" s="176"/>
      <c r="V251" s="176"/>
      <c r="W251" s="176"/>
      <c r="X251" s="176"/>
      <c r="Y251" s="176"/>
      <c r="Z251" s="176"/>
      <c r="AA251" s="176"/>
      <c r="AB251" s="183"/>
      <c r="AH251" s="182" t="s">
        <v>7</v>
      </c>
      <c r="AI251" s="189"/>
      <c r="AJ251" s="176"/>
      <c r="AK251" s="176"/>
      <c r="AL251" s="176"/>
      <c r="AM251" s="176"/>
      <c r="AN251" s="176"/>
      <c r="AO251" s="176"/>
      <c r="AP251" s="176"/>
      <c r="AQ251" s="176"/>
      <c r="AR251" s="176"/>
      <c r="AS251" s="176"/>
      <c r="AT251" s="176"/>
      <c r="AU251" s="176"/>
      <c r="AV251" s="176"/>
      <c r="AW251" s="176"/>
      <c r="AX251" s="176"/>
      <c r="AY251" s="176"/>
      <c r="AZ251" s="176"/>
      <c r="BA251" s="176"/>
      <c r="BB251" s="183"/>
      <c r="BK251" s="202">
        <v>37226</v>
      </c>
      <c r="BL251" s="200">
        <v>389.85599999999999</v>
      </c>
      <c r="BM251" s="200">
        <v>393.041</v>
      </c>
      <c r="BN251" s="278">
        <f t="shared" si="8"/>
        <v>1093.0409999999999</v>
      </c>
      <c r="BO251" s="201">
        <v>209.27500000000001</v>
      </c>
      <c r="BP251" s="278">
        <f t="shared" si="9"/>
        <v>1709.2750000000001</v>
      </c>
      <c r="BQ251" s="176"/>
      <c r="BR251" s="209">
        <v>154</v>
      </c>
      <c r="BS251" s="205"/>
    </row>
    <row r="252" spans="1:71" ht="14.1" customHeight="1">
      <c r="B252" s="182" t="s">
        <v>8</v>
      </c>
      <c r="C252" s="178"/>
      <c r="D252" s="176"/>
      <c r="E252" s="176"/>
      <c r="F252" s="176"/>
      <c r="G252" s="176"/>
      <c r="H252" s="176"/>
      <c r="I252" s="176"/>
      <c r="J252" s="176"/>
      <c r="K252" s="176"/>
      <c r="L252" s="176"/>
      <c r="M252" s="176"/>
      <c r="N252" s="176"/>
      <c r="O252" s="176"/>
      <c r="P252" s="176"/>
      <c r="Q252" s="176"/>
      <c r="R252" s="176"/>
      <c r="S252" s="176"/>
      <c r="T252" s="176"/>
      <c r="U252" s="176"/>
      <c r="V252" s="176"/>
      <c r="W252" s="176"/>
      <c r="X252" s="176"/>
      <c r="Y252" s="176"/>
      <c r="Z252" s="176"/>
      <c r="AA252" s="176"/>
      <c r="AB252" s="183"/>
      <c r="AH252" s="182" t="s">
        <v>8</v>
      </c>
      <c r="AI252" s="189"/>
      <c r="AJ252" s="176"/>
      <c r="AK252" s="176"/>
      <c r="AL252" s="176"/>
      <c r="AM252" s="176"/>
      <c r="AN252" s="176"/>
      <c r="AO252" s="176"/>
      <c r="AP252" s="176"/>
      <c r="AQ252" s="176"/>
      <c r="AR252" s="176"/>
      <c r="AS252" s="176"/>
      <c r="AT252" s="176"/>
      <c r="AU252" s="176"/>
      <c r="AV252" s="176"/>
      <c r="AW252" s="176"/>
      <c r="AX252" s="176"/>
      <c r="AY252" s="176"/>
      <c r="AZ252" s="176"/>
      <c r="BA252" s="176"/>
      <c r="BB252" s="183"/>
      <c r="BK252" s="202">
        <v>37257</v>
      </c>
      <c r="BL252" s="200">
        <v>389.85599999999999</v>
      </c>
      <c r="BM252" s="200">
        <v>0</v>
      </c>
      <c r="BN252" s="278">
        <f t="shared" si="8"/>
        <v>700</v>
      </c>
      <c r="BO252" s="201">
        <v>491.53800000000001</v>
      </c>
      <c r="BP252" s="278">
        <f t="shared" si="9"/>
        <v>1991.538</v>
      </c>
      <c r="BQ252" s="176"/>
      <c r="BR252" s="209">
        <v>36.5</v>
      </c>
      <c r="BS252" s="205"/>
    </row>
    <row r="253" spans="1:71" ht="14.1" customHeight="1">
      <c r="B253" s="182" t="s">
        <v>5</v>
      </c>
      <c r="C253" s="178"/>
      <c r="D253" s="176"/>
      <c r="E253" s="176"/>
      <c r="F253" s="176"/>
      <c r="G253" s="176"/>
      <c r="H253" s="176"/>
      <c r="I253" s="176"/>
      <c r="J253" s="176"/>
      <c r="K253" s="176"/>
      <c r="L253" s="176"/>
      <c r="M253" s="176"/>
      <c r="N253" s="176"/>
      <c r="O253" s="176"/>
      <c r="P253" s="176"/>
      <c r="Q253" s="176"/>
      <c r="R253" s="176"/>
      <c r="S253" s="176"/>
      <c r="T253" s="176"/>
      <c r="U253" s="176"/>
      <c r="V253" s="176"/>
      <c r="W253" s="176"/>
      <c r="X253" s="176"/>
      <c r="Y253" s="176"/>
      <c r="Z253" s="176"/>
      <c r="AA253" s="176"/>
      <c r="AB253" s="183"/>
      <c r="AH253" s="182" t="s">
        <v>5</v>
      </c>
      <c r="AI253" s="189"/>
      <c r="AJ253" s="176"/>
      <c r="AK253" s="176"/>
      <c r="AL253" s="176"/>
      <c r="AM253" s="176"/>
      <c r="AN253" s="176"/>
      <c r="AO253" s="176"/>
      <c r="AP253" s="176"/>
      <c r="AQ253" s="176"/>
      <c r="AR253" s="176"/>
      <c r="AS253" s="176"/>
      <c r="AT253" s="176"/>
      <c r="AU253" s="176"/>
      <c r="AV253" s="176"/>
      <c r="AW253" s="176"/>
      <c r="AX253" s="176"/>
      <c r="AY253" s="176"/>
      <c r="AZ253" s="176"/>
      <c r="BA253" s="176"/>
      <c r="BB253" s="183"/>
      <c r="BK253" s="202">
        <v>37288</v>
      </c>
      <c r="BL253" s="200">
        <v>352.12799999999999</v>
      </c>
      <c r="BM253" s="200">
        <v>0</v>
      </c>
      <c r="BN253" s="278">
        <f t="shared" si="8"/>
        <v>700</v>
      </c>
      <c r="BO253" s="201">
        <v>554.4</v>
      </c>
      <c r="BP253" s="278">
        <f t="shared" si="9"/>
        <v>2054.4</v>
      </c>
      <c r="BQ253" s="176"/>
      <c r="BR253" s="209">
        <v>21.5</v>
      </c>
      <c r="BS253" s="205"/>
    </row>
    <row r="254" spans="1:71" ht="14.1" customHeight="1">
      <c r="B254" s="182" t="s">
        <v>6</v>
      </c>
      <c r="C254" s="178"/>
      <c r="D254" s="176"/>
      <c r="E254" s="176"/>
      <c r="F254" s="176"/>
      <c r="G254" s="176"/>
      <c r="H254" s="176"/>
      <c r="I254" s="176"/>
      <c r="J254" s="176"/>
      <c r="K254" s="176"/>
      <c r="L254" s="176"/>
      <c r="M254" s="176"/>
      <c r="N254" s="176"/>
      <c r="O254" s="176"/>
      <c r="P254" s="176"/>
      <c r="Q254" s="176"/>
      <c r="R254" s="176"/>
      <c r="S254" s="176"/>
      <c r="T254" s="176"/>
      <c r="U254" s="176"/>
      <c r="V254" s="176"/>
      <c r="W254" s="176"/>
      <c r="X254" s="176"/>
      <c r="Y254" s="176"/>
      <c r="Z254" s="176"/>
      <c r="AA254" s="176"/>
      <c r="AB254" s="183"/>
      <c r="AH254" s="182" t="s">
        <v>6</v>
      </c>
      <c r="AI254" s="189"/>
      <c r="AJ254" s="176"/>
      <c r="AK254" s="176"/>
      <c r="AL254" s="176"/>
      <c r="AM254" s="176"/>
      <c r="AN254" s="176"/>
      <c r="AO254" s="176"/>
      <c r="AP254" s="176"/>
      <c r="AQ254" s="176"/>
      <c r="AR254" s="176"/>
      <c r="AS254" s="176"/>
      <c r="AT254" s="176"/>
      <c r="AU254" s="176"/>
      <c r="AV254" s="176"/>
      <c r="AW254" s="176"/>
      <c r="AX254" s="176"/>
      <c r="AY254" s="176"/>
      <c r="AZ254" s="176"/>
      <c r="BA254" s="176"/>
      <c r="BB254" s="183"/>
      <c r="BK254" s="202">
        <v>37316</v>
      </c>
      <c r="BL254" s="200">
        <v>389.85599999999999</v>
      </c>
      <c r="BM254" s="200">
        <v>0</v>
      </c>
      <c r="BN254" s="278">
        <f t="shared" si="8"/>
        <v>700</v>
      </c>
      <c r="BO254" s="201">
        <v>613.72199999999998</v>
      </c>
      <c r="BP254" s="278">
        <f t="shared" si="9"/>
        <v>2113.7219999999998</v>
      </c>
      <c r="BQ254" s="176"/>
      <c r="BR254" s="209">
        <v>144.5</v>
      </c>
      <c r="BS254" s="205"/>
    </row>
    <row r="255" spans="1:71" ht="14.1" customHeight="1">
      <c r="B255" s="182" t="s">
        <v>7</v>
      </c>
      <c r="C255" s="178"/>
      <c r="D255" s="176"/>
      <c r="E255" s="176"/>
      <c r="F255" s="176"/>
      <c r="G255" s="176"/>
      <c r="H255" s="176"/>
      <c r="I255" s="176"/>
      <c r="J255" s="176"/>
      <c r="K255" s="176"/>
      <c r="L255" s="176"/>
      <c r="M255" s="176"/>
      <c r="N255" s="176"/>
      <c r="O255" s="176"/>
      <c r="P255" s="176"/>
      <c r="Q255" s="176"/>
      <c r="R255" s="176"/>
      <c r="S255" s="176"/>
      <c r="T255" s="176"/>
      <c r="U255" s="176"/>
      <c r="V255" s="176"/>
      <c r="W255" s="176"/>
      <c r="X255" s="176"/>
      <c r="Y255" s="176"/>
      <c r="Z255" s="176"/>
      <c r="AA255" s="176"/>
      <c r="AB255" s="183"/>
      <c r="AH255" s="182" t="s">
        <v>7</v>
      </c>
      <c r="AI255" s="189"/>
      <c r="AJ255" s="176"/>
      <c r="AK255" s="176"/>
      <c r="AL255" s="176"/>
      <c r="AM255" s="176"/>
      <c r="AN255" s="176"/>
      <c r="AO255" s="176"/>
      <c r="AP255" s="176"/>
      <c r="AQ255" s="176"/>
      <c r="AR255" s="176"/>
      <c r="AS255" s="176"/>
      <c r="AT255" s="176"/>
      <c r="AU255" s="176"/>
      <c r="AV255" s="176"/>
      <c r="AW255" s="176"/>
      <c r="AX255" s="176"/>
      <c r="AY255" s="176"/>
      <c r="AZ255" s="176"/>
      <c r="BA255" s="176"/>
      <c r="BB255" s="183"/>
      <c r="BK255" s="199">
        <v>37347</v>
      </c>
      <c r="BL255" s="200">
        <v>377.28</v>
      </c>
      <c r="BM255" s="200">
        <v>559.69000000000005</v>
      </c>
      <c r="BN255" s="278">
        <f t="shared" si="8"/>
        <v>1259.69</v>
      </c>
      <c r="BO255" s="201">
        <v>594</v>
      </c>
      <c r="BP255" s="278">
        <f t="shared" si="9"/>
        <v>2094</v>
      </c>
      <c r="BQ255" s="176"/>
      <c r="BR255" s="209">
        <v>11.5</v>
      </c>
      <c r="BS255" s="205"/>
    </row>
    <row r="256" spans="1:71" ht="14.1" customHeight="1">
      <c r="A256" s="2">
        <v>1</v>
      </c>
      <c r="B256" s="182" t="s">
        <v>8</v>
      </c>
      <c r="C256" s="178"/>
      <c r="D256" s="176"/>
      <c r="E256" s="176"/>
      <c r="F256" s="176"/>
      <c r="G256" s="176"/>
      <c r="H256" s="176"/>
      <c r="I256" s="176"/>
      <c r="J256" s="176"/>
      <c r="K256" s="176"/>
      <c r="L256" s="176"/>
      <c r="M256" s="176"/>
      <c r="N256" s="176"/>
      <c r="O256" s="176"/>
      <c r="P256" s="176"/>
      <c r="Q256" s="176"/>
      <c r="R256" s="176"/>
      <c r="S256" s="176"/>
      <c r="T256" s="176"/>
      <c r="U256" s="176"/>
      <c r="V256" s="176"/>
      <c r="W256" s="176"/>
      <c r="X256" s="176"/>
      <c r="Y256" s="176"/>
      <c r="Z256" s="176"/>
      <c r="AA256" s="176"/>
      <c r="AB256" s="183"/>
      <c r="AH256" s="182" t="s">
        <v>8</v>
      </c>
      <c r="AI256" s="189"/>
      <c r="AJ256" s="176"/>
      <c r="AK256" s="176"/>
      <c r="AL256" s="176"/>
      <c r="AM256" s="176"/>
      <c r="AN256" s="176"/>
      <c r="AO256" s="176"/>
      <c r="AP256" s="176"/>
      <c r="AQ256" s="176"/>
      <c r="AR256" s="176"/>
      <c r="AS256" s="176"/>
      <c r="AT256" s="176"/>
      <c r="AU256" s="176"/>
      <c r="AV256" s="176"/>
      <c r="AW256" s="176"/>
      <c r="AX256" s="176"/>
      <c r="AY256" s="176"/>
      <c r="AZ256" s="176"/>
      <c r="BA256" s="176"/>
      <c r="BB256" s="183"/>
      <c r="BK256" s="199">
        <v>37377</v>
      </c>
      <c r="BL256" s="200">
        <v>389.85599999999999</v>
      </c>
      <c r="BM256" s="200">
        <v>613.79999999999995</v>
      </c>
      <c r="BN256" s="278">
        <f t="shared" si="8"/>
        <v>1313.8</v>
      </c>
      <c r="BO256" s="201">
        <v>613.79999999999995</v>
      </c>
      <c r="BP256" s="278">
        <f t="shared" si="9"/>
        <v>2113.8000000000002</v>
      </c>
      <c r="BQ256" s="176"/>
      <c r="BR256" s="209">
        <v>86.5</v>
      </c>
      <c r="BS256" s="205"/>
    </row>
    <row r="257" spans="2:71" ht="14.1" customHeight="1">
      <c r="B257" s="182" t="s">
        <v>5</v>
      </c>
      <c r="C257" s="178"/>
      <c r="D257" s="176"/>
      <c r="E257" s="176"/>
      <c r="F257" s="176"/>
      <c r="G257" s="176"/>
      <c r="H257" s="176"/>
      <c r="I257" s="176"/>
      <c r="J257" s="176"/>
      <c r="K257" s="176"/>
      <c r="L257" s="176"/>
      <c r="M257" s="176"/>
      <c r="N257" s="176"/>
      <c r="O257" s="176"/>
      <c r="P257" s="176"/>
      <c r="Q257" s="176"/>
      <c r="R257" s="176"/>
      <c r="S257" s="176"/>
      <c r="T257" s="176"/>
      <c r="U257" s="176"/>
      <c r="V257" s="176"/>
      <c r="W257" s="176"/>
      <c r="X257" s="176"/>
      <c r="Y257" s="176"/>
      <c r="Z257" s="176"/>
      <c r="AA257" s="176"/>
      <c r="AB257" s="183"/>
      <c r="AH257" s="182" t="s">
        <v>5</v>
      </c>
      <c r="AI257" s="189"/>
      <c r="AJ257" s="176"/>
      <c r="AK257" s="176"/>
      <c r="AL257" s="176"/>
      <c r="AM257" s="176"/>
      <c r="AN257" s="176"/>
      <c r="AO257" s="176"/>
      <c r="AP257" s="176"/>
      <c r="AQ257" s="176"/>
      <c r="AR257" s="176"/>
      <c r="AS257" s="176"/>
      <c r="AT257" s="176"/>
      <c r="AU257" s="176"/>
      <c r="AV257" s="176"/>
      <c r="AW257" s="176"/>
      <c r="AX257" s="176"/>
      <c r="AY257" s="176"/>
      <c r="AZ257" s="176"/>
      <c r="BA257" s="176"/>
      <c r="BB257" s="183"/>
      <c r="BK257" s="199">
        <v>37408</v>
      </c>
      <c r="BL257" s="200">
        <v>377.28</v>
      </c>
      <c r="BM257" s="200">
        <v>426.21899999999999</v>
      </c>
      <c r="BN257" s="278">
        <f t="shared" si="8"/>
        <v>1126.2190000000001</v>
      </c>
      <c r="BO257" s="201">
        <v>594</v>
      </c>
      <c r="BP257" s="278">
        <f t="shared" si="9"/>
        <v>2094</v>
      </c>
      <c r="BQ257" s="176"/>
      <c r="BR257" s="209">
        <v>40.5</v>
      </c>
      <c r="BS257" s="205"/>
    </row>
    <row r="258" spans="2:71" ht="14.1" customHeight="1">
      <c r="B258" s="182" t="s">
        <v>6</v>
      </c>
      <c r="C258" s="178"/>
      <c r="D258" s="176"/>
      <c r="E258" s="176"/>
      <c r="F258" s="176"/>
      <c r="G258" s="176"/>
      <c r="H258" s="176"/>
      <c r="I258" s="176"/>
      <c r="J258" s="176"/>
      <c r="K258" s="176"/>
      <c r="L258" s="176"/>
      <c r="M258" s="176"/>
      <c r="N258" s="176"/>
      <c r="O258" s="176"/>
      <c r="P258" s="176"/>
      <c r="Q258" s="176"/>
      <c r="R258" s="176"/>
      <c r="S258" s="176"/>
      <c r="T258" s="176"/>
      <c r="U258" s="176"/>
      <c r="V258" s="176"/>
      <c r="W258" s="176"/>
      <c r="X258" s="176"/>
      <c r="Y258" s="176"/>
      <c r="Z258" s="176"/>
      <c r="AA258" s="176"/>
      <c r="AB258" s="183"/>
      <c r="AH258" s="182" t="s">
        <v>6</v>
      </c>
      <c r="AI258" s="189"/>
      <c r="AJ258" s="176"/>
      <c r="AK258" s="176"/>
      <c r="AL258" s="176"/>
      <c r="AM258" s="176"/>
      <c r="AN258" s="176"/>
      <c r="AO258" s="176"/>
      <c r="AP258" s="176"/>
      <c r="AQ258" s="176"/>
      <c r="AR258" s="176"/>
      <c r="AS258" s="176"/>
      <c r="AT258" s="176"/>
      <c r="AU258" s="176"/>
      <c r="AV258" s="176"/>
      <c r="AW258" s="176"/>
      <c r="AX258" s="176"/>
      <c r="AY258" s="176"/>
      <c r="AZ258" s="176"/>
      <c r="BA258" s="176"/>
      <c r="BB258" s="183"/>
      <c r="BK258" s="199">
        <v>37438</v>
      </c>
      <c r="BL258" s="200">
        <v>389.75200000000001</v>
      </c>
      <c r="BM258" s="200">
        <v>613.79999999999995</v>
      </c>
      <c r="BN258" s="278">
        <f t="shared" si="8"/>
        <v>1313.8</v>
      </c>
      <c r="BO258" s="201">
        <v>613.79999999999995</v>
      </c>
      <c r="BP258" s="278">
        <f t="shared" si="9"/>
        <v>2113.8000000000002</v>
      </c>
      <c r="BQ258" s="176"/>
      <c r="BR258" s="209">
        <v>116</v>
      </c>
      <c r="BS258" s="205"/>
    </row>
    <row r="259" spans="2:71" ht="14.1" customHeight="1">
      <c r="B259" s="182" t="s">
        <v>7</v>
      </c>
      <c r="C259" s="178"/>
      <c r="D259" s="176"/>
      <c r="E259" s="176"/>
      <c r="F259" s="176"/>
      <c r="G259" s="176"/>
      <c r="H259" s="176"/>
      <c r="I259" s="176"/>
      <c r="J259" s="176"/>
      <c r="K259" s="176"/>
      <c r="L259" s="176"/>
      <c r="M259" s="176"/>
      <c r="N259" s="176"/>
      <c r="O259" s="176"/>
      <c r="P259" s="176"/>
      <c r="Q259" s="176"/>
      <c r="R259" s="176"/>
      <c r="S259" s="176"/>
      <c r="T259" s="176"/>
      <c r="U259" s="176"/>
      <c r="V259" s="176"/>
      <c r="W259" s="176"/>
      <c r="X259" s="176"/>
      <c r="Y259" s="176"/>
      <c r="Z259" s="176"/>
      <c r="AA259" s="176"/>
      <c r="AB259" s="183"/>
      <c r="AH259" s="182" t="s">
        <v>7</v>
      </c>
      <c r="AI259" s="189"/>
      <c r="AJ259" s="176"/>
      <c r="AK259" s="176"/>
      <c r="AL259" s="176"/>
      <c r="AM259" s="176"/>
      <c r="AN259" s="176"/>
      <c r="AO259" s="176"/>
      <c r="AP259" s="176"/>
      <c r="AQ259" s="176"/>
      <c r="AR259" s="176"/>
      <c r="AS259" s="176"/>
      <c r="AT259" s="176"/>
      <c r="AU259" s="176"/>
      <c r="AV259" s="176"/>
      <c r="AW259" s="176"/>
      <c r="AX259" s="176"/>
      <c r="AY259" s="176"/>
      <c r="AZ259" s="176"/>
      <c r="BA259" s="176"/>
      <c r="BB259" s="183"/>
      <c r="BK259" s="199">
        <v>37469</v>
      </c>
      <c r="BL259" s="200">
        <v>389.79300000000001</v>
      </c>
      <c r="BM259" s="200">
        <v>613.79999999999995</v>
      </c>
      <c r="BN259" s="278">
        <f t="shared" si="8"/>
        <v>1313.8</v>
      </c>
      <c r="BO259" s="201">
        <v>613.79999999999995</v>
      </c>
      <c r="BP259" s="278">
        <f t="shared" si="9"/>
        <v>2113.8000000000002</v>
      </c>
      <c r="BQ259" s="176"/>
      <c r="BR259" s="209">
        <v>95</v>
      </c>
      <c r="BS259" s="205"/>
    </row>
    <row r="260" spans="2:71" ht="14.1" customHeight="1">
      <c r="B260" s="182" t="s">
        <v>8</v>
      </c>
      <c r="C260" s="178"/>
      <c r="D260" s="176"/>
      <c r="E260" s="176"/>
      <c r="F260" s="176"/>
      <c r="G260" s="176"/>
      <c r="H260" s="176"/>
      <c r="I260" s="176"/>
      <c r="J260" s="176"/>
      <c r="K260" s="176"/>
      <c r="L260" s="176"/>
      <c r="M260" s="176"/>
      <c r="N260" s="176"/>
      <c r="O260" s="176"/>
      <c r="P260" s="176"/>
      <c r="Q260" s="176"/>
      <c r="R260" s="176"/>
      <c r="S260" s="176"/>
      <c r="T260" s="176"/>
      <c r="U260" s="176"/>
      <c r="V260" s="176"/>
      <c r="W260" s="176"/>
      <c r="X260" s="176"/>
      <c r="Y260" s="176"/>
      <c r="Z260" s="176"/>
      <c r="AA260" s="176"/>
      <c r="AB260" s="183"/>
      <c r="AH260" s="182" t="s">
        <v>8</v>
      </c>
      <c r="AI260" s="189"/>
      <c r="AJ260" s="176"/>
      <c r="AK260" s="176"/>
      <c r="AL260" s="176"/>
      <c r="AM260" s="176"/>
      <c r="AN260" s="176"/>
      <c r="AO260" s="176"/>
      <c r="AP260" s="176"/>
      <c r="AQ260" s="176"/>
      <c r="AR260" s="176"/>
      <c r="AS260" s="176"/>
      <c r="AT260" s="176"/>
      <c r="AU260" s="176"/>
      <c r="AV260" s="176"/>
      <c r="AW260" s="176"/>
      <c r="AX260" s="176"/>
      <c r="AY260" s="176"/>
      <c r="AZ260" s="176"/>
      <c r="BA260" s="176"/>
      <c r="BB260" s="183"/>
      <c r="BK260" s="199">
        <v>37500</v>
      </c>
      <c r="BL260" s="200">
        <v>87.638999999999996</v>
      </c>
      <c r="BM260" s="200">
        <v>594</v>
      </c>
      <c r="BN260" s="278">
        <f t="shared" si="8"/>
        <v>1294</v>
      </c>
      <c r="BO260" s="201">
        <v>594</v>
      </c>
      <c r="BP260" s="278">
        <f t="shared" si="9"/>
        <v>2094</v>
      </c>
      <c r="BQ260" s="176"/>
      <c r="BR260" s="209">
        <v>321.5</v>
      </c>
      <c r="BS260" s="205"/>
    </row>
    <row r="261" spans="2:71" ht="14.1" customHeight="1">
      <c r="B261" s="182" t="s">
        <v>5</v>
      </c>
      <c r="C261" s="178"/>
      <c r="D261" s="176"/>
      <c r="E261" s="176"/>
      <c r="F261" s="176"/>
      <c r="G261" s="176"/>
      <c r="H261" s="176"/>
      <c r="I261" s="176"/>
      <c r="J261" s="176"/>
      <c r="K261" s="176"/>
      <c r="L261" s="176"/>
      <c r="M261" s="176"/>
      <c r="N261" s="176"/>
      <c r="O261" s="176"/>
      <c r="P261" s="176"/>
      <c r="Q261" s="176"/>
      <c r="R261" s="176"/>
      <c r="S261" s="176"/>
      <c r="T261" s="176"/>
      <c r="U261" s="176"/>
      <c r="V261" s="176"/>
      <c r="W261" s="176"/>
      <c r="X261" s="176"/>
      <c r="Y261" s="176"/>
      <c r="Z261" s="176"/>
      <c r="AA261" s="176"/>
      <c r="AB261" s="183"/>
      <c r="AH261" s="182" t="s">
        <v>5</v>
      </c>
      <c r="AI261" s="189"/>
      <c r="AJ261" s="176"/>
      <c r="AK261" s="176"/>
      <c r="AL261" s="176"/>
      <c r="AM261" s="176"/>
      <c r="AN261" s="176"/>
      <c r="AO261" s="176"/>
      <c r="AP261" s="176"/>
      <c r="AQ261" s="176"/>
      <c r="AR261" s="176"/>
      <c r="AS261" s="176"/>
      <c r="AT261" s="176"/>
      <c r="AU261" s="176"/>
      <c r="AV261" s="176"/>
      <c r="AW261" s="176"/>
      <c r="AX261" s="176"/>
      <c r="AY261" s="176"/>
      <c r="AZ261" s="176"/>
      <c r="BA261" s="176"/>
      <c r="BB261" s="183"/>
      <c r="BK261" s="202">
        <v>37530</v>
      </c>
      <c r="BL261" s="200">
        <v>0</v>
      </c>
      <c r="BM261" s="200">
        <v>613.79999999999995</v>
      </c>
      <c r="BN261" s="278">
        <f t="shared" si="8"/>
        <v>1313.8</v>
      </c>
      <c r="BO261" s="201">
        <v>613.68299999999999</v>
      </c>
      <c r="BP261" s="278">
        <f t="shared" si="9"/>
        <v>2113.683</v>
      </c>
      <c r="BQ261" s="176"/>
      <c r="BR261" s="209">
        <v>61</v>
      </c>
      <c r="BS261" s="205"/>
    </row>
    <row r="262" spans="2:71" ht="14.1" customHeight="1">
      <c r="B262" s="182" t="s">
        <v>6</v>
      </c>
      <c r="C262" s="178"/>
      <c r="D262" s="176"/>
      <c r="E262" s="176"/>
      <c r="F262" s="176"/>
      <c r="G262" s="176"/>
      <c r="H262" s="176"/>
      <c r="I262" s="176"/>
      <c r="J262" s="176"/>
      <c r="K262" s="176"/>
      <c r="L262" s="176"/>
      <c r="M262" s="176"/>
      <c r="N262" s="176"/>
      <c r="O262" s="176"/>
      <c r="P262" s="176"/>
      <c r="Q262" s="176"/>
      <c r="R262" s="176"/>
      <c r="S262" s="176"/>
      <c r="T262" s="176"/>
      <c r="U262" s="176"/>
      <c r="V262" s="176"/>
      <c r="W262" s="176"/>
      <c r="X262" s="176"/>
      <c r="Y262" s="176"/>
      <c r="Z262" s="176"/>
      <c r="AA262" s="176"/>
      <c r="AB262" s="183"/>
      <c r="AH262" s="182" t="s">
        <v>6</v>
      </c>
      <c r="AI262" s="189"/>
      <c r="AJ262" s="176"/>
      <c r="AK262" s="176"/>
      <c r="AL262" s="176"/>
      <c r="AM262" s="176"/>
      <c r="AN262" s="176"/>
      <c r="AO262" s="176"/>
      <c r="AP262" s="176"/>
      <c r="AQ262" s="176"/>
      <c r="AR262" s="176"/>
      <c r="AS262" s="176"/>
      <c r="AT262" s="176"/>
      <c r="AU262" s="176"/>
      <c r="AV262" s="176"/>
      <c r="AW262" s="176"/>
      <c r="AX262" s="176"/>
      <c r="AY262" s="176"/>
      <c r="AZ262" s="176"/>
      <c r="BA262" s="176"/>
      <c r="BB262" s="183"/>
      <c r="BK262" s="202">
        <v>37561</v>
      </c>
      <c r="BL262" s="200">
        <v>0</v>
      </c>
      <c r="BM262" s="200">
        <v>594</v>
      </c>
      <c r="BN262" s="278">
        <f t="shared" si="8"/>
        <v>1294</v>
      </c>
      <c r="BO262" s="201">
        <v>594</v>
      </c>
      <c r="BP262" s="278">
        <f t="shared" si="9"/>
        <v>2094</v>
      </c>
      <c r="BQ262" s="176"/>
      <c r="BR262" s="209">
        <v>86</v>
      </c>
      <c r="BS262" s="205"/>
    </row>
    <row r="263" spans="2:71" ht="14.1" customHeight="1">
      <c r="B263" s="182" t="s">
        <v>7</v>
      </c>
      <c r="C263" s="178"/>
      <c r="D263" s="176"/>
      <c r="E263" s="176"/>
      <c r="F263" s="176"/>
      <c r="G263" s="176"/>
      <c r="H263" s="176"/>
      <c r="I263" s="176"/>
      <c r="J263" s="176"/>
      <c r="K263" s="176"/>
      <c r="L263" s="176"/>
      <c r="M263" s="176"/>
      <c r="N263" s="176"/>
      <c r="O263" s="176"/>
      <c r="P263" s="176"/>
      <c r="Q263" s="176"/>
      <c r="R263" s="176"/>
      <c r="S263" s="176"/>
      <c r="T263" s="176"/>
      <c r="U263" s="176"/>
      <c r="V263" s="176"/>
      <c r="W263" s="176"/>
      <c r="X263" s="176"/>
      <c r="Y263" s="176"/>
      <c r="Z263" s="176"/>
      <c r="AA263" s="176"/>
      <c r="AB263" s="183"/>
      <c r="AH263" s="182" t="s">
        <v>7</v>
      </c>
      <c r="AI263" s="189"/>
      <c r="AJ263" s="176"/>
      <c r="AK263" s="176"/>
      <c r="AL263" s="176"/>
      <c r="AM263" s="176"/>
      <c r="AN263" s="176"/>
      <c r="AO263" s="176"/>
      <c r="AP263" s="176"/>
      <c r="AQ263" s="176"/>
      <c r="AR263" s="176"/>
      <c r="AS263" s="176"/>
      <c r="AT263" s="176"/>
      <c r="AU263" s="176"/>
      <c r="AV263" s="176"/>
      <c r="AW263" s="176"/>
      <c r="AX263" s="176"/>
      <c r="AY263" s="176"/>
      <c r="AZ263" s="176"/>
      <c r="BA263" s="176"/>
      <c r="BB263" s="183"/>
      <c r="BK263" s="202">
        <v>37591</v>
      </c>
      <c r="BL263" s="200">
        <v>0</v>
      </c>
      <c r="BM263" s="200">
        <v>613.79999999999995</v>
      </c>
      <c r="BN263" s="278">
        <f t="shared" si="8"/>
        <v>1313.8</v>
      </c>
      <c r="BO263" s="201">
        <v>613.71299999999997</v>
      </c>
      <c r="BP263" s="278">
        <f t="shared" si="9"/>
        <v>2113.7129999999997</v>
      </c>
      <c r="BQ263" s="176"/>
      <c r="BR263" s="209">
        <v>135.5</v>
      </c>
      <c r="BS263" s="205"/>
    </row>
    <row r="264" spans="2:71" ht="14.1" customHeight="1">
      <c r="B264" s="182" t="s">
        <v>8</v>
      </c>
      <c r="C264" s="178"/>
      <c r="D264" s="176"/>
      <c r="E264" s="176"/>
      <c r="F264" s="176"/>
      <c r="G264" s="176"/>
      <c r="H264" s="176"/>
      <c r="I264" s="176"/>
      <c r="J264" s="176"/>
      <c r="K264" s="176"/>
      <c r="L264" s="176"/>
      <c r="M264" s="176"/>
      <c r="N264" s="176"/>
      <c r="O264" s="176"/>
      <c r="P264" s="176"/>
      <c r="Q264" s="176"/>
      <c r="R264" s="176"/>
      <c r="S264" s="176"/>
      <c r="T264" s="176"/>
      <c r="U264" s="176"/>
      <c r="V264" s="176"/>
      <c r="W264" s="176"/>
      <c r="X264" s="176"/>
      <c r="Y264" s="176"/>
      <c r="Z264" s="176"/>
      <c r="AA264" s="176"/>
      <c r="AB264" s="183"/>
      <c r="AH264" s="182" t="s">
        <v>8</v>
      </c>
      <c r="AI264" s="189"/>
      <c r="AJ264" s="176"/>
      <c r="AK264" s="176"/>
      <c r="AL264" s="176"/>
      <c r="AM264" s="176"/>
      <c r="AN264" s="176"/>
      <c r="AO264" s="176"/>
      <c r="AP264" s="176"/>
      <c r="AQ264" s="176"/>
      <c r="AR264" s="176"/>
      <c r="AS264" s="176"/>
      <c r="AT264" s="176"/>
      <c r="AU264" s="176"/>
      <c r="AV264" s="176"/>
      <c r="AW264" s="176"/>
      <c r="AX264" s="176"/>
      <c r="AY264" s="176"/>
      <c r="AZ264" s="176"/>
      <c r="BA264" s="176"/>
      <c r="BB264" s="183"/>
      <c r="BK264" s="202">
        <v>37622</v>
      </c>
      <c r="BL264" s="200">
        <v>0</v>
      </c>
      <c r="BM264" s="200">
        <v>613.79999999999995</v>
      </c>
      <c r="BN264" s="278">
        <f t="shared" si="8"/>
        <v>1313.8</v>
      </c>
      <c r="BO264" s="201">
        <v>613.42700000000002</v>
      </c>
      <c r="BP264" s="278">
        <f t="shared" si="9"/>
        <v>2113.4270000000001</v>
      </c>
      <c r="BQ264" s="176"/>
      <c r="BR264" s="209">
        <v>78.5</v>
      </c>
      <c r="BS264" s="205"/>
    </row>
    <row r="265" spans="2:71" ht="14.1" customHeight="1">
      <c r="B265" s="182" t="s">
        <v>5</v>
      </c>
      <c r="C265" s="178"/>
      <c r="D265" s="176"/>
      <c r="E265" s="176"/>
      <c r="F265" s="176"/>
      <c r="G265" s="176"/>
      <c r="H265" s="176"/>
      <c r="I265" s="176"/>
      <c r="J265" s="176"/>
      <c r="K265" s="176"/>
      <c r="L265" s="176"/>
      <c r="M265" s="176"/>
      <c r="N265" s="176"/>
      <c r="O265" s="176"/>
      <c r="P265" s="176"/>
      <c r="Q265" s="176"/>
      <c r="R265" s="176"/>
      <c r="S265" s="176"/>
      <c r="T265" s="176"/>
      <c r="U265" s="176"/>
      <c r="V265" s="176"/>
      <c r="W265" s="176"/>
      <c r="X265" s="176"/>
      <c r="Y265" s="176"/>
      <c r="Z265" s="176"/>
      <c r="AA265" s="176"/>
      <c r="AB265" s="183"/>
      <c r="AH265" s="182" t="s">
        <v>5</v>
      </c>
      <c r="AI265" s="189"/>
      <c r="AJ265" s="176"/>
      <c r="AK265" s="176"/>
      <c r="AL265" s="176"/>
      <c r="AM265" s="176"/>
      <c r="AN265" s="176"/>
      <c r="AO265" s="176"/>
      <c r="AP265" s="176"/>
      <c r="AQ265" s="176"/>
      <c r="AR265" s="176"/>
      <c r="AS265" s="176"/>
      <c r="AT265" s="176"/>
      <c r="AU265" s="176"/>
      <c r="AV265" s="176"/>
      <c r="AW265" s="176"/>
      <c r="AX265" s="176"/>
      <c r="AY265" s="176"/>
      <c r="AZ265" s="176"/>
      <c r="BA265" s="176"/>
      <c r="BB265" s="183"/>
      <c r="BK265" s="202">
        <v>37653</v>
      </c>
      <c r="BL265" s="200">
        <v>0</v>
      </c>
      <c r="BM265" s="200">
        <v>554.4</v>
      </c>
      <c r="BN265" s="278">
        <f t="shared" si="8"/>
        <v>1254.4000000000001</v>
      </c>
      <c r="BO265" s="201">
        <v>452.57100000000003</v>
      </c>
      <c r="BP265" s="278">
        <f t="shared" si="9"/>
        <v>1952.5709999999999</v>
      </c>
      <c r="BQ265" s="176"/>
      <c r="BR265" s="209">
        <v>24.5</v>
      </c>
      <c r="BS265" s="205"/>
    </row>
    <row r="266" spans="2:71" ht="14.1" customHeight="1">
      <c r="B266" s="182" t="s">
        <v>6</v>
      </c>
      <c r="C266" s="178"/>
      <c r="D266" s="176"/>
      <c r="E266" s="176"/>
      <c r="F266" s="176"/>
      <c r="G266" s="176"/>
      <c r="H266" s="176"/>
      <c r="I266" s="176"/>
      <c r="J266" s="176"/>
      <c r="K266" s="176"/>
      <c r="L266" s="176"/>
      <c r="M266" s="176"/>
      <c r="N266" s="176"/>
      <c r="O266" s="176"/>
      <c r="P266" s="176"/>
      <c r="Q266" s="176"/>
      <c r="R266" s="176"/>
      <c r="S266" s="176"/>
      <c r="T266" s="176"/>
      <c r="U266" s="176"/>
      <c r="V266" s="176"/>
      <c r="W266" s="176"/>
      <c r="X266" s="176"/>
      <c r="Y266" s="176"/>
      <c r="Z266" s="176"/>
      <c r="AA266" s="176"/>
      <c r="AB266" s="183"/>
      <c r="AH266" s="182" t="s">
        <v>6</v>
      </c>
      <c r="AI266" s="189"/>
      <c r="AJ266" s="176"/>
      <c r="AK266" s="176"/>
      <c r="AL266" s="176"/>
      <c r="AM266" s="176"/>
      <c r="AN266" s="176"/>
      <c r="AO266" s="176"/>
      <c r="AP266" s="176"/>
      <c r="AQ266" s="176"/>
      <c r="AR266" s="176"/>
      <c r="AS266" s="176"/>
      <c r="AT266" s="176"/>
      <c r="AU266" s="176"/>
      <c r="AV266" s="176"/>
      <c r="AW266" s="176"/>
      <c r="AX266" s="176"/>
      <c r="AY266" s="176"/>
      <c r="AZ266" s="176"/>
      <c r="BA266" s="176"/>
      <c r="BB266" s="183"/>
      <c r="BK266" s="202">
        <v>37681</v>
      </c>
      <c r="BL266" s="200">
        <v>0</v>
      </c>
      <c r="BM266" s="200">
        <v>613.79899999999998</v>
      </c>
      <c r="BN266" s="278">
        <f t="shared" si="8"/>
        <v>1313.799</v>
      </c>
      <c r="BO266" s="201">
        <v>0</v>
      </c>
      <c r="BP266" s="278">
        <f t="shared" si="9"/>
        <v>1500</v>
      </c>
      <c r="BQ266" s="176"/>
      <c r="BR266" s="209">
        <v>116.5</v>
      </c>
      <c r="BS266" s="205"/>
    </row>
    <row r="267" spans="2:71" ht="14.1" customHeight="1">
      <c r="B267" s="182" t="s">
        <v>7</v>
      </c>
      <c r="C267" s="178"/>
      <c r="D267" s="176"/>
      <c r="E267" s="176"/>
      <c r="F267" s="176"/>
      <c r="G267" s="176"/>
      <c r="H267" s="176"/>
      <c r="I267" s="176"/>
      <c r="J267" s="176"/>
      <c r="K267" s="176"/>
      <c r="L267" s="176"/>
      <c r="M267" s="176"/>
      <c r="N267" s="176"/>
      <c r="O267" s="176"/>
      <c r="P267" s="176"/>
      <c r="Q267" s="176"/>
      <c r="R267" s="176"/>
      <c r="S267" s="176"/>
      <c r="T267" s="176"/>
      <c r="U267" s="176"/>
      <c r="V267" s="176"/>
      <c r="W267" s="176"/>
      <c r="X267" s="176"/>
      <c r="Y267" s="176"/>
      <c r="Z267" s="176"/>
      <c r="AA267" s="176"/>
      <c r="AB267" s="183"/>
      <c r="AH267" s="182" t="s">
        <v>7</v>
      </c>
      <c r="AI267" s="189"/>
      <c r="AJ267" s="176"/>
      <c r="AK267" s="176"/>
      <c r="AL267" s="176"/>
      <c r="AM267" s="176"/>
      <c r="AN267" s="176"/>
      <c r="AO267" s="176"/>
      <c r="AP267" s="176"/>
      <c r="AQ267" s="176"/>
      <c r="AR267" s="176"/>
      <c r="AS267" s="176"/>
      <c r="AT267" s="176"/>
      <c r="AU267" s="176"/>
      <c r="AV267" s="176"/>
      <c r="AW267" s="176"/>
      <c r="AX267" s="176"/>
      <c r="AY267" s="176"/>
      <c r="AZ267" s="176"/>
      <c r="BA267" s="176"/>
      <c r="BB267" s="183"/>
      <c r="BK267" s="199">
        <v>37712</v>
      </c>
      <c r="BL267" s="200">
        <v>0</v>
      </c>
      <c r="BM267" s="200">
        <v>593.67399999999998</v>
      </c>
      <c r="BN267" s="278">
        <f t="shared" si="8"/>
        <v>1293.674</v>
      </c>
      <c r="BO267" s="201">
        <v>197.57</v>
      </c>
      <c r="BP267" s="278">
        <f t="shared" si="9"/>
        <v>1697.57</v>
      </c>
      <c r="BQ267" s="176"/>
      <c r="BR267" s="209">
        <v>27.5</v>
      </c>
      <c r="BS267" s="205"/>
    </row>
    <row r="268" spans="2:71" ht="14.1" customHeight="1">
      <c r="B268" s="192" t="s">
        <v>8</v>
      </c>
      <c r="C268" s="193"/>
      <c r="D268" s="194"/>
      <c r="E268" s="194"/>
      <c r="F268" s="194"/>
      <c r="G268" s="194"/>
      <c r="H268" s="194"/>
      <c r="I268" s="194"/>
      <c r="J268" s="194"/>
      <c r="K268" s="194"/>
      <c r="L268" s="194"/>
      <c r="M268" s="194"/>
      <c r="N268" s="194"/>
      <c r="O268" s="194"/>
      <c r="P268" s="194"/>
      <c r="Q268" s="194"/>
      <c r="R268" s="194"/>
      <c r="S268" s="194"/>
      <c r="T268" s="194"/>
      <c r="U268" s="194"/>
      <c r="V268" s="194"/>
      <c r="W268" s="194"/>
      <c r="X268" s="194"/>
      <c r="Y268" s="194"/>
      <c r="Z268" s="194"/>
      <c r="AA268" s="194"/>
      <c r="AB268" s="195"/>
      <c r="AH268" s="192" t="s">
        <v>8</v>
      </c>
      <c r="AI268" s="196"/>
      <c r="AJ268" s="194"/>
      <c r="AK268" s="194"/>
      <c r="AL268" s="194"/>
      <c r="AM268" s="194"/>
      <c r="AN268" s="194"/>
      <c r="AO268" s="194"/>
      <c r="AP268" s="194"/>
      <c r="AQ268" s="194"/>
      <c r="AR268" s="194"/>
      <c r="AS268" s="194"/>
      <c r="AT268" s="194"/>
      <c r="AU268" s="194"/>
      <c r="AV268" s="194"/>
      <c r="AW268" s="194"/>
      <c r="AX268" s="194"/>
      <c r="AY268" s="194"/>
      <c r="AZ268" s="194"/>
      <c r="BA268" s="194"/>
      <c r="BB268" s="195"/>
      <c r="BK268" s="199">
        <v>37742</v>
      </c>
      <c r="BL268" s="200">
        <v>0</v>
      </c>
      <c r="BM268" s="200">
        <v>405.99700000000001</v>
      </c>
      <c r="BN268" s="278">
        <f t="shared" si="8"/>
        <v>1105.9970000000001</v>
      </c>
      <c r="BO268" s="201">
        <v>561.77700000000004</v>
      </c>
      <c r="BP268" s="278">
        <f t="shared" si="9"/>
        <v>2061.777</v>
      </c>
      <c r="BQ268" s="176"/>
      <c r="BR268" s="209">
        <v>141</v>
      </c>
      <c r="BS268" s="205"/>
    </row>
    <row r="269" spans="2:71" ht="14.1" customHeight="1">
      <c r="B269" s="217" t="s">
        <v>82</v>
      </c>
      <c r="C269" s="218"/>
      <c r="D269" s="218"/>
      <c r="E269" s="219">
        <f>MIN(E105:E268)</f>
        <v>28.4</v>
      </c>
      <c r="F269" s="219">
        <f t="shared" ref="F269:AB269" si="10">MIN(F105:F268)</f>
        <v>25.23</v>
      </c>
      <c r="G269" s="219">
        <f t="shared" si="10"/>
        <v>24.34</v>
      </c>
      <c r="H269" s="219">
        <f t="shared" si="10"/>
        <v>22.08</v>
      </c>
      <c r="I269" s="219">
        <f t="shared" si="10"/>
        <v>27.5</v>
      </c>
      <c r="J269" s="219">
        <f t="shared" si="10"/>
        <v>31.8</v>
      </c>
      <c r="K269" s="219">
        <f t="shared" si="10"/>
        <v>42.9</v>
      </c>
      <c r="L269" s="219">
        <f t="shared" si="10"/>
        <v>38.28</v>
      </c>
      <c r="M269" s="219">
        <f t="shared" si="10"/>
        <v>26.97</v>
      </c>
      <c r="N269" s="219">
        <f t="shared" si="10"/>
        <v>26.97</v>
      </c>
      <c r="O269" s="219">
        <f t="shared" si="10"/>
        <v>28.71</v>
      </c>
      <c r="P269" s="219">
        <f t="shared" si="10"/>
        <v>26.97</v>
      </c>
      <c r="Q269" s="219">
        <f t="shared" si="10"/>
        <v>26.97</v>
      </c>
      <c r="R269" s="219">
        <f t="shared" si="10"/>
        <v>24.7</v>
      </c>
      <c r="S269" s="219">
        <f t="shared" si="10"/>
        <v>28.6</v>
      </c>
      <c r="T269" s="219">
        <f t="shared" si="10"/>
        <v>24.4</v>
      </c>
      <c r="U269" s="219">
        <f t="shared" si="10"/>
        <v>33.93</v>
      </c>
      <c r="V269" s="219">
        <f t="shared" si="10"/>
        <v>24.7</v>
      </c>
      <c r="W269" s="219">
        <f t="shared" si="10"/>
        <v>24.6</v>
      </c>
      <c r="X269" s="219">
        <f t="shared" si="10"/>
        <v>23.49</v>
      </c>
      <c r="Y269" s="219">
        <f t="shared" si="10"/>
        <v>20.010000000000002</v>
      </c>
      <c r="Z269" s="219">
        <f t="shared" si="10"/>
        <v>26.97</v>
      </c>
      <c r="AA269" s="219">
        <f t="shared" si="10"/>
        <v>26.1</v>
      </c>
      <c r="AB269" s="220">
        <f t="shared" si="10"/>
        <v>23.49</v>
      </c>
      <c r="AH269" s="217" t="s">
        <v>82</v>
      </c>
      <c r="AI269" s="221" t="s">
        <v>121</v>
      </c>
      <c r="AJ269" s="218" t="s">
        <v>82</v>
      </c>
      <c r="AK269" s="219">
        <f>MIN(AK105:AK268)</f>
        <v>33.06</v>
      </c>
      <c r="AL269" s="219">
        <v>42.9</v>
      </c>
      <c r="AM269" s="219">
        <v>26.1</v>
      </c>
      <c r="AN269" s="219">
        <v>28.71</v>
      </c>
      <c r="AO269" s="219">
        <v>20.010000000000002</v>
      </c>
      <c r="AP269" s="219">
        <v>25.23</v>
      </c>
      <c r="AQ269" s="219">
        <v>31.32</v>
      </c>
      <c r="AR269" s="219">
        <v>29.58</v>
      </c>
      <c r="AS269" s="219">
        <v>30.45</v>
      </c>
      <c r="AT269" s="219">
        <v>31.8</v>
      </c>
      <c r="AU269" s="219">
        <v>29</v>
      </c>
      <c r="AV269" s="219">
        <v>25.23</v>
      </c>
      <c r="AW269" s="219">
        <v>24.7</v>
      </c>
      <c r="AX269" s="219">
        <v>32.19</v>
      </c>
      <c r="AY269" s="219">
        <v>31.32</v>
      </c>
      <c r="AZ269" s="219">
        <v>30.7</v>
      </c>
      <c r="BA269" s="219">
        <v>44.5</v>
      </c>
      <c r="BB269" s="222"/>
      <c r="BK269" s="199">
        <v>37773</v>
      </c>
      <c r="BL269" s="200">
        <v>0</v>
      </c>
      <c r="BM269" s="200">
        <v>0</v>
      </c>
      <c r="BN269" s="278">
        <f t="shared" si="8"/>
        <v>700</v>
      </c>
      <c r="BO269" s="201">
        <v>612.029</v>
      </c>
      <c r="BP269" s="278">
        <f t="shared" si="9"/>
        <v>2112.029</v>
      </c>
      <c r="BQ269" s="176"/>
      <c r="BR269" s="209">
        <v>101</v>
      </c>
      <c r="BS269" s="205"/>
    </row>
    <row r="270" spans="2:71" ht="14.1" customHeight="1">
      <c r="B270" s="223" t="s">
        <v>83</v>
      </c>
      <c r="C270" s="224"/>
      <c r="D270" s="224"/>
      <c r="E270" s="225">
        <f>MAX(E105:E268)</f>
        <v>46.8</v>
      </c>
      <c r="F270" s="225">
        <f t="shared" ref="F270:AB270" si="11">MAX(F105:F268)</f>
        <v>46.4</v>
      </c>
      <c r="G270" s="225">
        <f t="shared" si="11"/>
        <v>53.3</v>
      </c>
      <c r="H270" s="225">
        <f t="shared" si="11"/>
        <v>50.9</v>
      </c>
      <c r="I270" s="225">
        <f t="shared" si="11"/>
        <v>66.5</v>
      </c>
      <c r="J270" s="225">
        <f t="shared" si="11"/>
        <v>78.099999999999994</v>
      </c>
      <c r="K270" s="225">
        <f t="shared" si="11"/>
        <v>86.5</v>
      </c>
      <c r="L270" s="225">
        <f t="shared" si="11"/>
        <v>133</v>
      </c>
      <c r="M270" s="225">
        <f t="shared" si="11"/>
        <v>50.5</v>
      </c>
      <c r="N270" s="225">
        <f t="shared" si="11"/>
        <v>111.3</v>
      </c>
      <c r="O270" s="225">
        <f t="shared" si="11"/>
        <v>76.8</v>
      </c>
      <c r="P270" s="225">
        <f t="shared" si="11"/>
        <v>54.4</v>
      </c>
      <c r="Q270" s="225">
        <f t="shared" si="11"/>
        <v>54.2</v>
      </c>
      <c r="R270" s="225">
        <f t="shared" si="11"/>
        <v>48.2</v>
      </c>
      <c r="S270" s="225">
        <f t="shared" si="11"/>
        <v>77.3</v>
      </c>
      <c r="T270" s="225">
        <f t="shared" si="11"/>
        <v>78</v>
      </c>
      <c r="U270" s="225">
        <f t="shared" si="11"/>
        <v>73.099999999999994</v>
      </c>
      <c r="V270" s="225">
        <f t="shared" si="11"/>
        <v>56</v>
      </c>
      <c r="W270" s="225">
        <f t="shared" si="11"/>
        <v>47.4</v>
      </c>
      <c r="X270" s="225">
        <f t="shared" si="11"/>
        <v>52.8</v>
      </c>
      <c r="Y270" s="225">
        <f t="shared" si="11"/>
        <v>50.6</v>
      </c>
      <c r="Z270" s="225">
        <f t="shared" si="11"/>
        <v>63</v>
      </c>
      <c r="AA270" s="225">
        <f t="shared" si="11"/>
        <v>49.1</v>
      </c>
      <c r="AB270" s="226">
        <f t="shared" si="11"/>
        <v>61.4</v>
      </c>
      <c r="AH270" s="223" t="s">
        <v>83</v>
      </c>
      <c r="AI270" s="227"/>
      <c r="AJ270" s="224" t="s">
        <v>83</v>
      </c>
      <c r="AK270" s="225">
        <f>MAX(AK105:AK268)</f>
        <v>73.900000000000006</v>
      </c>
      <c r="AL270" s="225">
        <v>114.1</v>
      </c>
      <c r="AM270" s="225">
        <v>102</v>
      </c>
      <c r="AN270" s="225">
        <v>102.4</v>
      </c>
      <c r="AO270" s="225">
        <v>51.7</v>
      </c>
      <c r="AP270" s="225">
        <v>54.8</v>
      </c>
      <c r="AQ270" s="225">
        <v>79.099999999999994</v>
      </c>
      <c r="AR270" s="225">
        <v>110.7</v>
      </c>
      <c r="AS270" s="225">
        <v>67.8</v>
      </c>
      <c r="AT270" s="225">
        <v>101.6</v>
      </c>
      <c r="AU270" s="225">
        <v>123.3</v>
      </c>
      <c r="AV270" s="225">
        <v>100.7</v>
      </c>
      <c r="AW270" s="225">
        <v>52.8</v>
      </c>
      <c r="AX270" s="225">
        <v>92.9</v>
      </c>
      <c r="AY270" s="225">
        <v>71.400000000000006</v>
      </c>
      <c r="AZ270" s="225">
        <v>101.3</v>
      </c>
      <c r="BA270" s="225">
        <v>107</v>
      </c>
      <c r="BB270" s="228"/>
      <c r="BK270" s="199">
        <v>37803</v>
      </c>
      <c r="BL270" s="200">
        <v>29.300999999999998</v>
      </c>
      <c r="BM270" s="200">
        <v>0</v>
      </c>
      <c r="BN270" s="278">
        <f t="shared" si="8"/>
        <v>700</v>
      </c>
      <c r="BO270" s="201">
        <v>634.25400000000002</v>
      </c>
      <c r="BP270" s="278">
        <f t="shared" si="9"/>
        <v>2134.2539999999999</v>
      </c>
      <c r="BQ270" s="176"/>
      <c r="BR270" s="209">
        <v>38.5</v>
      </c>
      <c r="BS270" s="205"/>
    </row>
    <row r="271" spans="2:71" ht="14.1" customHeight="1">
      <c r="B271" s="229" t="s">
        <v>84</v>
      </c>
      <c r="C271" s="230"/>
      <c r="D271" s="230"/>
      <c r="E271" s="231">
        <f>AVERAGE(E105:E268)</f>
        <v>37.355118110236226</v>
      </c>
      <c r="F271" s="231">
        <f t="shared" ref="F271:AB271" si="12">AVERAGE(F105:F268)</f>
        <v>31.325669291338578</v>
      </c>
      <c r="G271" s="231">
        <f t="shared" si="12"/>
        <v>31.299606299212595</v>
      </c>
      <c r="H271" s="231">
        <f t="shared" si="12"/>
        <v>30.14055118110236</v>
      </c>
      <c r="I271" s="231">
        <f t="shared" si="12"/>
        <v>38.11259842519685</v>
      </c>
      <c r="J271" s="231">
        <f t="shared" si="12"/>
        <v>40.342460317460294</v>
      </c>
      <c r="K271" s="231">
        <f t="shared" si="12"/>
        <v>51.739921259842532</v>
      </c>
      <c r="L271" s="231">
        <f t="shared" si="12"/>
        <v>53.615433070866146</v>
      </c>
      <c r="M271" s="231">
        <f t="shared" si="12"/>
        <v>33.355762711864401</v>
      </c>
      <c r="N271" s="231">
        <f t="shared" si="12"/>
        <v>39.637741935483874</v>
      </c>
      <c r="O271" s="231">
        <f t="shared" si="12"/>
        <v>40.978110236220488</v>
      </c>
      <c r="P271" s="231">
        <f t="shared" si="12"/>
        <v>34.070866141732274</v>
      </c>
      <c r="Q271" s="231">
        <f t="shared" si="12"/>
        <v>34.370314960629933</v>
      </c>
      <c r="R271" s="231">
        <f t="shared" si="12"/>
        <v>30.54622047244095</v>
      </c>
      <c r="S271" s="231">
        <f t="shared" si="12"/>
        <v>37.744330708661415</v>
      </c>
      <c r="T271" s="231">
        <f t="shared" si="12"/>
        <v>34.486062992125987</v>
      </c>
      <c r="U271" s="231">
        <f t="shared" si="12"/>
        <v>42.812204724409419</v>
      </c>
      <c r="V271" s="231">
        <f t="shared" si="12"/>
        <v>31.408110236220473</v>
      </c>
      <c r="W271" s="231">
        <f t="shared" si="12"/>
        <v>31.169212598425215</v>
      </c>
      <c r="X271" s="231">
        <f t="shared" si="12"/>
        <v>30.333700787401582</v>
      </c>
      <c r="Y271" s="231">
        <f t="shared" si="12"/>
        <v>28.325905511811026</v>
      </c>
      <c r="Z271" s="231">
        <f t="shared" si="12"/>
        <v>37.552125984251958</v>
      </c>
      <c r="AA271" s="231">
        <f t="shared" si="12"/>
        <v>30.931338582677153</v>
      </c>
      <c r="AB271" s="232">
        <f t="shared" si="12"/>
        <v>30.151732283464558</v>
      </c>
      <c r="AH271" s="229" t="s">
        <v>84</v>
      </c>
      <c r="AI271" s="233"/>
      <c r="AJ271" s="230" t="s">
        <v>84</v>
      </c>
      <c r="AK271" s="231">
        <f>AVERAGE(AK105:AK268)</f>
        <v>38.62681818181813</v>
      </c>
      <c r="AL271" s="231">
        <v>50.107037037037053</v>
      </c>
      <c r="AM271" s="231">
        <v>32.440277777777773</v>
      </c>
      <c r="AN271" s="231">
        <v>35.22509259259261</v>
      </c>
      <c r="AO271" s="231">
        <v>25.644766355140202</v>
      </c>
      <c r="AP271" s="231">
        <v>30.947962962962979</v>
      </c>
      <c r="AQ271" s="231">
        <v>39.626759259259238</v>
      </c>
      <c r="AR271" s="231">
        <v>41.343148148148146</v>
      </c>
      <c r="AS271" s="231">
        <v>37.567037037037032</v>
      </c>
      <c r="AT271" s="231">
        <v>38.294814814814814</v>
      </c>
      <c r="AU271" s="231">
        <v>37.566574074074076</v>
      </c>
      <c r="AV271" s="231">
        <v>31.479722222222222</v>
      </c>
      <c r="AW271" s="231">
        <v>28.74444444444444</v>
      </c>
      <c r="AX271" s="231">
        <v>40.259351851851847</v>
      </c>
      <c r="AY271" s="231">
        <v>37.686203703703697</v>
      </c>
      <c r="AZ271" s="231">
        <v>35.568888888888893</v>
      </c>
      <c r="BA271" s="231">
        <v>54.012592592592597</v>
      </c>
      <c r="BB271" s="234"/>
      <c r="BK271" s="199">
        <v>37834</v>
      </c>
      <c r="BL271" s="200">
        <v>392.02199999999999</v>
      </c>
      <c r="BM271" s="200">
        <v>0</v>
      </c>
      <c r="BN271" s="278">
        <f t="shared" si="8"/>
        <v>700</v>
      </c>
      <c r="BO271" s="201">
        <v>633.62699999999995</v>
      </c>
      <c r="BP271" s="278">
        <f t="shared" si="9"/>
        <v>2133.627</v>
      </c>
      <c r="BQ271" s="176"/>
      <c r="BR271" s="209">
        <v>85</v>
      </c>
      <c r="BS271" s="205"/>
    </row>
    <row r="272" spans="2:71" ht="14.1" customHeight="1">
      <c r="B272" s="179"/>
      <c r="C272" s="180"/>
      <c r="D272" s="180"/>
      <c r="E272" s="180">
        <v>1</v>
      </c>
      <c r="F272" s="180">
        <v>2</v>
      </c>
      <c r="G272" s="180">
        <v>3</v>
      </c>
      <c r="H272" s="180">
        <v>4</v>
      </c>
      <c r="I272" s="180">
        <v>5</v>
      </c>
      <c r="J272" s="180">
        <v>6</v>
      </c>
      <c r="K272" s="180">
        <v>7</v>
      </c>
      <c r="L272" s="180">
        <v>8</v>
      </c>
      <c r="M272" s="180">
        <v>9</v>
      </c>
      <c r="N272" s="180">
        <v>10</v>
      </c>
      <c r="O272" s="180">
        <v>11</v>
      </c>
      <c r="P272" s="180">
        <v>12</v>
      </c>
      <c r="Q272" s="180">
        <v>13</v>
      </c>
      <c r="R272" s="180">
        <v>14</v>
      </c>
      <c r="S272" s="180">
        <v>15</v>
      </c>
      <c r="T272" s="180">
        <v>16</v>
      </c>
      <c r="U272" s="180">
        <v>17</v>
      </c>
      <c r="V272" s="180">
        <v>18</v>
      </c>
      <c r="W272" s="180">
        <v>19</v>
      </c>
      <c r="X272" s="180">
        <v>20</v>
      </c>
      <c r="Y272" s="180">
        <v>21</v>
      </c>
      <c r="Z272" s="180">
        <v>22</v>
      </c>
      <c r="AA272" s="180">
        <v>23</v>
      </c>
      <c r="AB272" s="181">
        <v>24</v>
      </c>
      <c r="AH272" s="179"/>
      <c r="AI272" s="187"/>
      <c r="AJ272" s="180"/>
      <c r="AK272" s="180">
        <v>1</v>
      </c>
      <c r="AL272" s="180">
        <v>2</v>
      </c>
      <c r="AM272" s="180">
        <v>3</v>
      </c>
      <c r="AN272" s="180">
        <v>4</v>
      </c>
      <c r="AO272" s="180">
        <v>5</v>
      </c>
      <c r="AP272" s="180">
        <v>6</v>
      </c>
      <c r="AQ272" s="180">
        <v>7</v>
      </c>
      <c r="AR272" s="180">
        <v>8</v>
      </c>
      <c r="AS272" s="180">
        <v>9</v>
      </c>
      <c r="AT272" s="180">
        <v>10</v>
      </c>
      <c r="AU272" s="180">
        <v>11</v>
      </c>
      <c r="AV272" s="180">
        <v>12</v>
      </c>
      <c r="AW272" s="180">
        <v>13</v>
      </c>
      <c r="AX272" s="180">
        <v>14</v>
      </c>
      <c r="AY272" s="180">
        <v>15</v>
      </c>
      <c r="AZ272" s="180">
        <v>16</v>
      </c>
      <c r="BA272" s="180">
        <v>17</v>
      </c>
      <c r="BB272" s="181"/>
      <c r="BK272" s="199">
        <v>37865</v>
      </c>
      <c r="BL272" s="200">
        <v>379.27199999999999</v>
      </c>
      <c r="BM272" s="200">
        <v>0</v>
      </c>
      <c r="BN272" s="278">
        <f t="shared" si="8"/>
        <v>700</v>
      </c>
      <c r="BO272" s="201">
        <v>613.53399999999999</v>
      </c>
      <c r="BP272" s="278">
        <f t="shared" si="9"/>
        <v>2113.5340000000001</v>
      </c>
      <c r="BQ272" s="176"/>
      <c r="BR272" s="209">
        <v>497.5</v>
      </c>
      <c r="BS272" s="205"/>
    </row>
    <row r="273" spans="2:71" ht="36.75" customHeight="1">
      <c r="B273" s="182"/>
      <c r="C273" s="176" t="s">
        <v>9</v>
      </c>
      <c r="D273" s="176" t="s">
        <v>10</v>
      </c>
      <c r="E273" s="177" t="s">
        <v>23</v>
      </c>
      <c r="F273" s="177" t="s">
        <v>24</v>
      </c>
      <c r="G273" s="177" t="s">
        <v>25</v>
      </c>
      <c r="H273" s="177" t="s">
        <v>26</v>
      </c>
      <c r="I273" s="177" t="s">
        <v>27</v>
      </c>
      <c r="J273" s="177" t="s">
        <v>28</v>
      </c>
      <c r="K273" s="177" t="s">
        <v>29</v>
      </c>
      <c r="L273" s="177" t="s">
        <v>30</v>
      </c>
      <c r="M273" s="177" t="s">
        <v>31</v>
      </c>
      <c r="N273" s="177" t="s">
        <v>32</v>
      </c>
      <c r="O273" s="177" t="s">
        <v>33</v>
      </c>
      <c r="P273" s="177" t="s">
        <v>169</v>
      </c>
      <c r="Q273" s="177" t="s">
        <v>34</v>
      </c>
      <c r="R273" s="177" t="s">
        <v>35</v>
      </c>
      <c r="S273" s="177" t="s">
        <v>36</v>
      </c>
      <c r="T273" s="177" t="s">
        <v>224</v>
      </c>
      <c r="U273" s="177" t="s">
        <v>38</v>
      </c>
      <c r="V273" s="177" t="s">
        <v>39</v>
      </c>
      <c r="W273" s="177" t="s">
        <v>40</v>
      </c>
      <c r="X273" s="177" t="s">
        <v>41</v>
      </c>
      <c r="Y273" s="177" t="s">
        <v>42</v>
      </c>
      <c r="Z273" s="177" t="s">
        <v>43</v>
      </c>
      <c r="AA273" s="177" t="s">
        <v>44</v>
      </c>
      <c r="AB273" s="191" t="s">
        <v>45</v>
      </c>
      <c r="AH273" s="182"/>
      <c r="AI273" s="188" t="s">
        <v>9</v>
      </c>
      <c r="AJ273" s="176" t="s">
        <v>10</v>
      </c>
      <c r="AK273" s="177" t="s">
        <v>51</v>
      </c>
      <c r="AL273" s="177" t="s">
        <v>52</v>
      </c>
      <c r="AM273" s="177" t="s">
        <v>44</v>
      </c>
      <c r="AN273" s="177" t="s">
        <v>53</v>
      </c>
      <c r="AO273" s="177" t="s">
        <v>54</v>
      </c>
      <c r="AP273" s="177" t="s">
        <v>55</v>
      </c>
      <c r="AQ273" s="177" t="s">
        <v>56</v>
      </c>
      <c r="AR273" s="177" t="s">
        <v>57</v>
      </c>
      <c r="AS273" s="177" t="s">
        <v>58</v>
      </c>
      <c r="AT273" s="177" t="s">
        <v>59</v>
      </c>
      <c r="AU273" s="177" t="s">
        <v>60</v>
      </c>
      <c r="AV273" s="177" t="s">
        <v>61</v>
      </c>
      <c r="AW273" s="177" t="s">
        <v>62</v>
      </c>
      <c r="AX273" s="177" t="s">
        <v>63</v>
      </c>
      <c r="AY273" s="177" t="s">
        <v>64</v>
      </c>
      <c r="AZ273" s="177" t="s">
        <v>170</v>
      </c>
      <c r="BA273" s="177" t="s">
        <v>65</v>
      </c>
      <c r="BB273" s="183"/>
      <c r="BK273" s="199">
        <v>37895</v>
      </c>
      <c r="BL273" s="200">
        <v>392.315</v>
      </c>
      <c r="BM273" s="200">
        <v>0</v>
      </c>
      <c r="BN273" s="278">
        <f t="shared" si="8"/>
        <v>700</v>
      </c>
      <c r="BO273" s="201">
        <v>635.471</v>
      </c>
      <c r="BP273" s="278">
        <f t="shared" si="9"/>
        <v>2135.471</v>
      </c>
      <c r="BQ273" s="176"/>
      <c r="BR273" s="209">
        <v>137.5</v>
      </c>
      <c r="BS273" s="205"/>
    </row>
    <row r="274" spans="2:71" ht="14.1" customHeight="1">
      <c r="B274" s="184" t="s">
        <v>81</v>
      </c>
      <c r="C274" s="185"/>
      <c r="D274" s="185"/>
      <c r="E274" s="185"/>
      <c r="F274" s="185"/>
      <c r="G274" s="185"/>
      <c r="H274" s="185"/>
      <c r="I274" s="185"/>
      <c r="J274" s="185"/>
      <c r="K274" s="185" t="s">
        <v>111</v>
      </c>
      <c r="L274" s="185"/>
      <c r="M274" s="185"/>
      <c r="N274" s="185"/>
      <c r="O274" s="185"/>
      <c r="P274" s="185"/>
      <c r="Q274" s="185" t="s">
        <v>112</v>
      </c>
      <c r="R274" s="185"/>
      <c r="S274" s="185"/>
      <c r="T274" s="185"/>
      <c r="U274" s="185"/>
      <c r="V274" s="185" t="s">
        <v>113</v>
      </c>
      <c r="W274" s="185"/>
      <c r="X274" s="185"/>
      <c r="Y274" s="185"/>
      <c r="Z274" s="185"/>
      <c r="AA274" s="185"/>
      <c r="AB274" s="186"/>
      <c r="AH274" s="184" t="s">
        <v>81</v>
      </c>
      <c r="AI274" s="190"/>
      <c r="AJ274" s="185"/>
      <c r="AK274" s="185"/>
      <c r="AL274" s="185"/>
      <c r="AM274" s="185"/>
      <c r="AN274" s="185" t="s">
        <v>125</v>
      </c>
      <c r="AO274" s="185"/>
      <c r="AP274" s="185"/>
      <c r="AQ274" s="185" t="s">
        <v>126</v>
      </c>
      <c r="AR274" s="185"/>
      <c r="AS274" s="185"/>
      <c r="AT274" s="185" t="s">
        <v>127</v>
      </c>
      <c r="AU274" s="185"/>
      <c r="AV274" s="185"/>
      <c r="AW274" s="185" t="s">
        <v>128</v>
      </c>
      <c r="AX274" s="185"/>
      <c r="AY274" s="185"/>
      <c r="AZ274" s="185"/>
      <c r="BA274" s="185"/>
      <c r="BB274" s="186"/>
      <c r="BK274" s="199">
        <v>37926</v>
      </c>
      <c r="BL274" s="200">
        <v>379.59</v>
      </c>
      <c r="BM274" s="200">
        <v>13.278</v>
      </c>
      <c r="BN274" s="278">
        <f t="shared" si="8"/>
        <v>713.27800000000002</v>
      </c>
      <c r="BO274" s="201">
        <v>615.28700000000003</v>
      </c>
      <c r="BP274" s="278">
        <f t="shared" si="9"/>
        <v>2115.2870000000003</v>
      </c>
      <c r="BQ274" s="176"/>
      <c r="BR274" s="209">
        <v>86.5</v>
      </c>
      <c r="BS274" s="205"/>
    </row>
    <row r="275" spans="2:71" ht="14.1" customHeight="1">
      <c r="B275" s="2"/>
      <c r="BK275" s="199">
        <v>37956</v>
      </c>
      <c r="BL275" s="200">
        <v>392.28800000000001</v>
      </c>
      <c r="BM275" s="200">
        <v>615.74800000000005</v>
      </c>
      <c r="BN275" s="278">
        <f t="shared" si="8"/>
        <v>1315.748</v>
      </c>
      <c r="BO275" s="201">
        <v>635.87400000000002</v>
      </c>
      <c r="BP275" s="278">
        <f t="shared" si="9"/>
        <v>2135.8739999999998</v>
      </c>
      <c r="BQ275" s="176"/>
      <c r="BR275" s="209">
        <v>60.5</v>
      </c>
      <c r="BS275" s="205"/>
    </row>
    <row r="276" spans="2:71" ht="14.1" customHeight="1">
      <c r="B276" s="2" t="s">
        <v>202</v>
      </c>
      <c r="AI276" s="2" t="s">
        <v>202</v>
      </c>
      <c r="BK276" s="199">
        <v>37987</v>
      </c>
      <c r="BL276" s="200">
        <v>391.83800000000002</v>
      </c>
      <c r="BM276" s="200">
        <v>622.57399999999996</v>
      </c>
      <c r="BN276" s="278">
        <f t="shared" si="8"/>
        <v>1322.5740000000001</v>
      </c>
      <c r="BO276" s="201">
        <v>636.06100000000004</v>
      </c>
      <c r="BP276" s="278">
        <f t="shared" si="9"/>
        <v>2136.0610000000001</v>
      </c>
      <c r="BQ276" s="176"/>
      <c r="BR276" s="209">
        <v>159.5</v>
      </c>
      <c r="BS276" s="205"/>
    </row>
    <row r="277" spans="2:71" ht="14.1" customHeight="1">
      <c r="B277" s="2" t="s">
        <v>219</v>
      </c>
      <c r="AI277" s="2" t="s">
        <v>197</v>
      </c>
      <c r="BK277" s="199">
        <v>38018</v>
      </c>
      <c r="BL277" s="200">
        <v>366.64299999999997</v>
      </c>
      <c r="BM277" s="200">
        <v>582.35199999999998</v>
      </c>
      <c r="BN277" s="278">
        <f t="shared" si="8"/>
        <v>1282.3519999999999</v>
      </c>
      <c r="BO277" s="201">
        <v>594.84699999999998</v>
      </c>
      <c r="BP277" s="278">
        <f t="shared" si="9"/>
        <v>2094.8469999999998</v>
      </c>
      <c r="BQ277" s="176"/>
      <c r="BR277" s="209">
        <v>32.5</v>
      </c>
      <c r="BS277" s="205"/>
    </row>
    <row r="278" spans="2:71" ht="14.1" customHeight="1">
      <c r="B278" s="2" t="s">
        <v>151</v>
      </c>
      <c r="AI278" s="2" t="s">
        <v>151</v>
      </c>
      <c r="BK278" s="199">
        <v>38047</v>
      </c>
      <c r="BL278" s="200">
        <v>392.964</v>
      </c>
      <c r="BM278" s="200">
        <v>622.29200000000003</v>
      </c>
      <c r="BN278" s="278">
        <f t="shared" si="8"/>
        <v>1322.2919999999999</v>
      </c>
      <c r="BO278" s="201">
        <v>635.41300000000001</v>
      </c>
      <c r="BP278" s="278">
        <f t="shared" si="9"/>
        <v>2135.413</v>
      </c>
      <c r="BQ278" s="176"/>
      <c r="BR278" s="209">
        <v>19</v>
      </c>
      <c r="BS278" s="205"/>
    </row>
    <row r="279" spans="2:71" ht="14.1" customHeight="1">
      <c r="B279" s="2" t="s">
        <v>196</v>
      </c>
      <c r="AI279" s="2" t="s">
        <v>206</v>
      </c>
      <c r="BK279" s="199">
        <v>38078</v>
      </c>
      <c r="BL279" s="200">
        <v>380.58199999999999</v>
      </c>
      <c r="BM279" s="200">
        <v>602.303</v>
      </c>
      <c r="BN279" s="278">
        <f t="shared" si="8"/>
        <v>1302.3029999999999</v>
      </c>
      <c r="BO279" s="201">
        <v>615.221</v>
      </c>
      <c r="BP279" s="278">
        <f t="shared" si="9"/>
        <v>2115.221</v>
      </c>
      <c r="BQ279" s="176"/>
      <c r="BR279" s="209">
        <v>37</v>
      </c>
      <c r="BS279" s="205"/>
    </row>
    <row r="280" spans="2:71" ht="14.1" customHeight="1">
      <c r="B280" s="2" t="s">
        <v>195</v>
      </c>
      <c r="BK280" s="199">
        <v>38108</v>
      </c>
      <c r="BL280" s="200">
        <v>393.23</v>
      </c>
      <c r="BM280" s="200">
        <v>622.01400000000001</v>
      </c>
      <c r="BN280" s="278">
        <f t="shared" si="8"/>
        <v>1322.0140000000001</v>
      </c>
      <c r="BO280" s="201">
        <v>625.78800000000001</v>
      </c>
      <c r="BP280" s="278">
        <f t="shared" si="9"/>
        <v>2125.788</v>
      </c>
      <c r="BQ280" s="176"/>
      <c r="BR280" s="209">
        <v>22.5</v>
      </c>
      <c r="BS280" s="205"/>
    </row>
    <row r="281" spans="2:71" ht="14.1" customHeight="1">
      <c r="B281" s="2" t="s">
        <v>203</v>
      </c>
      <c r="BK281" s="199">
        <v>38139</v>
      </c>
      <c r="BL281" s="200">
        <v>380.37</v>
      </c>
      <c r="BM281" s="200">
        <v>601.63400000000001</v>
      </c>
      <c r="BN281" s="278">
        <f t="shared" si="8"/>
        <v>1301.634</v>
      </c>
      <c r="BO281" s="201">
        <v>166.321</v>
      </c>
      <c r="BP281" s="278">
        <f t="shared" si="9"/>
        <v>1666.3209999999999</v>
      </c>
      <c r="BQ281" s="176"/>
      <c r="BR281" s="209">
        <v>123</v>
      </c>
      <c r="BS281" s="205"/>
    </row>
    <row r="282" spans="2:71" ht="14.1" customHeight="1">
      <c r="B282" s="2" t="s">
        <v>143</v>
      </c>
      <c r="BK282" s="199">
        <v>38169</v>
      </c>
      <c r="BL282" s="200">
        <v>392.834</v>
      </c>
      <c r="BM282" s="200">
        <v>620.94200000000001</v>
      </c>
      <c r="BN282" s="278">
        <f t="shared" si="8"/>
        <v>1320.942</v>
      </c>
      <c r="BO282" s="201">
        <v>0</v>
      </c>
      <c r="BP282" s="278">
        <f t="shared" si="9"/>
        <v>1500</v>
      </c>
      <c r="BQ282" s="176"/>
      <c r="BR282" s="209">
        <v>157</v>
      </c>
      <c r="BS282" s="205"/>
    </row>
    <row r="283" spans="2:71" ht="14.1" customHeight="1">
      <c r="B283" s="2" t="s">
        <v>199</v>
      </c>
      <c r="BK283" s="199">
        <v>38200</v>
      </c>
      <c r="BL283" s="200">
        <v>391.73099999999999</v>
      </c>
      <c r="BM283" s="200">
        <v>619.673</v>
      </c>
      <c r="BN283" s="278">
        <f t="shared" si="8"/>
        <v>1319.673</v>
      </c>
      <c r="BO283" s="201">
        <v>0.98099999999999998</v>
      </c>
      <c r="BP283" s="278">
        <f t="shared" si="9"/>
        <v>1500.981</v>
      </c>
      <c r="BQ283" s="176"/>
      <c r="BR283" s="209">
        <v>116.5</v>
      </c>
      <c r="BS283" s="205"/>
    </row>
    <row r="284" spans="2:71" ht="14.1" customHeight="1">
      <c r="B284" s="2" t="s">
        <v>194</v>
      </c>
      <c r="BK284" s="199">
        <v>38231</v>
      </c>
      <c r="BL284" s="200">
        <v>85.581999999999994</v>
      </c>
      <c r="BM284" s="200">
        <v>599.601</v>
      </c>
      <c r="BN284" s="278">
        <f t="shared" si="8"/>
        <v>1299.6010000000001</v>
      </c>
      <c r="BO284" s="201">
        <v>402.91500000000002</v>
      </c>
      <c r="BP284" s="278">
        <f t="shared" si="9"/>
        <v>1902.915</v>
      </c>
      <c r="BQ284" s="176"/>
      <c r="BR284" s="209">
        <v>112</v>
      </c>
      <c r="BS284" s="205"/>
    </row>
    <row r="285" spans="2:71" ht="14.1" customHeight="1">
      <c r="B285" s="2" t="s">
        <v>206</v>
      </c>
      <c r="BK285" s="199">
        <v>38261</v>
      </c>
      <c r="BL285" s="200">
        <v>0</v>
      </c>
      <c r="BM285" s="200">
        <v>620.20299999999997</v>
      </c>
      <c r="BN285" s="278">
        <f t="shared" si="8"/>
        <v>1320.203</v>
      </c>
      <c r="BO285" s="201">
        <v>634.04</v>
      </c>
      <c r="BP285" s="278">
        <f t="shared" si="9"/>
        <v>2134.04</v>
      </c>
      <c r="BQ285" s="176"/>
      <c r="BR285" s="209">
        <v>52</v>
      </c>
      <c r="BS285" s="205"/>
    </row>
    <row r="286" spans="2:71" ht="14.1" customHeight="1">
      <c r="B286" s="2" t="s">
        <v>230</v>
      </c>
      <c r="BK286" s="199">
        <v>38292</v>
      </c>
      <c r="BL286" s="200">
        <v>0</v>
      </c>
      <c r="BM286" s="200">
        <v>600.47699999999998</v>
      </c>
      <c r="BN286" s="278">
        <f t="shared" si="8"/>
        <v>1300.4769999999999</v>
      </c>
      <c r="BO286" s="201">
        <v>613.95799999999997</v>
      </c>
      <c r="BP286" s="278">
        <f t="shared" si="9"/>
        <v>2113.9580000000001</v>
      </c>
      <c r="BQ286" s="176"/>
      <c r="BR286" s="209">
        <v>82</v>
      </c>
      <c r="BS286" s="205"/>
    </row>
    <row r="287" spans="2:71" ht="14.1" customHeight="1">
      <c r="B287" s="2" t="s">
        <v>218</v>
      </c>
      <c r="BK287" s="199">
        <v>38322</v>
      </c>
      <c r="BL287" s="200">
        <v>0</v>
      </c>
      <c r="BM287" s="200">
        <v>621.09699999999998</v>
      </c>
      <c r="BN287" s="278">
        <f t="shared" si="8"/>
        <v>1321.097</v>
      </c>
      <c r="BO287" s="201">
        <v>635.51099999999997</v>
      </c>
      <c r="BP287" s="278">
        <f t="shared" si="9"/>
        <v>2135.511</v>
      </c>
      <c r="BQ287" s="176"/>
      <c r="BR287" s="209">
        <v>322.5</v>
      </c>
      <c r="BS287" s="205"/>
    </row>
    <row r="288" spans="2:71" ht="14.1" customHeight="1">
      <c r="B288" s="2"/>
      <c r="BK288" s="199">
        <v>38353</v>
      </c>
      <c r="BL288" s="200">
        <v>156.79400000000001</v>
      </c>
      <c r="BM288" s="200">
        <v>416.24</v>
      </c>
      <c r="BN288" s="278">
        <f t="shared" si="8"/>
        <v>1116.24</v>
      </c>
      <c r="BO288" s="201">
        <v>635.44500000000005</v>
      </c>
      <c r="BP288" s="278">
        <f t="shared" si="9"/>
        <v>2135.4450000000002</v>
      </c>
      <c r="BQ288" s="176"/>
      <c r="BR288" s="209">
        <v>78</v>
      </c>
      <c r="BS288" s="205"/>
    </row>
    <row r="289" spans="2:71" ht="14.1" customHeight="1">
      <c r="B289" s="2" t="s">
        <v>334</v>
      </c>
      <c r="D289" s="261" t="s">
        <v>242</v>
      </c>
      <c r="G289" s="261" t="s">
        <v>265</v>
      </c>
      <c r="J289" s="262" t="s">
        <v>269</v>
      </c>
      <c r="M289" s="261" t="s">
        <v>328</v>
      </c>
      <c r="AI289" s="2" t="s">
        <v>334</v>
      </c>
      <c r="AJ289" s="275"/>
      <c r="AK289" s="1" t="s">
        <v>242</v>
      </c>
      <c r="AM289" s="275"/>
      <c r="AN289" s="1" t="s">
        <v>265</v>
      </c>
      <c r="AP289" s="275"/>
      <c r="AQ289" s="1" t="s">
        <v>269</v>
      </c>
      <c r="AS289" s="275"/>
      <c r="AT289" s="1" t="s">
        <v>342</v>
      </c>
      <c r="BK289" s="199">
        <v>38384</v>
      </c>
      <c r="BL289" s="200">
        <v>308.93200000000002</v>
      </c>
      <c r="BM289" s="200">
        <v>0</v>
      </c>
      <c r="BN289" s="278">
        <f t="shared" si="8"/>
        <v>700</v>
      </c>
      <c r="BO289" s="201">
        <v>573.673</v>
      </c>
      <c r="BP289" s="278">
        <f t="shared" si="9"/>
        <v>2073.6729999999998</v>
      </c>
      <c r="BQ289" s="176"/>
      <c r="BR289" s="209">
        <v>95.5</v>
      </c>
      <c r="BS289" s="205"/>
    </row>
    <row r="290" spans="2:71" ht="14.1" customHeight="1">
      <c r="B290" s="2" t="s">
        <v>335</v>
      </c>
      <c r="D290" s="261" t="s">
        <v>259</v>
      </c>
      <c r="G290" s="261" t="s">
        <v>266</v>
      </c>
      <c r="J290" s="261" t="s">
        <v>270</v>
      </c>
      <c r="M290" s="261" t="s">
        <v>329</v>
      </c>
      <c r="AI290" s="2" t="s">
        <v>335</v>
      </c>
      <c r="AJ290" s="275"/>
      <c r="AK290" s="1" t="s">
        <v>281</v>
      </c>
      <c r="AM290" s="275"/>
      <c r="AN290" s="1" t="s">
        <v>284</v>
      </c>
      <c r="AP290" s="275"/>
      <c r="AQ290" s="1"/>
      <c r="AS290" s="275"/>
      <c r="AT290" s="1" t="s">
        <v>336</v>
      </c>
      <c r="BK290" s="199">
        <v>38412</v>
      </c>
      <c r="BL290" s="200">
        <v>0</v>
      </c>
      <c r="BM290" s="200">
        <v>0</v>
      </c>
      <c r="BN290" s="278">
        <f t="shared" si="8"/>
        <v>700</v>
      </c>
      <c r="BO290" s="201">
        <v>635.18799999999999</v>
      </c>
      <c r="BP290" s="278">
        <f t="shared" si="9"/>
        <v>2135.1880000000001</v>
      </c>
      <c r="BQ290" s="176"/>
      <c r="BR290" s="209">
        <v>56</v>
      </c>
      <c r="BS290" s="205"/>
    </row>
    <row r="291" spans="2:71" ht="14.1" customHeight="1">
      <c r="B291" s="2" t="s">
        <v>335</v>
      </c>
      <c r="D291" s="261" t="s">
        <v>260</v>
      </c>
      <c r="G291" s="261" t="s">
        <v>267</v>
      </c>
      <c r="J291" s="261" t="s">
        <v>271</v>
      </c>
      <c r="M291" s="261" t="s">
        <v>267</v>
      </c>
      <c r="AI291" s="2" t="s">
        <v>51</v>
      </c>
      <c r="AJ291" s="275"/>
      <c r="AK291" s="1" t="s">
        <v>282</v>
      </c>
      <c r="AM291" s="275"/>
      <c r="AN291" s="1"/>
      <c r="AP291" s="275"/>
      <c r="AQ291" s="1" t="s">
        <v>282</v>
      </c>
      <c r="AS291" s="275"/>
      <c r="AT291" s="2" t="s">
        <v>337</v>
      </c>
      <c r="BK291" s="199">
        <v>38443</v>
      </c>
      <c r="BL291" s="200">
        <v>171.876</v>
      </c>
      <c r="BM291" s="200">
        <v>0</v>
      </c>
      <c r="BN291" s="278">
        <f t="shared" si="8"/>
        <v>700</v>
      </c>
      <c r="BO291" s="201">
        <v>614.60400000000004</v>
      </c>
      <c r="BP291" s="278">
        <f t="shared" si="9"/>
        <v>2114.6040000000003</v>
      </c>
      <c r="BQ291" s="176"/>
      <c r="BR291" s="209">
        <v>37</v>
      </c>
      <c r="BS291" s="205"/>
    </row>
    <row r="292" spans="2:71" ht="14.1" customHeight="1">
      <c r="B292" s="2" t="s">
        <v>243</v>
      </c>
      <c r="D292" s="261" t="s">
        <v>261</v>
      </c>
      <c r="G292" s="261" t="s">
        <v>261</v>
      </c>
      <c r="J292" s="261" t="s">
        <v>272</v>
      </c>
      <c r="M292" s="261" t="s">
        <v>330</v>
      </c>
      <c r="AI292" s="2" t="s">
        <v>52</v>
      </c>
      <c r="AJ292" s="275"/>
      <c r="AK292" s="1"/>
      <c r="AM292" s="275"/>
      <c r="AN292" s="1"/>
      <c r="AP292" s="275"/>
      <c r="AQ292" s="1"/>
      <c r="AS292" s="275"/>
      <c r="BK292" s="199">
        <v>38473</v>
      </c>
      <c r="BL292" s="200">
        <v>396.29399999999998</v>
      </c>
      <c r="BM292" s="200">
        <v>12.798</v>
      </c>
      <c r="BN292" s="278">
        <f t="shared" si="8"/>
        <v>712.798</v>
      </c>
      <c r="BO292" s="201">
        <v>635.28800000000001</v>
      </c>
      <c r="BP292" s="278">
        <f t="shared" si="9"/>
        <v>2135.288</v>
      </c>
      <c r="BQ292" s="176"/>
      <c r="BR292" s="209">
        <v>79.5</v>
      </c>
      <c r="BS292" s="205"/>
    </row>
    <row r="293" spans="2:71" ht="14.1" customHeight="1">
      <c r="B293" s="2" t="s">
        <v>244</v>
      </c>
      <c r="D293" s="261"/>
      <c r="G293" s="261" t="s">
        <v>261</v>
      </c>
      <c r="J293" s="261" t="s">
        <v>273</v>
      </c>
      <c r="M293" s="261"/>
      <c r="AI293" s="2" t="s">
        <v>44</v>
      </c>
      <c r="AJ293" s="275"/>
      <c r="AK293" s="1" t="s">
        <v>282</v>
      </c>
      <c r="AM293" s="275"/>
      <c r="AN293" s="1"/>
      <c r="AP293" s="275"/>
      <c r="AQ293" s="1" t="s">
        <v>282</v>
      </c>
      <c r="AS293" s="275"/>
      <c r="AT293" s="2" t="s">
        <v>337</v>
      </c>
      <c r="BK293" s="199">
        <v>38504</v>
      </c>
      <c r="BL293" s="200">
        <v>383.38499999999999</v>
      </c>
      <c r="BM293" s="200">
        <v>597.78200000000004</v>
      </c>
      <c r="BN293" s="278">
        <f t="shared" si="8"/>
        <v>1297.7820000000002</v>
      </c>
      <c r="BO293" s="201">
        <v>614.20000000000005</v>
      </c>
      <c r="BP293" s="278">
        <f t="shared" si="9"/>
        <v>2114.1999999999998</v>
      </c>
      <c r="BQ293" s="176"/>
      <c r="BR293" s="209">
        <v>47</v>
      </c>
      <c r="BS293" s="205"/>
    </row>
    <row r="294" spans="2:71" ht="14.1" customHeight="1">
      <c r="B294" s="2" t="s">
        <v>245</v>
      </c>
      <c r="D294" s="261" t="s">
        <v>262</v>
      </c>
      <c r="G294" s="261" t="s">
        <v>262</v>
      </c>
      <c r="J294" s="261" t="s">
        <v>274</v>
      </c>
      <c r="M294" s="261" t="s">
        <v>331</v>
      </c>
      <c r="O294" s="2" t="s">
        <v>332</v>
      </c>
      <c r="AI294" s="2" t="s">
        <v>53</v>
      </c>
      <c r="AJ294" s="275"/>
      <c r="AK294" s="1"/>
      <c r="AM294" s="275"/>
      <c r="AN294" s="1"/>
      <c r="AP294" s="275"/>
      <c r="AQ294" s="1"/>
      <c r="AS294" s="275"/>
      <c r="BK294" s="199">
        <v>38534</v>
      </c>
      <c r="BL294" s="200">
        <v>395.54599999999999</v>
      </c>
      <c r="BM294" s="200">
        <v>621.60599999999999</v>
      </c>
      <c r="BN294" s="278">
        <f t="shared" si="8"/>
        <v>1321.606</v>
      </c>
      <c r="BO294" s="201">
        <v>540.78</v>
      </c>
      <c r="BP294" s="278">
        <f t="shared" si="9"/>
        <v>2040.78</v>
      </c>
      <c r="BQ294" s="176"/>
      <c r="BR294" s="209">
        <v>71.5</v>
      </c>
      <c r="BS294" s="205"/>
    </row>
    <row r="295" spans="2:71" ht="14.1" customHeight="1">
      <c r="B295" s="2" t="s">
        <v>26</v>
      </c>
      <c r="D295" s="261"/>
      <c r="G295" s="261"/>
      <c r="J295" s="261"/>
      <c r="M295" s="261" t="s">
        <v>331</v>
      </c>
      <c r="AI295" s="2" t="s">
        <v>277</v>
      </c>
      <c r="AJ295" s="275"/>
      <c r="AK295" s="1" t="s">
        <v>282</v>
      </c>
      <c r="AM295" s="275"/>
      <c r="AN295" s="1" t="s">
        <v>282</v>
      </c>
      <c r="AP295" s="275"/>
      <c r="AQ295" s="1" t="s">
        <v>282</v>
      </c>
      <c r="AS295" s="275"/>
      <c r="AT295" s="2" t="s">
        <v>337</v>
      </c>
      <c r="BK295" s="199">
        <v>38565</v>
      </c>
      <c r="BL295" s="200">
        <v>197.197</v>
      </c>
      <c r="BM295" s="200">
        <v>310.29500000000002</v>
      </c>
      <c r="BN295" s="278">
        <f t="shared" si="8"/>
        <v>1010.2950000000001</v>
      </c>
      <c r="BO295" s="201">
        <v>306.28500000000003</v>
      </c>
      <c r="BP295" s="278">
        <f t="shared" si="9"/>
        <v>1806.2850000000001</v>
      </c>
      <c r="BQ295" s="176"/>
      <c r="BR295" s="209">
        <v>53.5</v>
      </c>
      <c r="BS295" s="205"/>
    </row>
    <row r="296" spans="2:71" ht="14.1" customHeight="1">
      <c r="B296" s="2" t="s">
        <v>246</v>
      </c>
      <c r="D296" s="261"/>
      <c r="G296" s="261"/>
      <c r="J296" s="261"/>
      <c r="M296" s="261"/>
      <c r="AI296" s="2" t="s">
        <v>55</v>
      </c>
      <c r="AJ296" s="275"/>
      <c r="AK296" s="1" t="s">
        <v>282</v>
      </c>
      <c r="AM296" s="275"/>
      <c r="AN296" s="1" t="s">
        <v>282</v>
      </c>
      <c r="AP296" s="275"/>
      <c r="AQ296" s="1" t="s">
        <v>282</v>
      </c>
      <c r="AS296" s="275"/>
      <c r="AT296" s="2" t="s">
        <v>337</v>
      </c>
      <c r="BK296" s="199">
        <v>38596</v>
      </c>
      <c r="BL296" s="200">
        <v>0</v>
      </c>
      <c r="BM296" s="200">
        <v>0</v>
      </c>
      <c r="BN296" s="278">
        <f t="shared" ref="BN296:BN359" si="13">BM296+700</f>
        <v>700</v>
      </c>
      <c r="BO296" s="201">
        <v>0</v>
      </c>
      <c r="BP296" s="278">
        <f t="shared" si="9"/>
        <v>1500</v>
      </c>
      <c r="BQ296" s="176"/>
      <c r="BR296" s="209">
        <v>182.5</v>
      </c>
      <c r="BS296" s="205"/>
    </row>
    <row r="297" spans="2:71" ht="14.1" customHeight="1">
      <c r="B297" s="2" t="s">
        <v>247</v>
      </c>
      <c r="D297" s="261"/>
      <c r="G297" s="261"/>
      <c r="J297" s="261"/>
      <c r="M297" s="261"/>
      <c r="AI297" s="2" t="s">
        <v>56</v>
      </c>
      <c r="AJ297" s="275"/>
      <c r="AK297" s="1"/>
      <c r="AM297" s="275"/>
      <c r="AN297" s="1"/>
      <c r="AP297" s="275"/>
      <c r="AQ297" s="1"/>
      <c r="AS297" s="275"/>
      <c r="AT297" s="1"/>
      <c r="BK297" s="199">
        <v>38626</v>
      </c>
      <c r="BL297" s="200">
        <v>0</v>
      </c>
      <c r="BM297" s="200">
        <v>0</v>
      </c>
      <c r="BN297" s="278">
        <f t="shared" si="13"/>
        <v>700</v>
      </c>
      <c r="BO297" s="201">
        <v>0</v>
      </c>
      <c r="BP297" s="278">
        <f t="shared" si="9"/>
        <v>1500</v>
      </c>
      <c r="BQ297" s="176"/>
      <c r="BR297" s="209">
        <v>99</v>
      </c>
      <c r="BS297" s="205"/>
    </row>
    <row r="298" spans="2:71" ht="14.1" customHeight="1">
      <c r="B298" s="2" t="s">
        <v>248</v>
      </c>
      <c r="D298" s="261"/>
      <c r="G298" s="261"/>
      <c r="J298" s="261"/>
      <c r="M298" s="261"/>
      <c r="AI298" s="2" t="s">
        <v>57</v>
      </c>
      <c r="AJ298" s="275"/>
      <c r="AK298" s="1" t="s">
        <v>283</v>
      </c>
      <c r="AM298" s="275"/>
      <c r="AN298" s="1" t="s">
        <v>283</v>
      </c>
      <c r="AP298" s="275"/>
      <c r="AQ298" s="1" t="s">
        <v>285</v>
      </c>
      <c r="AS298" s="275"/>
      <c r="AT298" s="1" t="s">
        <v>338</v>
      </c>
      <c r="BK298" s="199">
        <v>38657</v>
      </c>
      <c r="BL298" s="200">
        <v>0</v>
      </c>
      <c r="BM298" s="200">
        <v>0</v>
      </c>
      <c r="BN298" s="278">
        <f t="shared" si="13"/>
        <v>700</v>
      </c>
      <c r="BO298" s="201">
        <v>0</v>
      </c>
      <c r="BP298" s="278">
        <f t="shared" si="9"/>
        <v>1500</v>
      </c>
      <c r="BQ298" s="176"/>
      <c r="BR298" s="209">
        <v>89.5</v>
      </c>
      <c r="BS298" s="205"/>
    </row>
    <row r="299" spans="2:71" ht="14.1" customHeight="1">
      <c r="B299" s="2" t="s">
        <v>249</v>
      </c>
      <c r="D299" s="261"/>
      <c r="G299" s="261"/>
      <c r="J299" s="261"/>
      <c r="M299" s="261"/>
      <c r="AI299" s="2" t="s">
        <v>58</v>
      </c>
      <c r="AJ299" s="275"/>
      <c r="AK299" s="1" t="s">
        <v>282</v>
      </c>
      <c r="AM299" s="275"/>
      <c r="AN299" s="1"/>
      <c r="AP299" s="275"/>
      <c r="AQ299" s="1" t="s">
        <v>282</v>
      </c>
      <c r="AS299" s="275"/>
      <c r="AT299" s="2" t="s">
        <v>337</v>
      </c>
      <c r="BK299" s="199">
        <v>38687</v>
      </c>
      <c r="BL299" s="200">
        <v>0</v>
      </c>
      <c r="BM299" s="200">
        <v>0</v>
      </c>
      <c r="BN299" s="278">
        <f t="shared" si="13"/>
        <v>700</v>
      </c>
      <c r="BO299" s="201">
        <v>0</v>
      </c>
      <c r="BP299" s="278">
        <f t="shared" si="9"/>
        <v>1500</v>
      </c>
      <c r="BQ299" s="176"/>
      <c r="BR299" s="209">
        <v>89.5</v>
      </c>
      <c r="BS299" s="205"/>
    </row>
    <row r="300" spans="2:71" ht="14.1" customHeight="1">
      <c r="B300" s="2" t="s">
        <v>250</v>
      </c>
      <c r="D300" s="261" t="s">
        <v>263</v>
      </c>
      <c r="G300" s="261" t="s">
        <v>268</v>
      </c>
      <c r="J300" s="261" t="s">
        <v>275</v>
      </c>
      <c r="M300" s="261" t="s">
        <v>331</v>
      </c>
      <c r="O300" s="2" t="s">
        <v>275</v>
      </c>
      <c r="AI300" s="2" t="s">
        <v>59</v>
      </c>
      <c r="AJ300" s="275"/>
      <c r="AK300" s="1"/>
      <c r="AM300" s="275"/>
      <c r="AN300" s="1"/>
      <c r="AP300" s="275"/>
      <c r="AQ300" s="1"/>
      <c r="AS300" s="275"/>
      <c r="BK300" s="199">
        <v>38718</v>
      </c>
      <c r="BL300" s="200">
        <v>0</v>
      </c>
      <c r="BM300" s="200">
        <v>0</v>
      </c>
      <c r="BN300" s="278">
        <f t="shared" si="13"/>
        <v>700</v>
      </c>
      <c r="BO300" s="201">
        <v>0</v>
      </c>
      <c r="BP300" s="278">
        <f t="shared" si="9"/>
        <v>1500</v>
      </c>
      <c r="BQ300" s="176"/>
      <c r="BR300" s="209">
        <v>28.5</v>
      </c>
      <c r="BS300" s="205"/>
    </row>
    <row r="301" spans="2:71" ht="14.1" customHeight="1">
      <c r="B301" s="2" t="s">
        <v>251</v>
      </c>
      <c r="D301" s="261" t="s">
        <v>264</v>
      </c>
      <c r="G301" s="261" t="s">
        <v>268</v>
      </c>
      <c r="J301" s="261" t="s">
        <v>275</v>
      </c>
      <c r="M301" s="261" t="s">
        <v>331</v>
      </c>
      <c r="O301" s="2" t="s">
        <v>275</v>
      </c>
      <c r="AI301" s="2" t="s">
        <v>60</v>
      </c>
      <c r="AJ301" s="275"/>
      <c r="AK301" s="1"/>
      <c r="AM301" s="275"/>
      <c r="AN301" s="1" t="s">
        <v>282</v>
      </c>
      <c r="AP301" s="275"/>
      <c r="AQ301" s="1"/>
      <c r="AS301" s="275"/>
      <c r="BK301" s="202">
        <v>38749</v>
      </c>
      <c r="BL301" s="200">
        <v>0</v>
      </c>
      <c r="BM301" s="200">
        <v>0</v>
      </c>
      <c r="BN301" s="278">
        <f t="shared" si="13"/>
        <v>700</v>
      </c>
      <c r="BO301" s="201">
        <v>0</v>
      </c>
      <c r="BP301" s="278">
        <f t="shared" si="9"/>
        <v>1500</v>
      </c>
      <c r="BQ301" s="176"/>
      <c r="BR301" s="209">
        <v>64</v>
      </c>
      <c r="BS301" s="205"/>
    </row>
    <row r="302" spans="2:71" ht="14.1" customHeight="1">
      <c r="B302" s="2" t="s">
        <v>252</v>
      </c>
      <c r="D302" s="261"/>
      <c r="G302" s="261"/>
      <c r="J302" s="261"/>
      <c r="M302" s="261"/>
      <c r="AI302" s="2" t="s">
        <v>61</v>
      </c>
      <c r="AJ302" s="275"/>
      <c r="AK302" s="1"/>
      <c r="AM302" s="275"/>
      <c r="AN302" s="1"/>
      <c r="AP302" s="275"/>
      <c r="AQ302" s="1"/>
      <c r="AS302" s="275"/>
      <c r="BK302" s="202">
        <v>38777</v>
      </c>
      <c r="BL302" s="200">
        <v>0</v>
      </c>
      <c r="BM302" s="200">
        <v>0</v>
      </c>
      <c r="BN302" s="278">
        <f t="shared" si="13"/>
        <v>700</v>
      </c>
      <c r="BO302" s="201">
        <v>187.57599999999999</v>
      </c>
      <c r="BP302" s="278">
        <f t="shared" si="9"/>
        <v>1687.576</v>
      </c>
      <c r="BQ302" s="176"/>
      <c r="BR302" s="209">
        <v>12.5</v>
      </c>
      <c r="BS302" s="205"/>
    </row>
    <row r="303" spans="2:71" ht="14.1" customHeight="1">
      <c r="B303" s="2" t="s">
        <v>253</v>
      </c>
      <c r="D303" s="261" t="s">
        <v>261</v>
      </c>
      <c r="G303" s="261" t="s">
        <v>261</v>
      </c>
      <c r="J303" s="261" t="s">
        <v>273</v>
      </c>
      <c r="M303" s="261"/>
      <c r="AI303" s="2" t="s">
        <v>62</v>
      </c>
      <c r="AJ303" s="275"/>
      <c r="AK303" s="1" t="s">
        <v>282</v>
      </c>
      <c r="AM303" s="275"/>
      <c r="AN303" s="1" t="s">
        <v>282</v>
      </c>
      <c r="AP303" s="275"/>
      <c r="AQ303" s="1" t="s">
        <v>282</v>
      </c>
      <c r="AS303" s="275"/>
      <c r="AT303" s="2" t="s">
        <v>337</v>
      </c>
      <c r="BK303" s="202">
        <v>38808</v>
      </c>
      <c r="BL303" s="200">
        <v>0</v>
      </c>
      <c r="BM303" s="200">
        <v>601.93899999999996</v>
      </c>
      <c r="BN303" s="278">
        <f t="shared" si="13"/>
        <v>1301.9389999999999</v>
      </c>
      <c r="BO303" s="201">
        <v>615.28800000000001</v>
      </c>
      <c r="BP303" s="278">
        <f t="shared" si="9"/>
        <v>2115.288</v>
      </c>
      <c r="BQ303" s="176"/>
      <c r="BR303" s="209">
        <v>55.5</v>
      </c>
      <c r="BS303" s="205"/>
    </row>
    <row r="304" spans="2:71" ht="14.1" customHeight="1">
      <c r="B304" s="2" t="s">
        <v>254</v>
      </c>
      <c r="D304" s="261"/>
      <c r="G304" s="261"/>
      <c r="J304" s="261"/>
      <c r="M304" s="261"/>
      <c r="AI304" s="2" t="s">
        <v>278</v>
      </c>
      <c r="AJ304" s="275"/>
      <c r="AK304" s="1" t="s">
        <v>282</v>
      </c>
      <c r="AM304" s="275"/>
      <c r="AN304" s="1"/>
      <c r="AP304" s="275"/>
      <c r="AQ304" s="1" t="s">
        <v>282</v>
      </c>
      <c r="AS304" s="275"/>
      <c r="AT304" s="2" t="s">
        <v>337</v>
      </c>
      <c r="BK304" s="202">
        <v>38838</v>
      </c>
      <c r="BL304" s="200">
        <v>0</v>
      </c>
      <c r="BM304" s="200">
        <v>197.249</v>
      </c>
      <c r="BN304" s="278">
        <f t="shared" si="13"/>
        <v>897.24900000000002</v>
      </c>
      <c r="BO304" s="201">
        <v>635.84500000000003</v>
      </c>
      <c r="BP304" s="278">
        <f t="shared" si="9"/>
        <v>2135.8450000000003</v>
      </c>
      <c r="BQ304" s="176"/>
      <c r="BR304" s="209">
        <v>91</v>
      </c>
      <c r="BS304" s="205"/>
    </row>
    <row r="305" spans="2:71" ht="14.1" customHeight="1">
      <c r="B305" s="2" t="s">
        <v>255</v>
      </c>
      <c r="D305" s="261"/>
      <c r="G305" s="261"/>
      <c r="J305" s="261"/>
      <c r="M305" s="261"/>
      <c r="AI305" s="2" t="s">
        <v>64</v>
      </c>
      <c r="AJ305" s="275"/>
      <c r="AK305" s="1" t="s">
        <v>282</v>
      </c>
      <c r="AM305" s="275"/>
      <c r="AN305" s="1"/>
      <c r="AP305" s="275"/>
      <c r="AQ305" s="1" t="s">
        <v>282</v>
      </c>
      <c r="AS305" s="275"/>
      <c r="AT305" s="2" t="s">
        <v>337</v>
      </c>
      <c r="BK305" s="202">
        <v>38869</v>
      </c>
      <c r="BL305" s="200">
        <v>0</v>
      </c>
      <c r="BM305" s="200">
        <v>0</v>
      </c>
      <c r="BN305" s="278">
        <f t="shared" si="13"/>
        <v>700</v>
      </c>
      <c r="BO305" s="201">
        <v>614.95600000000002</v>
      </c>
      <c r="BP305" s="278">
        <f t="shared" si="9"/>
        <v>2114.9560000000001</v>
      </c>
      <c r="BQ305" s="176"/>
      <c r="BR305" s="209">
        <v>89.5</v>
      </c>
      <c r="BS305" s="205"/>
    </row>
    <row r="306" spans="2:71" ht="14.1" customHeight="1">
      <c r="B306" s="2" t="s">
        <v>36</v>
      </c>
      <c r="D306" s="261"/>
      <c r="G306" s="261"/>
      <c r="J306" s="261"/>
      <c r="M306" s="261"/>
      <c r="AI306" s="2" t="s">
        <v>279</v>
      </c>
      <c r="AJ306" s="275"/>
      <c r="AK306" s="1" t="s">
        <v>282</v>
      </c>
      <c r="AM306" s="275"/>
      <c r="AN306" s="1" t="s">
        <v>282</v>
      </c>
      <c r="AP306" s="275"/>
      <c r="AQ306" s="1" t="s">
        <v>282</v>
      </c>
      <c r="AS306" s="275"/>
      <c r="AT306" s="2" t="s">
        <v>337</v>
      </c>
      <c r="BK306" s="202">
        <v>38899</v>
      </c>
      <c r="BL306" s="200">
        <v>0</v>
      </c>
      <c r="BM306" s="200">
        <v>0</v>
      </c>
      <c r="BN306" s="278">
        <f t="shared" si="13"/>
        <v>700</v>
      </c>
      <c r="BO306" s="201">
        <v>119.679</v>
      </c>
      <c r="BP306" s="278">
        <f t="shared" si="9"/>
        <v>1619.6790000000001</v>
      </c>
      <c r="BQ306" s="176"/>
      <c r="BR306" s="209">
        <v>105.5</v>
      </c>
      <c r="BS306" s="205"/>
    </row>
    <row r="307" spans="2:71" ht="14.1" customHeight="1">
      <c r="B307" s="2" t="s">
        <v>61</v>
      </c>
      <c r="D307" s="261"/>
      <c r="G307" s="261"/>
      <c r="J307" s="261"/>
      <c r="M307" s="261"/>
      <c r="AI307" s="2" t="s">
        <v>280</v>
      </c>
      <c r="AJ307" s="275"/>
      <c r="AK307" s="1"/>
      <c r="AM307" s="275"/>
      <c r="AN307" s="1"/>
      <c r="AP307" s="275"/>
      <c r="AQ307" s="1"/>
      <c r="AS307" s="275"/>
      <c r="BK307" s="199">
        <v>38930</v>
      </c>
      <c r="BL307" s="200">
        <v>0</v>
      </c>
      <c r="BM307" s="200">
        <v>0</v>
      </c>
      <c r="BN307" s="278">
        <f t="shared" si="13"/>
        <v>700</v>
      </c>
      <c r="BO307" s="201">
        <v>0</v>
      </c>
      <c r="BP307" s="278">
        <f t="shared" si="9"/>
        <v>1500</v>
      </c>
      <c r="BQ307" s="176"/>
      <c r="BR307" s="209">
        <v>108</v>
      </c>
      <c r="BS307" s="205"/>
    </row>
    <row r="308" spans="2:71" ht="14.1" customHeight="1">
      <c r="B308" s="2" t="s">
        <v>256</v>
      </c>
      <c r="D308" s="261"/>
      <c r="G308" s="261"/>
      <c r="J308" s="261"/>
      <c r="M308" s="261"/>
      <c r="AI308" s="135"/>
      <c r="AJ308" s="275"/>
      <c r="AM308" s="275"/>
      <c r="AP308" s="275"/>
      <c r="AS308" s="275"/>
      <c r="BK308" s="199">
        <v>38961</v>
      </c>
      <c r="BL308" s="200">
        <v>0</v>
      </c>
      <c r="BM308" s="200">
        <v>0</v>
      </c>
      <c r="BN308" s="278">
        <f t="shared" si="13"/>
        <v>700</v>
      </c>
      <c r="BO308" s="201">
        <v>0</v>
      </c>
      <c r="BP308" s="278">
        <f t="shared" si="9"/>
        <v>1500</v>
      </c>
      <c r="BQ308" s="176"/>
      <c r="BR308" s="209">
        <v>219</v>
      </c>
      <c r="BS308" s="205"/>
    </row>
    <row r="309" spans="2:71" ht="14.1" customHeight="1">
      <c r="B309" s="2" t="s">
        <v>39</v>
      </c>
      <c r="D309" s="261"/>
      <c r="G309" s="261"/>
      <c r="J309" s="261"/>
      <c r="M309" s="261"/>
      <c r="AJ309" s="275"/>
      <c r="AM309" s="275"/>
      <c r="AP309" s="275"/>
      <c r="AS309" s="275"/>
      <c r="BK309" s="199">
        <v>38991</v>
      </c>
      <c r="BL309" s="200">
        <v>0</v>
      </c>
      <c r="BM309" s="200">
        <v>0</v>
      </c>
      <c r="BN309" s="278">
        <f t="shared" si="13"/>
        <v>700</v>
      </c>
      <c r="BO309" s="201">
        <v>0</v>
      </c>
      <c r="BP309" s="278">
        <f t="shared" ref="BP309:BP372" si="14">BO309+1500</f>
        <v>1500</v>
      </c>
      <c r="BQ309" s="176"/>
      <c r="BR309" s="209">
        <v>38</v>
      </c>
      <c r="BS309" s="205"/>
    </row>
    <row r="310" spans="2:71" ht="14.1" customHeight="1">
      <c r="B310" s="2" t="s">
        <v>40</v>
      </c>
      <c r="D310" s="261"/>
      <c r="G310" s="261"/>
      <c r="J310" s="261"/>
      <c r="M310" s="261"/>
      <c r="AJ310" s="275"/>
      <c r="AM310" s="275"/>
      <c r="AP310" s="275"/>
      <c r="AS310" s="275"/>
      <c r="BK310" s="199">
        <v>39022</v>
      </c>
      <c r="BL310" s="200">
        <v>0</v>
      </c>
      <c r="BM310" s="200">
        <v>0</v>
      </c>
      <c r="BN310" s="278">
        <f t="shared" si="13"/>
        <v>700</v>
      </c>
      <c r="BO310" s="201">
        <v>99.134</v>
      </c>
      <c r="BP310" s="278">
        <f t="shared" si="14"/>
        <v>1599.134</v>
      </c>
      <c r="BQ310" s="176"/>
      <c r="BR310" s="209">
        <v>206.5</v>
      </c>
      <c r="BS310" s="205"/>
    </row>
    <row r="311" spans="2:71" ht="14.1" customHeight="1">
      <c r="B311" s="2" t="s">
        <v>257</v>
      </c>
      <c r="D311" s="261"/>
      <c r="G311" s="261"/>
      <c r="J311" s="261"/>
      <c r="M311" s="261"/>
      <c r="BK311" s="199">
        <v>39052</v>
      </c>
      <c r="BL311" s="200">
        <v>0</v>
      </c>
      <c r="BM311" s="200">
        <v>351.76400000000001</v>
      </c>
      <c r="BN311" s="278">
        <f t="shared" si="13"/>
        <v>1051.7640000000001</v>
      </c>
      <c r="BO311" s="201">
        <v>635.98800000000006</v>
      </c>
      <c r="BP311" s="278">
        <f t="shared" si="14"/>
        <v>2135.9880000000003</v>
      </c>
      <c r="BQ311" s="176"/>
      <c r="BR311" s="209">
        <v>408.5</v>
      </c>
      <c r="BS311" s="205"/>
    </row>
    <row r="312" spans="2:71" ht="14.1" customHeight="1">
      <c r="B312" s="2" t="s">
        <v>42</v>
      </c>
      <c r="D312" s="261"/>
      <c r="G312" s="261"/>
      <c r="J312" s="261"/>
      <c r="M312" s="261"/>
      <c r="BK312" s="199">
        <v>39083</v>
      </c>
      <c r="BL312" s="200">
        <v>0</v>
      </c>
      <c r="BM312" s="200">
        <v>351.29399999999998</v>
      </c>
      <c r="BN312" s="278">
        <f t="shared" si="13"/>
        <v>1051.2939999999999</v>
      </c>
      <c r="BO312" s="201">
        <v>636.19799999999998</v>
      </c>
      <c r="BP312" s="278">
        <f t="shared" si="14"/>
        <v>2136.1979999999999</v>
      </c>
      <c r="BQ312" s="176"/>
      <c r="BR312" s="209">
        <v>159.5</v>
      </c>
      <c r="BS312" s="205"/>
    </row>
    <row r="313" spans="2:71" ht="14.1" customHeight="1">
      <c r="B313" s="2" t="s">
        <v>258</v>
      </c>
      <c r="D313" s="261"/>
      <c r="G313" s="261" t="s">
        <v>261</v>
      </c>
      <c r="J313" s="261" t="s">
        <v>273</v>
      </c>
      <c r="M313" s="261" t="s">
        <v>331</v>
      </c>
      <c r="BK313" s="202">
        <v>39114</v>
      </c>
      <c r="BL313" s="200">
        <v>0</v>
      </c>
      <c r="BM313" s="200">
        <v>561.86699999999996</v>
      </c>
      <c r="BN313" s="278">
        <f t="shared" si="13"/>
        <v>1261.867</v>
      </c>
      <c r="BO313" s="201">
        <v>574.51700000000005</v>
      </c>
      <c r="BP313" s="278">
        <f t="shared" si="14"/>
        <v>2074.5169999999998</v>
      </c>
      <c r="BQ313" s="176"/>
      <c r="BR313" s="209">
        <v>104.5</v>
      </c>
      <c r="BS313" s="205"/>
    </row>
    <row r="314" spans="2:71" ht="14.1" customHeight="1">
      <c r="B314" s="2" t="s">
        <v>44</v>
      </c>
      <c r="D314" s="261" t="s">
        <v>261</v>
      </c>
      <c r="G314" s="261" t="s">
        <v>261</v>
      </c>
      <c r="J314" s="261" t="s">
        <v>276</v>
      </c>
      <c r="M314" s="261" t="s">
        <v>331</v>
      </c>
      <c r="BK314" s="202">
        <v>39142</v>
      </c>
      <c r="BL314" s="200">
        <v>0</v>
      </c>
      <c r="BM314" s="200">
        <v>621.80600000000004</v>
      </c>
      <c r="BN314" s="278">
        <f t="shared" si="13"/>
        <v>1321.806</v>
      </c>
      <c r="BO314" s="201">
        <v>239.85499999999999</v>
      </c>
      <c r="BP314" s="278">
        <f t="shared" si="14"/>
        <v>1739.855</v>
      </c>
      <c r="BQ314" s="176"/>
      <c r="BR314" s="209">
        <v>60.5</v>
      </c>
      <c r="BS314" s="205"/>
    </row>
    <row r="315" spans="2:71" ht="14.1" customHeight="1">
      <c r="B315" s="2" t="s">
        <v>221</v>
      </c>
      <c r="D315" s="261"/>
      <c r="G315" s="261"/>
      <c r="J315" s="261"/>
      <c r="M315" s="261"/>
      <c r="BK315" s="202">
        <v>39173</v>
      </c>
      <c r="BL315" s="200">
        <v>0</v>
      </c>
      <c r="BM315" s="200">
        <v>602.10299999999995</v>
      </c>
      <c r="BN315" s="278">
        <f t="shared" si="13"/>
        <v>1302.1030000000001</v>
      </c>
      <c r="BO315" s="201">
        <v>556.27499999999998</v>
      </c>
      <c r="BP315" s="278">
        <f t="shared" si="14"/>
        <v>2056.2750000000001</v>
      </c>
      <c r="BQ315" s="176"/>
      <c r="BR315" s="209">
        <v>51.5</v>
      </c>
      <c r="BS315" s="205"/>
    </row>
    <row r="316" spans="2:71" ht="14.1" customHeight="1">
      <c r="B316" s="2"/>
      <c r="D316" s="261"/>
      <c r="G316" s="261"/>
      <c r="J316" s="261"/>
      <c r="M316" s="261"/>
      <c r="BK316" s="202">
        <v>39203</v>
      </c>
      <c r="BL316" s="200">
        <v>17.422000000000001</v>
      </c>
      <c r="BM316" s="200">
        <v>621.93799999999999</v>
      </c>
      <c r="BN316" s="278">
        <f t="shared" si="13"/>
        <v>1321.9380000000001</v>
      </c>
      <c r="BO316" s="201">
        <v>175.16499999999999</v>
      </c>
      <c r="BP316" s="278">
        <f t="shared" si="14"/>
        <v>1675.165</v>
      </c>
      <c r="BQ316" s="176"/>
      <c r="BR316" s="209">
        <v>55.5</v>
      </c>
      <c r="BS316" s="205"/>
    </row>
    <row r="317" spans="2:71" ht="14.1" customHeight="1">
      <c r="BK317" s="202">
        <v>39234</v>
      </c>
      <c r="BL317" s="200">
        <v>0</v>
      </c>
      <c r="BM317" s="200">
        <v>601.02200000000005</v>
      </c>
      <c r="BN317" s="278">
        <f t="shared" si="13"/>
        <v>1301.0219999999999</v>
      </c>
      <c r="BO317" s="201">
        <v>0</v>
      </c>
      <c r="BP317" s="278">
        <f t="shared" si="14"/>
        <v>1500</v>
      </c>
      <c r="BQ317" s="176"/>
      <c r="BR317" s="209">
        <v>66</v>
      </c>
      <c r="BS317" s="205"/>
    </row>
    <row r="318" spans="2:71" ht="14.1" customHeight="1">
      <c r="BK318" s="202">
        <v>39264</v>
      </c>
      <c r="BL318" s="200">
        <v>323.67599999999999</v>
      </c>
      <c r="BM318" s="200">
        <v>620.02200000000005</v>
      </c>
      <c r="BN318" s="278">
        <f t="shared" si="13"/>
        <v>1320.0219999999999</v>
      </c>
      <c r="BO318" s="201">
        <v>0</v>
      </c>
      <c r="BP318" s="278">
        <f t="shared" si="14"/>
        <v>1500</v>
      </c>
      <c r="BQ318" s="176"/>
      <c r="BR318" s="209">
        <v>102</v>
      </c>
      <c r="BS318" s="205"/>
    </row>
    <row r="319" spans="2:71" ht="14.1" customHeight="1">
      <c r="BK319" s="199">
        <v>39295</v>
      </c>
      <c r="BL319" s="200">
        <v>394.399</v>
      </c>
      <c r="BM319" s="200">
        <v>619.803</v>
      </c>
      <c r="BN319" s="278">
        <f t="shared" si="13"/>
        <v>1319.8029999999999</v>
      </c>
      <c r="BO319" s="201">
        <v>0</v>
      </c>
      <c r="BP319" s="278">
        <f t="shared" si="14"/>
        <v>1500</v>
      </c>
      <c r="BQ319" s="176"/>
      <c r="BR319" s="209">
        <v>154.5</v>
      </c>
      <c r="BS319" s="205"/>
    </row>
    <row r="320" spans="2:71" ht="14.1" customHeight="1">
      <c r="BK320" s="199">
        <v>39326</v>
      </c>
      <c r="BL320" s="200">
        <v>381.15100000000001</v>
      </c>
      <c r="BM320" s="200">
        <v>599.36199999999997</v>
      </c>
      <c r="BN320" s="278">
        <f t="shared" si="13"/>
        <v>1299.3620000000001</v>
      </c>
      <c r="BO320" s="201">
        <v>0</v>
      </c>
      <c r="BP320" s="278">
        <f t="shared" si="14"/>
        <v>1500</v>
      </c>
      <c r="BQ320" s="176"/>
      <c r="BR320" s="209">
        <v>191</v>
      </c>
      <c r="BS320" s="205"/>
    </row>
    <row r="321" spans="63:71" ht="14.1" customHeight="1">
      <c r="BK321" s="199">
        <v>39356</v>
      </c>
      <c r="BL321" s="200">
        <v>394.649</v>
      </c>
      <c r="BM321" s="200">
        <v>199.52199999999999</v>
      </c>
      <c r="BN321" s="278">
        <f t="shared" si="13"/>
        <v>899.52199999999993</v>
      </c>
      <c r="BO321" s="201">
        <v>0</v>
      </c>
      <c r="BP321" s="278">
        <f t="shared" si="14"/>
        <v>1500</v>
      </c>
      <c r="BQ321" s="176"/>
      <c r="BR321" s="209">
        <v>33.5</v>
      </c>
      <c r="BS321" s="205"/>
    </row>
    <row r="322" spans="63:71" ht="14.1" customHeight="1">
      <c r="BK322" s="199">
        <v>39387</v>
      </c>
      <c r="BL322" s="200">
        <v>382.72300000000001</v>
      </c>
      <c r="BM322" s="200">
        <v>0</v>
      </c>
      <c r="BN322" s="278">
        <f t="shared" si="13"/>
        <v>700</v>
      </c>
      <c r="BO322" s="201">
        <v>5.2919999999999998</v>
      </c>
      <c r="BP322" s="278">
        <f t="shared" si="14"/>
        <v>1505.2919999999999</v>
      </c>
      <c r="BQ322" s="176"/>
      <c r="BR322" s="209">
        <v>148.5</v>
      </c>
      <c r="BS322" s="205"/>
    </row>
    <row r="323" spans="63:71" ht="14.1" customHeight="1">
      <c r="BK323" s="199">
        <v>39417</v>
      </c>
      <c r="BL323" s="200">
        <v>396.19200000000001</v>
      </c>
      <c r="BM323" s="200">
        <v>0</v>
      </c>
      <c r="BN323" s="278">
        <f t="shared" si="13"/>
        <v>700</v>
      </c>
      <c r="BO323" s="201">
        <v>166.505</v>
      </c>
      <c r="BP323" s="278">
        <f t="shared" si="14"/>
        <v>1666.5050000000001</v>
      </c>
      <c r="BQ323" s="176"/>
      <c r="BR323" s="209">
        <v>162.5</v>
      </c>
      <c r="BS323" s="205"/>
    </row>
    <row r="324" spans="63:71" ht="14.1" customHeight="1">
      <c r="BK324" s="199">
        <v>39448</v>
      </c>
      <c r="BL324" s="200">
        <v>396.15100000000001</v>
      </c>
      <c r="BM324" s="200">
        <v>20.898</v>
      </c>
      <c r="BN324" s="278">
        <f t="shared" si="13"/>
        <v>720.89800000000002</v>
      </c>
      <c r="BO324" s="201">
        <v>636.572</v>
      </c>
      <c r="BP324" s="278">
        <f t="shared" si="14"/>
        <v>2136.5720000000001</v>
      </c>
      <c r="BQ324" s="176"/>
      <c r="BR324" s="209">
        <v>35</v>
      </c>
      <c r="BS324" s="205"/>
    </row>
    <row r="325" spans="63:71" ht="14.1" customHeight="1">
      <c r="BK325" s="202">
        <v>39479</v>
      </c>
      <c r="BL325" s="200">
        <v>165.571</v>
      </c>
      <c r="BM325" s="200">
        <v>576.48</v>
      </c>
      <c r="BN325" s="278">
        <f t="shared" si="13"/>
        <v>1276.48</v>
      </c>
      <c r="BO325" s="201">
        <v>594.86699999999996</v>
      </c>
      <c r="BP325" s="278">
        <f t="shared" si="14"/>
        <v>2094.8670000000002</v>
      </c>
      <c r="BQ325" s="176"/>
      <c r="BR325" s="209">
        <v>39</v>
      </c>
      <c r="BS325" s="205"/>
    </row>
    <row r="326" spans="63:71" ht="14.1" customHeight="1">
      <c r="BK326" s="202">
        <v>39508</v>
      </c>
      <c r="BL326" s="200">
        <v>0</v>
      </c>
      <c r="BM326" s="200">
        <v>621.78700000000003</v>
      </c>
      <c r="BN326" s="278">
        <f t="shared" si="13"/>
        <v>1321.787</v>
      </c>
      <c r="BO326" s="201">
        <v>634.89099999999996</v>
      </c>
      <c r="BP326" s="278">
        <f t="shared" si="14"/>
        <v>2134.8910000000001</v>
      </c>
      <c r="BQ326" s="176"/>
      <c r="BR326" s="209">
        <v>12.5</v>
      </c>
      <c r="BS326" s="205"/>
    </row>
    <row r="327" spans="63:71" ht="14.1" customHeight="1">
      <c r="BK327" s="202">
        <v>39539</v>
      </c>
      <c r="BL327" s="200">
        <v>0</v>
      </c>
      <c r="BM327" s="200">
        <v>601.69500000000005</v>
      </c>
      <c r="BN327" s="278">
        <f t="shared" si="13"/>
        <v>1301.6950000000002</v>
      </c>
      <c r="BO327" s="201">
        <v>613.91999999999996</v>
      </c>
      <c r="BP327" s="278">
        <f t="shared" si="14"/>
        <v>2113.92</v>
      </c>
      <c r="BQ327" s="176"/>
      <c r="BR327" s="209">
        <v>37.5</v>
      </c>
      <c r="BS327" s="205"/>
    </row>
    <row r="328" spans="63:71" ht="14.1" customHeight="1">
      <c r="BK328" s="202">
        <v>39569</v>
      </c>
      <c r="BL328" s="200">
        <v>0</v>
      </c>
      <c r="BM328" s="200">
        <v>621.68499999999995</v>
      </c>
      <c r="BN328" s="278">
        <f t="shared" si="13"/>
        <v>1321.6849999999999</v>
      </c>
      <c r="BO328" s="201">
        <v>634.28300000000002</v>
      </c>
      <c r="BP328" s="278">
        <f t="shared" si="14"/>
        <v>2134.2829999999999</v>
      </c>
      <c r="BQ328" s="176"/>
      <c r="BR328" s="209">
        <v>43.5</v>
      </c>
      <c r="BS328" s="205"/>
    </row>
    <row r="329" spans="63:71" ht="14.1" customHeight="1">
      <c r="BK329" s="202">
        <v>39600</v>
      </c>
      <c r="BL329" s="200">
        <v>0</v>
      </c>
      <c r="BM329" s="200">
        <v>601.37300000000005</v>
      </c>
      <c r="BN329" s="278">
        <f t="shared" si="13"/>
        <v>1301.373</v>
      </c>
      <c r="BO329" s="201">
        <v>615.43899999999996</v>
      </c>
      <c r="BP329" s="278">
        <f t="shared" si="14"/>
        <v>2115.4389999999999</v>
      </c>
      <c r="BQ329" s="176"/>
      <c r="BR329" s="209">
        <v>98.5</v>
      </c>
      <c r="BS329" s="205"/>
    </row>
    <row r="330" spans="63:71" ht="14.1" customHeight="1">
      <c r="BK330" s="202">
        <v>39630</v>
      </c>
      <c r="BL330" s="200">
        <v>0</v>
      </c>
      <c r="BM330" s="200">
        <v>620.68499999999995</v>
      </c>
      <c r="BN330" s="278">
        <f t="shared" si="13"/>
        <v>1320.6849999999999</v>
      </c>
      <c r="BO330" s="201">
        <v>635.47900000000004</v>
      </c>
      <c r="BP330" s="278">
        <f t="shared" si="14"/>
        <v>2135.4790000000003</v>
      </c>
      <c r="BQ330" s="176"/>
      <c r="BR330" s="209">
        <v>90.5</v>
      </c>
      <c r="BS330" s="205"/>
    </row>
    <row r="331" spans="63:71" ht="14.1" customHeight="1">
      <c r="BK331" s="199">
        <v>39661</v>
      </c>
      <c r="BL331" s="200">
        <v>0</v>
      </c>
      <c r="BM331" s="200">
        <v>619.51900000000001</v>
      </c>
      <c r="BN331" s="278">
        <f t="shared" si="13"/>
        <v>1319.519</v>
      </c>
      <c r="BO331" s="201">
        <v>634.56600000000003</v>
      </c>
      <c r="BP331" s="278">
        <f t="shared" si="14"/>
        <v>2134.5659999999998</v>
      </c>
      <c r="BQ331" s="176"/>
      <c r="BR331" s="209">
        <v>63.5</v>
      </c>
      <c r="BS331" s="205"/>
    </row>
    <row r="332" spans="63:71" ht="14.1" customHeight="1">
      <c r="BK332" s="199">
        <v>39692</v>
      </c>
      <c r="BL332" s="200">
        <v>0</v>
      </c>
      <c r="BM332" s="200">
        <v>599.50300000000004</v>
      </c>
      <c r="BN332" s="278">
        <f t="shared" si="13"/>
        <v>1299.5030000000002</v>
      </c>
      <c r="BO332" s="201">
        <v>613.84500000000003</v>
      </c>
      <c r="BP332" s="278">
        <f t="shared" si="14"/>
        <v>2113.8450000000003</v>
      </c>
      <c r="BQ332" s="176"/>
      <c r="BR332" s="209">
        <v>57</v>
      </c>
      <c r="BS332" s="205"/>
    </row>
    <row r="333" spans="63:71" ht="14.1" customHeight="1">
      <c r="BK333" s="199">
        <v>39722</v>
      </c>
      <c r="BL333" s="200">
        <v>0</v>
      </c>
      <c r="BM333" s="200">
        <v>620.04100000000005</v>
      </c>
      <c r="BN333" s="278">
        <f t="shared" si="13"/>
        <v>1320.0410000000002</v>
      </c>
      <c r="BO333" s="201">
        <v>634.29</v>
      </c>
      <c r="BP333" s="278">
        <f t="shared" si="14"/>
        <v>2134.29</v>
      </c>
      <c r="BQ333" s="176"/>
      <c r="BR333" s="209">
        <v>378</v>
      </c>
      <c r="BS333" s="205"/>
    </row>
    <row r="334" spans="63:71" ht="14.1" customHeight="1">
      <c r="BK334" s="199">
        <v>39753</v>
      </c>
      <c r="BL334" s="200">
        <v>0</v>
      </c>
      <c r="BM334" s="200">
        <v>600.54200000000003</v>
      </c>
      <c r="BN334" s="278">
        <f t="shared" si="13"/>
        <v>1300.5419999999999</v>
      </c>
      <c r="BO334" s="201">
        <v>509.05</v>
      </c>
      <c r="BP334" s="278">
        <f t="shared" si="14"/>
        <v>2009.05</v>
      </c>
      <c r="BQ334" s="176"/>
      <c r="BR334" s="209">
        <v>124.5</v>
      </c>
      <c r="BS334" s="205"/>
    </row>
    <row r="335" spans="63:71" ht="14.1" customHeight="1">
      <c r="BK335" s="199">
        <v>39783</v>
      </c>
      <c r="BL335" s="200">
        <v>0</v>
      </c>
      <c r="BM335" s="200">
        <v>620.86500000000001</v>
      </c>
      <c r="BN335" s="278">
        <f t="shared" si="13"/>
        <v>1320.865</v>
      </c>
      <c r="BO335" s="201">
        <v>0</v>
      </c>
      <c r="BP335" s="278">
        <f t="shared" si="14"/>
        <v>1500</v>
      </c>
      <c r="BQ335" s="176"/>
      <c r="BR335" s="209">
        <v>66</v>
      </c>
      <c r="BS335" s="205"/>
    </row>
    <row r="336" spans="63:71" ht="14.1" customHeight="1">
      <c r="BK336" s="199">
        <v>39814</v>
      </c>
      <c r="BL336" s="200">
        <v>0</v>
      </c>
      <c r="BM336" s="200">
        <v>620.84100000000001</v>
      </c>
      <c r="BN336" s="278">
        <f t="shared" si="13"/>
        <v>1320.8409999999999</v>
      </c>
      <c r="BO336" s="201">
        <v>0</v>
      </c>
      <c r="BP336" s="278">
        <f t="shared" si="14"/>
        <v>1500</v>
      </c>
      <c r="BQ336" s="176"/>
      <c r="BR336" s="209">
        <v>68.5</v>
      </c>
      <c r="BS336" s="205"/>
    </row>
    <row r="337" spans="63:71" ht="14.1" customHeight="1">
      <c r="BK337" s="202">
        <v>39845</v>
      </c>
      <c r="BL337" s="200">
        <v>0</v>
      </c>
      <c r="BM337" s="200">
        <v>560.98699999999997</v>
      </c>
      <c r="BN337" s="278">
        <f t="shared" si="13"/>
        <v>1260.9870000000001</v>
      </c>
      <c r="BO337" s="201">
        <v>0</v>
      </c>
      <c r="BP337" s="278">
        <f t="shared" si="14"/>
        <v>1500</v>
      </c>
      <c r="BQ337" s="176"/>
      <c r="BR337" s="209">
        <v>37.5</v>
      </c>
      <c r="BS337" s="205"/>
    </row>
    <row r="338" spans="63:71" ht="14.1" customHeight="1">
      <c r="BK338" s="202">
        <v>39873</v>
      </c>
      <c r="BL338" s="200">
        <v>20.835000000000001</v>
      </c>
      <c r="BM338" s="200">
        <v>492.97800000000001</v>
      </c>
      <c r="BN338" s="278">
        <f t="shared" si="13"/>
        <v>1192.9780000000001</v>
      </c>
      <c r="BO338" s="201">
        <v>0</v>
      </c>
      <c r="BP338" s="278">
        <f t="shared" si="14"/>
        <v>1500</v>
      </c>
      <c r="BQ338" s="176"/>
      <c r="BR338" s="209">
        <v>111.5</v>
      </c>
      <c r="BS338" s="205"/>
    </row>
    <row r="339" spans="63:71" ht="14.1" customHeight="1">
      <c r="BK339" s="202">
        <v>39904</v>
      </c>
      <c r="BL339" s="200">
        <v>332.26299999999998</v>
      </c>
      <c r="BM339" s="200">
        <v>0</v>
      </c>
      <c r="BN339" s="278">
        <f t="shared" si="13"/>
        <v>700</v>
      </c>
      <c r="BO339" s="201">
        <v>0</v>
      </c>
      <c r="BP339" s="278">
        <f t="shared" si="14"/>
        <v>1500</v>
      </c>
      <c r="BQ339" s="176"/>
      <c r="BR339" s="209">
        <v>49</v>
      </c>
      <c r="BS339" s="205"/>
    </row>
    <row r="340" spans="63:71" ht="14.1" customHeight="1">
      <c r="BK340" s="202">
        <v>39934</v>
      </c>
      <c r="BL340" s="200">
        <v>395.351</v>
      </c>
      <c r="BM340" s="200">
        <v>0</v>
      </c>
      <c r="BN340" s="278">
        <f t="shared" si="13"/>
        <v>700</v>
      </c>
      <c r="BO340" s="201">
        <v>0</v>
      </c>
      <c r="BP340" s="278">
        <f t="shared" si="14"/>
        <v>1500</v>
      </c>
      <c r="BQ340" s="176"/>
      <c r="BR340" s="209">
        <v>72</v>
      </c>
      <c r="BS340" s="205"/>
    </row>
    <row r="341" spans="63:71" ht="14.1" customHeight="1">
      <c r="BK341" s="202">
        <v>39965</v>
      </c>
      <c r="BL341" s="200">
        <v>222.79</v>
      </c>
      <c r="BM341" s="200">
        <v>0</v>
      </c>
      <c r="BN341" s="278">
        <f t="shared" si="13"/>
        <v>700</v>
      </c>
      <c r="BO341" s="201">
        <v>0.60199999999999998</v>
      </c>
      <c r="BP341" s="278">
        <f t="shared" si="14"/>
        <v>1500.6020000000001</v>
      </c>
      <c r="BQ341" s="176"/>
      <c r="BR341" s="209">
        <v>140</v>
      </c>
      <c r="BS341" s="205"/>
    </row>
    <row r="342" spans="63:71" ht="14.1" customHeight="1">
      <c r="BK342" s="202">
        <v>39995</v>
      </c>
      <c r="BL342" s="200">
        <v>394.31299999999999</v>
      </c>
      <c r="BM342" s="200">
        <v>0</v>
      </c>
      <c r="BN342" s="278">
        <f t="shared" si="13"/>
        <v>700</v>
      </c>
      <c r="BO342" s="201">
        <v>444.041</v>
      </c>
      <c r="BP342" s="278">
        <f t="shared" si="14"/>
        <v>1944.0409999999999</v>
      </c>
      <c r="BQ342" s="176"/>
      <c r="BR342" s="209">
        <v>111</v>
      </c>
      <c r="BS342" s="205"/>
    </row>
    <row r="343" spans="63:71" ht="14.1" customHeight="1">
      <c r="BK343" s="199">
        <v>40026</v>
      </c>
      <c r="BL343" s="200">
        <v>392.65899999999999</v>
      </c>
      <c r="BM343" s="200">
        <v>0</v>
      </c>
      <c r="BN343" s="278">
        <f t="shared" si="13"/>
        <v>700</v>
      </c>
      <c r="BO343" s="201">
        <v>600.74099999999999</v>
      </c>
      <c r="BP343" s="278">
        <f t="shared" si="14"/>
        <v>2100.741</v>
      </c>
      <c r="BQ343" s="176"/>
      <c r="BR343" s="209">
        <v>188</v>
      </c>
      <c r="BS343" s="205"/>
    </row>
    <row r="344" spans="63:71" ht="14.1" customHeight="1">
      <c r="BK344" s="199">
        <v>40057</v>
      </c>
      <c r="BL344" s="200">
        <v>379.28800000000001</v>
      </c>
      <c r="BM344" s="200">
        <v>60.698</v>
      </c>
      <c r="BN344" s="278">
        <f t="shared" si="13"/>
        <v>760.69799999999998</v>
      </c>
      <c r="BO344" s="201">
        <v>613.16800000000001</v>
      </c>
      <c r="BP344" s="278">
        <f t="shared" si="14"/>
        <v>2113.1680000000001</v>
      </c>
      <c r="BQ344" s="176"/>
      <c r="BR344" s="209">
        <v>129</v>
      </c>
      <c r="BS344" s="205"/>
    </row>
    <row r="345" spans="63:71" ht="14.1" customHeight="1">
      <c r="BK345" s="199">
        <v>40087</v>
      </c>
      <c r="BL345" s="200">
        <v>392.85500000000002</v>
      </c>
      <c r="BM345" s="200">
        <v>621.43200000000002</v>
      </c>
      <c r="BN345" s="278">
        <f t="shared" si="13"/>
        <v>1321.432</v>
      </c>
      <c r="BO345" s="201">
        <v>634.07000000000005</v>
      </c>
      <c r="BP345" s="278">
        <f t="shared" si="14"/>
        <v>2134.0700000000002</v>
      </c>
      <c r="BQ345" s="176"/>
      <c r="BR345" s="209">
        <v>126.5</v>
      </c>
      <c r="BS345" s="205"/>
    </row>
    <row r="346" spans="63:71" ht="14.1" customHeight="1">
      <c r="BK346" s="199">
        <v>40118</v>
      </c>
      <c r="BL346" s="200">
        <v>381.12599999999998</v>
      </c>
      <c r="BM346" s="200">
        <v>601.64599999999996</v>
      </c>
      <c r="BN346" s="278">
        <f t="shared" si="13"/>
        <v>1301.646</v>
      </c>
      <c r="BO346" s="201">
        <v>614.08199999999999</v>
      </c>
      <c r="BP346" s="278">
        <f t="shared" si="14"/>
        <v>2114.0819999999999</v>
      </c>
      <c r="BQ346" s="176"/>
      <c r="BR346" s="209">
        <v>16.5</v>
      </c>
      <c r="BS346" s="205"/>
    </row>
    <row r="347" spans="63:71" ht="14.1" customHeight="1">
      <c r="BK347" s="199">
        <v>40148</v>
      </c>
      <c r="BL347" s="200">
        <v>394.24099999999999</v>
      </c>
      <c r="BM347" s="200">
        <v>622.08500000000004</v>
      </c>
      <c r="BN347" s="278">
        <f t="shared" si="13"/>
        <v>1322.085</v>
      </c>
      <c r="BO347" s="201">
        <v>634.75199999999995</v>
      </c>
      <c r="BP347" s="278">
        <f t="shared" si="14"/>
        <v>2134.752</v>
      </c>
      <c r="BQ347" s="176"/>
      <c r="BR347" s="209">
        <v>266</v>
      </c>
      <c r="BS347" s="205"/>
    </row>
    <row r="348" spans="63:71" ht="14.1" customHeight="1">
      <c r="BK348" s="199">
        <v>40179</v>
      </c>
      <c r="BL348" s="200">
        <v>394.59500000000003</v>
      </c>
      <c r="BM348" s="200">
        <v>622.32899999999995</v>
      </c>
      <c r="BN348" s="278">
        <f t="shared" si="13"/>
        <v>1322.329</v>
      </c>
      <c r="BO348" s="201">
        <v>634.65200000000004</v>
      </c>
      <c r="BP348" s="278">
        <f t="shared" si="14"/>
        <v>2134.652</v>
      </c>
      <c r="BQ348" s="176"/>
      <c r="BR348" s="209">
        <v>117.5</v>
      </c>
      <c r="BS348" s="205"/>
    </row>
    <row r="349" spans="63:71" ht="14.1" customHeight="1">
      <c r="BK349" s="202">
        <v>40210</v>
      </c>
      <c r="BL349" s="200">
        <v>279.44600000000003</v>
      </c>
      <c r="BM349" s="200">
        <v>562.15200000000004</v>
      </c>
      <c r="BN349" s="278">
        <f t="shared" si="13"/>
        <v>1262.152</v>
      </c>
      <c r="BO349" s="201">
        <v>572.40200000000004</v>
      </c>
      <c r="BP349" s="278">
        <f t="shared" si="14"/>
        <v>2072.402</v>
      </c>
      <c r="BQ349" s="176"/>
      <c r="BR349" s="209">
        <v>51</v>
      </c>
      <c r="BS349" s="205"/>
    </row>
    <row r="350" spans="63:71" ht="14.1" customHeight="1">
      <c r="BK350" s="202">
        <v>40238</v>
      </c>
      <c r="BL350" s="200">
        <v>0</v>
      </c>
      <c r="BM350" s="200">
        <v>622.26499999999999</v>
      </c>
      <c r="BN350" s="278">
        <f t="shared" si="13"/>
        <v>1322.2649999999999</v>
      </c>
      <c r="BO350" s="201">
        <v>634.83100000000002</v>
      </c>
      <c r="BP350" s="278">
        <f t="shared" si="14"/>
        <v>2134.8310000000001</v>
      </c>
      <c r="BQ350" s="176"/>
      <c r="BR350" s="209">
        <v>10</v>
      </c>
      <c r="BS350" s="205"/>
    </row>
    <row r="351" spans="63:71" ht="14.1" customHeight="1">
      <c r="BK351" s="202">
        <v>40269</v>
      </c>
      <c r="BL351" s="200">
        <v>0</v>
      </c>
      <c r="BM351" s="200">
        <v>602.05999999999995</v>
      </c>
      <c r="BN351" s="278">
        <f t="shared" si="13"/>
        <v>1302.06</v>
      </c>
      <c r="BO351" s="201">
        <v>615.18200000000002</v>
      </c>
      <c r="BP351" s="278">
        <f t="shared" si="14"/>
        <v>2115.1819999999998</v>
      </c>
      <c r="BQ351" s="176"/>
      <c r="BR351" s="209">
        <v>36.5</v>
      </c>
      <c r="BS351" s="205"/>
    </row>
    <row r="352" spans="63:71" ht="14.1" customHeight="1">
      <c r="BK352" s="202">
        <v>40299</v>
      </c>
      <c r="BL352" s="200">
        <v>0</v>
      </c>
      <c r="BM352" s="200">
        <v>621.91</v>
      </c>
      <c r="BN352" s="278">
        <f t="shared" si="13"/>
        <v>1321.9099999999999</v>
      </c>
      <c r="BO352" s="201">
        <v>635.60299999999995</v>
      </c>
      <c r="BP352" s="278">
        <f t="shared" si="14"/>
        <v>2135.6030000000001</v>
      </c>
      <c r="BQ352" s="176"/>
      <c r="BR352" s="209">
        <v>94.5</v>
      </c>
      <c r="BS352" s="205"/>
    </row>
    <row r="353" spans="1:71" ht="14.1" customHeight="1">
      <c r="BK353" s="202">
        <v>40330</v>
      </c>
      <c r="BL353" s="200">
        <v>0</v>
      </c>
      <c r="BM353" s="200">
        <v>601.16300000000001</v>
      </c>
      <c r="BN353" s="278">
        <f t="shared" si="13"/>
        <v>1301.163</v>
      </c>
      <c r="BO353" s="201">
        <v>614.55799999999999</v>
      </c>
      <c r="BP353" s="278">
        <f t="shared" si="14"/>
        <v>2114.558</v>
      </c>
      <c r="BQ353" s="176"/>
      <c r="BR353" s="209">
        <v>207.5</v>
      </c>
      <c r="BS353" s="205"/>
    </row>
    <row r="354" spans="1:71" ht="14.1" customHeight="1">
      <c r="BK354" s="202">
        <v>40360</v>
      </c>
      <c r="BL354" s="200">
        <v>174.779</v>
      </c>
      <c r="BM354" s="200">
        <v>620.79399999999998</v>
      </c>
      <c r="BN354" s="278">
        <f t="shared" si="13"/>
        <v>1320.7939999999999</v>
      </c>
      <c r="BO354" s="201">
        <v>673</v>
      </c>
      <c r="BP354" s="278">
        <f t="shared" si="14"/>
        <v>2173</v>
      </c>
      <c r="BQ354" s="176"/>
      <c r="BR354" s="209">
        <v>250</v>
      </c>
      <c r="BS354" s="205"/>
    </row>
    <row r="355" spans="1:71" ht="14.1" customHeight="1">
      <c r="BK355" s="202">
        <v>40391</v>
      </c>
      <c r="BL355" s="200">
        <v>398.11099999999999</v>
      </c>
      <c r="BM355" s="200">
        <v>619.16700000000003</v>
      </c>
      <c r="BN355" s="278">
        <f t="shared" si="13"/>
        <v>1319.1669999999999</v>
      </c>
      <c r="BO355" s="201">
        <v>0</v>
      </c>
      <c r="BP355" s="278">
        <f t="shared" si="14"/>
        <v>1500</v>
      </c>
      <c r="BQ355" s="176"/>
      <c r="BR355" s="209">
        <v>103.5</v>
      </c>
      <c r="BS355" s="205"/>
    </row>
    <row r="356" spans="1:71" ht="14.1" customHeight="1">
      <c r="BK356" s="202">
        <v>40422</v>
      </c>
      <c r="BL356" s="200">
        <v>384.39800000000002</v>
      </c>
      <c r="BM356" s="200">
        <v>598.48800000000006</v>
      </c>
      <c r="BN356" s="278">
        <f t="shared" si="13"/>
        <v>1298.4880000000001</v>
      </c>
      <c r="BO356" s="201">
        <v>0</v>
      </c>
      <c r="BP356" s="278">
        <f t="shared" si="14"/>
        <v>1500</v>
      </c>
      <c r="BQ356" s="176"/>
      <c r="BR356" s="209">
        <v>81.5</v>
      </c>
      <c r="BS356" s="205"/>
    </row>
    <row r="357" spans="1:71" ht="14.1" customHeight="1">
      <c r="BK357" s="202">
        <v>40452</v>
      </c>
      <c r="BL357" s="200">
        <v>398.596</v>
      </c>
      <c r="BM357" s="200">
        <v>606.80600000000004</v>
      </c>
      <c r="BN357" s="278">
        <f t="shared" si="13"/>
        <v>1306.806</v>
      </c>
      <c r="BO357" s="201">
        <v>30.632999999999999</v>
      </c>
      <c r="BP357" s="278">
        <f t="shared" si="14"/>
        <v>1530.633</v>
      </c>
      <c r="BQ357" s="176"/>
      <c r="BR357" s="209">
        <v>35</v>
      </c>
      <c r="BS357" s="205"/>
    </row>
    <row r="358" spans="1:71" ht="14.1" customHeight="1">
      <c r="BK358" s="202">
        <v>40483</v>
      </c>
      <c r="BL358" s="200">
        <v>387.25099999999998</v>
      </c>
      <c r="BM358" s="200">
        <v>89.171000000000006</v>
      </c>
      <c r="BN358" s="278">
        <f t="shared" si="13"/>
        <v>789.17100000000005</v>
      </c>
      <c r="BO358" s="201">
        <v>614.58799999999997</v>
      </c>
      <c r="BP358" s="278">
        <f t="shared" si="14"/>
        <v>2114.5879999999997</v>
      </c>
      <c r="BQ358" s="176"/>
      <c r="BR358" s="209">
        <v>276</v>
      </c>
      <c r="BS358" s="205"/>
    </row>
    <row r="359" spans="1:71" ht="14.1" customHeight="1">
      <c r="BK359" s="202">
        <v>40513</v>
      </c>
      <c r="BL359" s="200">
        <v>400.65600000000001</v>
      </c>
      <c r="BM359" s="200">
        <v>0</v>
      </c>
      <c r="BN359" s="278">
        <f t="shared" si="13"/>
        <v>700</v>
      </c>
      <c r="BO359" s="201">
        <v>631.60199999999998</v>
      </c>
      <c r="BP359" s="278">
        <f t="shared" si="14"/>
        <v>2131.6019999999999</v>
      </c>
      <c r="BQ359" s="176"/>
      <c r="BR359" s="209">
        <v>179.5</v>
      </c>
      <c r="BS359" s="205"/>
    </row>
    <row r="360" spans="1:71" ht="14.1" customHeight="1">
      <c r="BK360" s="202">
        <v>40544</v>
      </c>
      <c r="BL360" s="200">
        <v>400.89299999999997</v>
      </c>
      <c r="BM360" s="200">
        <v>0</v>
      </c>
      <c r="BN360" s="278">
        <f t="shared" ref="BN360:BN423" si="15">BM360+700</f>
        <v>700</v>
      </c>
      <c r="BO360" s="201">
        <v>579.49400000000003</v>
      </c>
      <c r="BP360" s="278">
        <f t="shared" si="14"/>
        <v>2079.4940000000001</v>
      </c>
      <c r="BQ360" s="176"/>
      <c r="BR360" s="209">
        <v>45.5</v>
      </c>
      <c r="BS360" s="205"/>
    </row>
    <row r="361" spans="1:71" ht="14.1" customHeight="1">
      <c r="BK361" s="202">
        <v>40575</v>
      </c>
      <c r="BL361" s="200">
        <v>361.96300000000002</v>
      </c>
      <c r="BM361" s="200">
        <v>0</v>
      </c>
      <c r="BN361" s="278">
        <f t="shared" si="15"/>
        <v>700</v>
      </c>
      <c r="BO361" s="201">
        <v>574.21600000000001</v>
      </c>
      <c r="BP361" s="278">
        <f t="shared" si="14"/>
        <v>2074.2159999999999</v>
      </c>
      <c r="BQ361" s="176"/>
      <c r="BR361" s="209">
        <v>133</v>
      </c>
      <c r="BS361" s="205"/>
    </row>
    <row r="362" spans="1:71" ht="14.1" customHeight="1">
      <c r="BK362" s="202">
        <v>40603</v>
      </c>
      <c r="BL362" s="200">
        <v>137.21600000000001</v>
      </c>
      <c r="BM362" s="200">
        <v>0</v>
      </c>
      <c r="BN362" s="278">
        <f t="shared" si="15"/>
        <v>700</v>
      </c>
      <c r="BO362" s="201">
        <v>217.68</v>
      </c>
      <c r="BP362" s="278">
        <f t="shared" si="14"/>
        <v>1717.68</v>
      </c>
      <c r="BQ362" s="176"/>
      <c r="BR362" s="209">
        <v>8</v>
      </c>
      <c r="BS362" s="205"/>
    </row>
    <row r="363" spans="1:71" ht="14.1" customHeight="1">
      <c r="BK363" s="202">
        <v>40634</v>
      </c>
      <c r="BL363" s="200">
        <v>0</v>
      </c>
      <c r="BM363" s="200">
        <v>0</v>
      </c>
      <c r="BN363" s="278">
        <f t="shared" si="15"/>
        <v>700</v>
      </c>
      <c r="BO363" s="201">
        <v>0</v>
      </c>
      <c r="BP363" s="278">
        <f t="shared" si="14"/>
        <v>1500</v>
      </c>
      <c r="BQ363" s="176"/>
      <c r="BR363" s="209">
        <v>70.5</v>
      </c>
      <c r="BS363" s="205"/>
    </row>
    <row r="364" spans="1:71" ht="14.1" customHeight="1">
      <c r="BK364" s="202">
        <v>40664</v>
      </c>
      <c r="BL364" s="200">
        <v>0</v>
      </c>
      <c r="BM364" s="200">
        <v>0</v>
      </c>
      <c r="BN364" s="278">
        <f t="shared" si="15"/>
        <v>700</v>
      </c>
      <c r="BO364" s="201">
        <v>0</v>
      </c>
      <c r="BP364" s="278">
        <f t="shared" si="14"/>
        <v>1500</v>
      </c>
      <c r="BQ364" s="176"/>
      <c r="BR364" s="209">
        <v>9.5</v>
      </c>
      <c r="BS364" s="205"/>
    </row>
    <row r="365" spans="1:71" ht="14.1" customHeight="1">
      <c r="BK365" s="202">
        <v>40695</v>
      </c>
      <c r="BL365" s="200">
        <v>0</v>
      </c>
      <c r="BM365" s="200">
        <v>0</v>
      </c>
      <c r="BN365" s="278">
        <f t="shared" si="15"/>
        <v>700</v>
      </c>
      <c r="BO365" s="201">
        <v>0</v>
      </c>
      <c r="BP365" s="278">
        <f t="shared" si="14"/>
        <v>1500</v>
      </c>
      <c r="BQ365" s="176"/>
      <c r="BR365" s="209">
        <v>77</v>
      </c>
      <c r="BS365" s="205"/>
    </row>
    <row r="366" spans="1:71" ht="14.1" customHeight="1">
      <c r="BK366" s="202">
        <v>40725</v>
      </c>
      <c r="BL366" s="200">
        <v>0</v>
      </c>
      <c r="BM366" s="200">
        <v>0</v>
      </c>
      <c r="BN366" s="278">
        <f t="shared" si="15"/>
        <v>700</v>
      </c>
      <c r="BO366" s="201">
        <v>0</v>
      </c>
      <c r="BP366" s="278">
        <f t="shared" si="14"/>
        <v>1500</v>
      </c>
      <c r="BQ366" s="176"/>
      <c r="BR366" s="209">
        <v>196</v>
      </c>
      <c r="BS366" s="205"/>
    </row>
    <row r="367" spans="1:71" ht="14.1" customHeight="1">
      <c r="A367" s="2" t="s">
        <v>333</v>
      </c>
      <c r="BK367" s="202">
        <v>40756</v>
      </c>
      <c r="BL367" s="200">
        <v>0</v>
      </c>
      <c r="BM367" s="200">
        <v>0</v>
      </c>
      <c r="BN367" s="278">
        <f t="shared" si="15"/>
        <v>700</v>
      </c>
      <c r="BO367" s="201">
        <v>0</v>
      </c>
      <c r="BP367" s="278">
        <f t="shared" si="14"/>
        <v>1500</v>
      </c>
      <c r="BQ367" s="176"/>
      <c r="BR367" s="209">
        <v>99</v>
      </c>
      <c r="BS367" s="205"/>
    </row>
    <row r="368" spans="1:71" ht="14.1" customHeight="1">
      <c r="BK368" s="202">
        <v>40787</v>
      </c>
      <c r="BL368" s="200">
        <v>0</v>
      </c>
      <c r="BM368" s="200">
        <v>0</v>
      </c>
      <c r="BN368" s="278">
        <f t="shared" si="15"/>
        <v>700</v>
      </c>
      <c r="BO368" s="201">
        <v>0</v>
      </c>
      <c r="BP368" s="278">
        <f t="shared" si="14"/>
        <v>1500</v>
      </c>
      <c r="BQ368" s="176"/>
      <c r="BR368" s="209">
        <v>48</v>
      </c>
      <c r="BS368" s="205"/>
    </row>
    <row r="369" spans="1:71" ht="14.1" customHeight="1">
      <c r="BK369" s="202">
        <v>40817</v>
      </c>
      <c r="BL369" s="200">
        <v>0</v>
      </c>
      <c r="BM369" s="200">
        <v>0</v>
      </c>
      <c r="BN369" s="278">
        <f t="shared" si="15"/>
        <v>700</v>
      </c>
      <c r="BO369" s="201">
        <v>0</v>
      </c>
      <c r="BP369" s="278">
        <f t="shared" si="14"/>
        <v>1500</v>
      </c>
      <c r="BQ369" s="176"/>
      <c r="BR369" s="209">
        <v>54</v>
      </c>
      <c r="BS369" s="205"/>
    </row>
    <row r="370" spans="1:71" ht="14.1" customHeight="1">
      <c r="A370" s="236" t="s">
        <v>286</v>
      </c>
      <c r="BK370" s="202">
        <v>40848</v>
      </c>
      <c r="BL370" s="200">
        <v>0</v>
      </c>
      <c r="BM370" s="200">
        <v>0</v>
      </c>
      <c r="BN370" s="278">
        <f t="shared" si="15"/>
        <v>700</v>
      </c>
      <c r="BO370" s="201">
        <v>0</v>
      </c>
      <c r="BP370" s="278">
        <f t="shared" si="14"/>
        <v>1500</v>
      </c>
      <c r="BQ370" s="176"/>
      <c r="BR370" s="209">
        <v>479</v>
      </c>
      <c r="BS370" s="205"/>
    </row>
    <row r="371" spans="1:71" ht="14.1" customHeight="1">
      <c r="A371" s="236" t="s">
        <v>287</v>
      </c>
      <c r="BK371" s="202">
        <v>40878</v>
      </c>
      <c r="BL371" s="200">
        <v>0</v>
      </c>
      <c r="BM371" s="200">
        <v>0</v>
      </c>
      <c r="BN371" s="278">
        <f t="shared" si="15"/>
        <v>700</v>
      </c>
      <c r="BO371" s="201">
        <v>0</v>
      </c>
      <c r="BP371" s="278">
        <f t="shared" si="14"/>
        <v>1500</v>
      </c>
      <c r="BQ371" s="176"/>
      <c r="BR371" s="209">
        <v>107</v>
      </c>
      <c r="BS371" s="205"/>
    </row>
    <row r="372" spans="1:71" ht="14.1" customHeight="1">
      <c r="A372" s="236" t="s">
        <v>288</v>
      </c>
      <c r="BK372" s="202">
        <v>40909</v>
      </c>
      <c r="BL372" s="200">
        <v>0</v>
      </c>
      <c r="BM372" s="200">
        <v>0</v>
      </c>
      <c r="BN372" s="278">
        <f t="shared" si="15"/>
        <v>700</v>
      </c>
      <c r="BO372" s="201">
        <v>0</v>
      </c>
      <c r="BP372" s="278">
        <f t="shared" si="14"/>
        <v>1500</v>
      </c>
      <c r="BQ372" s="176"/>
      <c r="BR372" s="209">
        <v>34</v>
      </c>
      <c r="BS372" s="205"/>
    </row>
    <row r="373" spans="1:71" ht="14.1" customHeight="1">
      <c r="A373" s="236" t="s">
        <v>289</v>
      </c>
      <c r="BK373" s="202">
        <v>40940</v>
      </c>
      <c r="BL373" s="200">
        <v>0</v>
      </c>
      <c r="BM373" s="200">
        <v>0</v>
      </c>
      <c r="BN373" s="278">
        <f t="shared" si="15"/>
        <v>700</v>
      </c>
      <c r="BO373" s="201">
        <v>0</v>
      </c>
      <c r="BP373" s="278">
        <f t="shared" ref="BP373:BP436" si="16">BO373+1500</f>
        <v>1500</v>
      </c>
      <c r="BQ373" s="176"/>
      <c r="BR373" s="209">
        <v>47</v>
      </c>
      <c r="BS373" s="205"/>
    </row>
    <row r="374" spans="1:71" ht="14.1" customHeight="1">
      <c r="A374" s="236" t="s">
        <v>290</v>
      </c>
      <c r="BK374" s="202">
        <v>40969</v>
      </c>
      <c r="BL374" s="200">
        <v>0</v>
      </c>
      <c r="BM374" s="200">
        <v>0</v>
      </c>
      <c r="BN374" s="278">
        <f t="shared" si="15"/>
        <v>700</v>
      </c>
      <c r="BO374" s="201">
        <v>0</v>
      </c>
      <c r="BP374" s="278">
        <f t="shared" si="16"/>
        <v>1500</v>
      </c>
      <c r="BQ374" s="176"/>
      <c r="BR374" s="209">
        <v>29</v>
      </c>
      <c r="BS374" s="205"/>
    </row>
    <row r="375" spans="1:71" ht="14.1" customHeight="1">
      <c r="A375" s="236" t="s">
        <v>291</v>
      </c>
      <c r="BK375" s="202">
        <v>41000</v>
      </c>
      <c r="BL375" s="200">
        <v>0</v>
      </c>
      <c r="BM375" s="200">
        <v>0</v>
      </c>
      <c r="BN375" s="278">
        <f t="shared" si="15"/>
        <v>700</v>
      </c>
      <c r="BO375" s="201">
        <v>0</v>
      </c>
      <c r="BP375" s="278">
        <f t="shared" si="16"/>
        <v>1500</v>
      </c>
      <c r="BQ375" s="176"/>
      <c r="BR375" s="209">
        <v>51.5</v>
      </c>
      <c r="BS375" s="205"/>
    </row>
    <row r="376" spans="1:71" ht="14.1" customHeight="1">
      <c r="A376" s="236" t="s">
        <v>292</v>
      </c>
      <c r="BK376" s="202">
        <v>41030</v>
      </c>
      <c r="BL376" s="200">
        <v>0</v>
      </c>
      <c r="BM376" s="200">
        <v>0</v>
      </c>
      <c r="BN376" s="278">
        <f t="shared" si="15"/>
        <v>700</v>
      </c>
      <c r="BO376" s="201">
        <v>0</v>
      </c>
      <c r="BP376" s="278">
        <f t="shared" si="16"/>
        <v>1500</v>
      </c>
      <c r="BQ376" s="176"/>
      <c r="BR376" s="209">
        <v>120.5</v>
      </c>
      <c r="BS376" s="205"/>
    </row>
    <row r="377" spans="1:71" ht="14.1" customHeight="1">
      <c r="A377" s="236" t="s">
        <v>293</v>
      </c>
      <c r="BK377" s="202">
        <v>41061</v>
      </c>
      <c r="BL377" s="200">
        <v>0</v>
      </c>
      <c r="BM377" s="200">
        <v>0</v>
      </c>
      <c r="BN377" s="278">
        <f t="shared" si="15"/>
        <v>700</v>
      </c>
      <c r="BO377" s="201">
        <v>0</v>
      </c>
      <c r="BP377" s="278">
        <f t="shared" si="16"/>
        <v>1500</v>
      </c>
      <c r="BQ377" s="176"/>
      <c r="BR377" s="209">
        <v>64.5</v>
      </c>
      <c r="BS377" s="205"/>
    </row>
    <row r="378" spans="1:71" ht="14.1" customHeight="1">
      <c r="A378" s="236" t="s">
        <v>294</v>
      </c>
      <c r="BK378" s="202">
        <v>41091</v>
      </c>
      <c r="BL378" s="200">
        <v>0</v>
      </c>
      <c r="BM378" s="200">
        <v>0</v>
      </c>
      <c r="BN378" s="278">
        <f t="shared" si="15"/>
        <v>700</v>
      </c>
      <c r="BO378" s="201">
        <v>0</v>
      </c>
      <c r="BP378" s="278">
        <f t="shared" si="16"/>
        <v>1500</v>
      </c>
      <c r="BQ378" s="176"/>
      <c r="BR378" s="209">
        <v>219.5</v>
      </c>
      <c r="BS378" s="205"/>
    </row>
    <row r="379" spans="1:71" ht="14.1" customHeight="1">
      <c r="A379" s="236" t="s">
        <v>295</v>
      </c>
      <c r="BK379" s="202">
        <v>41122</v>
      </c>
      <c r="BL379" s="200">
        <v>0</v>
      </c>
      <c r="BM379" s="200">
        <v>0</v>
      </c>
      <c r="BN379" s="278">
        <f t="shared" si="15"/>
        <v>700</v>
      </c>
      <c r="BO379" s="201">
        <v>0</v>
      </c>
      <c r="BP379" s="278">
        <f t="shared" si="16"/>
        <v>1500</v>
      </c>
      <c r="BQ379" s="176"/>
      <c r="BR379" s="209">
        <v>215.5</v>
      </c>
      <c r="BS379" s="205"/>
    </row>
    <row r="380" spans="1:71" ht="14.1" customHeight="1">
      <c r="A380" s="236" t="s">
        <v>296</v>
      </c>
      <c r="BK380" s="202">
        <v>41153</v>
      </c>
      <c r="BL380" s="200">
        <v>0</v>
      </c>
      <c r="BM380" s="200">
        <v>0</v>
      </c>
      <c r="BN380" s="278">
        <f t="shared" si="15"/>
        <v>700</v>
      </c>
      <c r="BO380" s="201">
        <v>0</v>
      </c>
      <c r="BP380" s="278">
        <f t="shared" si="16"/>
        <v>1500</v>
      </c>
      <c r="BQ380" s="176"/>
      <c r="BR380" s="209">
        <v>122.5</v>
      </c>
      <c r="BS380" s="205"/>
    </row>
    <row r="381" spans="1:71" ht="14.1" customHeight="1">
      <c r="A381" s="236" t="s">
        <v>297</v>
      </c>
      <c r="BK381" s="202">
        <v>41183</v>
      </c>
      <c r="BL381" s="200">
        <v>0</v>
      </c>
      <c r="BM381" s="200">
        <v>0</v>
      </c>
      <c r="BN381" s="278">
        <f t="shared" si="15"/>
        <v>700</v>
      </c>
      <c r="BO381" s="201">
        <v>0</v>
      </c>
      <c r="BP381" s="278">
        <f t="shared" si="16"/>
        <v>1500</v>
      </c>
      <c r="BQ381" s="176"/>
      <c r="BR381" s="209">
        <v>31.5</v>
      </c>
      <c r="BS381" s="205"/>
    </row>
    <row r="382" spans="1:71" ht="14.1" customHeight="1">
      <c r="A382" s="236" t="s">
        <v>298</v>
      </c>
      <c r="BK382" s="202">
        <v>41214</v>
      </c>
      <c r="BL382" s="200">
        <v>0</v>
      </c>
      <c r="BM382" s="200">
        <v>0</v>
      </c>
      <c r="BN382" s="278">
        <f t="shared" si="15"/>
        <v>700</v>
      </c>
      <c r="BO382" s="201">
        <v>0</v>
      </c>
      <c r="BP382" s="278">
        <f t="shared" si="16"/>
        <v>1500</v>
      </c>
      <c r="BQ382" s="176"/>
      <c r="BR382" s="209">
        <v>113.5</v>
      </c>
      <c r="BS382" s="205"/>
    </row>
    <row r="383" spans="1:71" ht="14.1" customHeight="1">
      <c r="A383" s="236" t="s">
        <v>299</v>
      </c>
      <c r="BK383" s="202">
        <v>41244</v>
      </c>
      <c r="BL383" s="200">
        <v>0</v>
      </c>
      <c r="BM383" s="200">
        <v>0</v>
      </c>
      <c r="BN383" s="278">
        <f t="shared" si="15"/>
        <v>700</v>
      </c>
      <c r="BO383" s="201">
        <v>0</v>
      </c>
      <c r="BP383" s="278">
        <f t="shared" si="16"/>
        <v>1500</v>
      </c>
      <c r="BQ383" s="176"/>
      <c r="BR383" s="209">
        <v>128.5</v>
      </c>
      <c r="BS383" s="205"/>
    </row>
    <row r="384" spans="1:71" ht="14.1" customHeight="1">
      <c r="A384" s="236" t="s">
        <v>300</v>
      </c>
      <c r="BK384" s="202">
        <v>41275</v>
      </c>
      <c r="BL384" s="200">
        <v>0</v>
      </c>
      <c r="BM384" s="200">
        <v>0</v>
      </c>
      <c r="BN384" s="278">
        <f t="shared" si="15"/>
        <v>700</v>
      </c>
      <c r="BO384" s="201">
        <v>0</v>
      </c>
      <c r="BP384" s="278">
        <f t="shared" si="16"/>
        <v>1500</v>
      </c>
      <c r="BQ384" s="176"/>
      <c r="BR384" s="209">
        <v>74.5</v>
      </c>
      <c r="BS384" s="205"/>
    </row>
    <row r="385" spans="1:71" ht="14.1" customHeight="1">
      <c r="A385" s="236" t="s">
        <v>301</v>
      </c>
      <c r="BK385" s="202">
        <v>41306</v>
      </c>
      <c r="BL385" s="200">
        <v>0</v>
      </c>
      <c r="BM385" s="200">
        <v>0</v>
      </c>
      <c r="BN385" s="278">
        <f t="shared" si="15"/>
        <v>700</v>
      </c>
      <c r="BO385" s="201">
        <v>0</v>
      </c>
      <c r="BP385" s="278">
        <f t="shared" si="16"/>
        <v>1500</v>
      </c>
      <c r="BQ385" s="176"/>
      <c r="BR385" s="208">
        <v>59.5</v>
      </c>
      <c r="BS385" s="205"/>
    </row>
    <row r="386" spans="1:71" ht="14.1" customHeight="1">
      <c r="A386" s="236" t="s">
        <v>302</v>
      </c>
      <c r="BK386" s="202">
        <v>41334</v>
      </c>
      <c r="BL386" s="200">
        <v>0</v>
      </c>
      <c r="BM386" s="200">
        <v>0</v>
      </c>
      <c r="BN386" s="278">
        <f t="shared" si="15"/>
        <v>700</v>
      </c>
      <c r="BO386" s="201">
        <v>0</v>
      </c>
      <c r="BP386" s="278">
        <f t="shared" si="16"/>
        <v>1500</v>
      </c>
      <c r="BQ386" s="176"/>
      <c r="BR386" s="208">
        <v>51</v>
      </c>
      <c r="BS386" s="205"/>
    </row>
    <row r="387" spans="1:71" ht="14.1" customHeight="1">
      <c r="A387" s="236" t="s">
        <v>303</v>
      </c>
      <c r="BK387" s="202">
        <v>41365</v>
      </c>
      <c r="BL387" s="200">
        <v>0</v>
      </c>
      <c r="BM387" s="200">
        <v>0</v>
      </c>
      <c r="BN387" s="278">
        <f t="shared" si="15"/>
        <v>700</v>
      </c>
      <c r="BO387" s="201">
        <v>0</v>
      </c>
      <c r="BP387" s="278">
        <f t="shared" si="16"/>
        <v>1500</v>
      </c>
      <c r="BQ387" s="176"/>
      <c r="BR387" s="208">
        <v>20.5</v>
      </c>
      <c r="BS387" s="205"/>
    </row>
    <row r="388" spans="1:71" ht="14.1" customHeight="1">
      <c r="A388" s="236" t="s">
        <v>304</v>
      </c>
      <c r="BK388" s="202">
        <v>41395</v>
      </c>
      <c r="BL388" s="200">
        <v>0</v>
      </c>
      <c r="BM388" s="200">
        <v>0</v>
      </c>
      <c r="BN388" s="278">
        <f t="shared" si="15"/>
        <v>700</v>
      </c>
      <c r="BO388" s="201">
        <v>0</v>
      </c>
      <c r="BP388" s="278">
        <f t="shared" si="16"/>
        <v>1500</v>
      </c>
      <c r="BQ388" s="176"/>
      <c r="BR388" s="208">
        <v>6.5</v>
      </c>
      <c r="BS388" s="205"/>
    </row>
    <row r="389" spans="1:71" ht="14.1" customHeight="1">
      <c r="A389" s="236" t="s">
        <v>305</v>
      </c>
      <c r="BK389" s="202">
        <v>41426</v>
      </c>
      <c r="BL389" s="200">
        <v>0</v>
      </c>
      <c r="BM389" s="200">
        <v>0</v>
      </c>
      <c r="BN389" s="278">
        <f t="shared" si="15"/>
        <v>700</v>
      </c>
      <c r="BO389" s="201">
        <v>0</v>
      </c>
      <c r="BP389" s="278">
        <f t="shared" si="16"/>
        <v>1500</v>
      </c>
      <c r="BQ389" s="176"/>
      <c r="BR389" s="208">
        <v>144.5</v>
      </c>
      <c r="BS389" s="205"/>
    </row>
    <row r="390" spans="1:71" ht="14.1" customHeight="1">
      <c r="A390" s="236" t="s">
        <v>306</v>
      </c>
      <c r="BK390" s="202">
        <v>41456</v>
      </c>
      <c r="BL390" s="200">
        <v>0</v>
      </c>
      <c r="BM390" s="200">
        <v>0</v>
      </c>
      <c r="BN390" s="278">
        <f t="shared" si="15"/>
        <v>700</v>
      </c>
      <c r="BO390" s="201">
        <v>0</v>
      </c>
      <c r="BP390" s="278">
        <f t="shared" si="16"/>
        <v>1500</v>
      </c>
      <c r="BQ390" s="176"/>
      <c r="BR390" s="208">
        <v>34.5</v>
      </c>
      <c r="BS390" s="205"/>
    </row>
    <row r="391" spans="1:71" ht="14.1" customHeight="1">
      <c r="A391" s="236" t="s">
        <v>307</v>
      </c>
      <c r="BK391" s="202">
        <v>41487</v>
      </c>
      <c r="BL391" s="200">
        <v>0</v>
      </c>
      <c r="BM391" s="200">
        <v>0</v>
      </c>
      <c r="BN391" s="278">
        <f t="shared" si="15"/>
        <v>700</v>
      </c>
      <c r="BO391" s="203">
        <v>0</v>
      </c>
      <c r="BP391" s="278">
        <f t="shared" si="16"/>
        <v>1500</v>
      </c>
      <c r="BQ391" s="176"/>
      <c r="BR391" s="208">
        <v>43.5</v>
      </c>
      <c r="BS391" s="205"/>
    </row>
    <row r="392" spans="1:71" ht="14.1" customHeight="1">
      <c r="A392" s="236" t="s">
        <v>308</v>
      </c>
      <c r="BK392" s="202">
        <v>41518</v>
      </c>
      <c r="BL392" s="200">
        <v>0</v>
      </c>
      <c r="BM392" s="200">
        <v>0</v>
      </c>
      <c r="BN392" s="278">
        <f t="shared" si="15"/>
        <v>700</v>
      </c>
      <c r="BO392" s="203">
        <v>0</v>
      </c>
      <c r="BP392" s="278">
        <f t="shared" si="16"/>
        <v>1500</v>
      </c>
      <c r="BQ392" s="176"/>
      <c r="BR392" s="208">
        <v>226</v>
      </c>
      <c r="BS392" s="205"/>
    </row>
    <row r="393" spans="1:71" ht="14.1" customHeight="1">
      <c r="A393" s="236" t="s">
        <v>309</v>
      </c>
      <c r="BK393" s="202">
        <v>41548</v>
      </c>
      <c r="BL393" s="200">
        <v>0</v>
      </c>
      <c r="BM393" s="200">
        <v>0</v>
      </c>
      <c r="BN393" s="278">
        <f t="shared" si="15"/>
        <v>700</v>
      </c>
      <c r="BO393" s="203">
        <v>0</v>
      </c>
      <c r="BP393" s="278">
        <f t="shared" si="16"/>
        <v>1500</v>
      </c>
      <c r="BQ393" s="176"/>
      <c r="BR393" s="208">
        <v>80.5</v>
      </c>
      <c r="BS393" s="205"/>
    </row>
    <row r="394" spans="1:71" ht="14.1" customHeight="1">
      <c r="A394" s="237"/>
      <c r="BK394" s="202">
        <v>41579</v>
      </c>
      <c r="BL394" s="200">
        <v>0</v>
      </c>
      <c r="BM394" s="200">
        <v>0</v>
      </c>
      <c r="BN394" s="278">
        <f t="shared" si="15"/>
        <v>700</v>
      </c>
      <c r="BO394" s="203">
        <v>0</v>
      </c>
      <c r="BP394" s="278">
        <f t="shared" si="16"/>
        <v>1500</v>
      </c>
      <c r="BQ394" s="176"/>
      <c r="BR394" s="208">
        <v>137</v>
      </c>
      <c r="BS394" s="205"/>
    </row>
    <row r="395" spans="1:71" ht="14.1" customHeight="1">
      <c r="A395" s="236" t="s">
        <v>333</v>
      </c>
      <c r="BK395" s="202">
        <v>41609</v>
      </c>
      <c r="BL395" s="200">
        <v>0</v>
      </c>
      <c r="BM395" s="200">
        <v>0</v>
      </c>
      <c r="BN395" s="278">
        <f t="shared" si="15"/>
        <v>700</v>
      </c>
      <c r="BO395" s="203">
        <v>0</v>
      </c>
      <c r="BP395" s="278">
        <f t="shared" si="16"/>
        <v>1500</v>
      </c>
      <c r="BQ395" s="176"/>
      <c r="BR395" s="208">
        <v>321.5</v>
      </c>
      <c r="BS395" s="205"/>
    </row>
    <row r="396" spans="1:71" ht="14.1" customHeight="1">
      <c r="A396" s="236"/>
      <c r="BK396" s="202">
        <v>41640</v>
      </c>
      <c r="BL396" s="200">
        <v>0</v>
      </c>
      <c r="BM396" s="200">
        <v>0</v>
      </c>
      <c r="BN396" s="278">
        <f t="shared" si="15"/>
        <v>700</v>
      </c>
      <c r="BO396" s="203">
        <v>0</v>
      </c>
      <c r="BP396" s="278">
        <f t="shared" si="16"/>
        <v>1500</v>
      </c>
      <c r="BQ396" s="176"/>
      <c r="BR396" s="208">
        <v>33.5</v>
      </c>
      <c r="BS396" s="205"/>
    </row>
    <row r="397" spans="1:71" ht="14.1" customHeight="1">
      <c r="A397" s="236" t="s">
        <v>310</v>
      </c>
      <c r="BK397" s="202">
        <v>41671</v>
      </c>
      <c r="BL397" s="200">
        <v>0</v>
      </c>
      <c r="BM397" s="200">
        <v>0</v>
      </c>
      <c r="BN397" s="278">
        <f t="shared" si="15"/>
        <v>700</v>
      </c>
      <c r="BO397" s="203">
        <v>0</v>
      </c>
      <c r="BP397" s="278">
        <f t="shared" si="16"/>
        <v>1500</v>
      </c>
      <c r="BQ397" s="176"/>
      <c r="BR397" s="208">
        <v>130.5</v>
      </c>
      <c r="BS397" s="205"/>
    </row>
    <row r="398" spans="1:71" ht="14.1" customHeight="1">
      <c r="A398" s="236" t="s">
        <v>311</v>
      </c>
      <c r="BK398" s="202">
        <v>41699</v>
      </c>
      <c r="BL398" s="200">
        <v>0</v>
      </c>
      <c r="BM398" s="200">
        <v>0</v>
      </c>
      <c r="BN398" s="278">
        <f t="shared" si="15"/>
        <v>700</v>
      </c>
      <c r="BO398" s="203">
        <v>0</v>
      </c>
      <c r="BP398" s="278">
        <f t="shared" si="16"/>
        <v>1500</v>
      </c>
      <c r="BQ398" s="176"/>
      <c r="BR398" s="208">
        <v>16.5</v>
      </c>
      <c r="BS398" s="205"/>
    </row>
    <row r="399" spans="1:71" ht="14.1" customHeight="1">
      <c r="A399" s="236" t="s">
        <v>312</v>
      </c>
      <c r="BK399" s="202">
        <v>41730</v>
      </c>
      <c r="BL399" s="200">
        <v>0</v>
      </c>
      <c r="BM399" s="200">
        <v>0</v>
      </c>
      <c r="BN399" s="278">
        <f t="shared" si="15"/>
        <v>700</v>
      </c>
      <c r="BO399" s="203">
        <v>0</v>
      </c>
      <c r="BP399" s="278">
        <f t="shared" si="16"/>
        <v>1500</v>
      </c>
      <c r="BQ399" s="176"/>
      <c r="BR399" s="208">
        <v>92</v>
      </c>
      <c r="BS399" s="205"/>
    </row>
    <row r="400" spans="1:71" ht="14.1" customHeight="1">
      <c r="A400" s="236" t="s">
        <v>313</v>
      </c>
      <c r="BK400" s="202">
        <v>41760</v>
      </c>
      <c r="BL400" s="200">
        <v>0</v>
      </c>
      <c r="BM400" s="200">
        <v>0</v>
      </c>
      <c r="BN400" s="278">
        <f t="shared" si="15"/>
        <v>700</v>
      </c>
      <c r="BO400" s="203">
        <v>0</v>
      </c>
      <c r="BP400" s="278">
        <f t="shared" si="16"/>
        <v>1500</v>
      </c>
      <c r="BQ400" s="176"/>
      <c r="BR400" s="208">
        <v>129.5</v>
      </c>
      <c r="BS400" s="205"/>
    </row>
    <row r="401" spans="1:71" ht="14.1" customHeight="1">
      <c r="A401" s="236" t="s">
        <v>314</v>
      </c>
      <c r="BK401" s="202">
        <v>41791</v>
      </c>
      <c r="BL401" s="200">
        <v>0</v>
      </c>
      <c r="BM401" s="200">
        <v>0</v>
      </c>
      <c r="BN401" s="278">
        <f t="shared" si="15"/>
        <v>700</v>
      </c>
      <c r="BO401" s="203">
        <v>0</v>
      </c>
      <c r="BP401" s="278">
        <f t="shared" si="16"/>
        <v>1500</v>
      </c>
      <c r="BQ401" s="176"/>
      <c r="BR401" s="208"/>
      <c r="BS401" s="205"/>
    </row>
    <row r="402" spans="1:71" ht="14.1" customHeight="1">
      <c r="A402" s="236" t="s">
        <v>315</v>
      </c>
      <c r="BK402" s="202">
        <v>41821</v>
      </c>
      <c r="BL402" s="200">
        <v>0</v>
      </c>
      <c r="BM402" s="200">
        <v>0</v>
      </c>
      <c r="BN402" s="278">
        <f t="shared" si="15"/>
        <v>700</v>
      </c>
      <c r="BO402" s="203">
        <v>0</v>
      </c>
      <c r="BP402" s="278">
        <f t="shared" si="16"/>
        <v>1500</v>
      </c>
      <c r="BQ402" s="176"/>
      <c r="BR402" s="208"/>
      <c r="BS402" s="205"/>
    </row>
    <row r="403" spans="1:71" ht="14.1" customHeight="1">
      <c r="A403" s="236" t="s">
        <v>316</v>
      </c>
      <c r="BK403" s="202">
        <v>41852</v>
      </c>
      <c r="BL403" s="200">
        <v>0</v>
      </c>
      <c r="BM403" s="200">
        <v>0</v>
      </c>
      <c r="BN403" s="278">
        <f t="shared" si="15"/>
        <v>700</v>
      </c>
      <c r="BO403" s="203">
        <v>0</v>
      </c>
      <c r="BP403" s="278">
        <f t="shared" si="16"/>
        <v>1500</v>
      </c>
      <c r="BQ403" s="176"/>
      <c r="BR403" s="208"/>
      <c r="BS403" s="205"/>
    </row>
    <row r="404" spans="1:71" ht="14.1" customHeight="1">
      <c r="A404" s="236" t="s">
        <v>317</v>
      </c>
      <c r="BK404" s="202">
        <v>41883</v>
      </c>
      <c r="BL404" s="200">
        <v>0</v>
      </c>
      <c r="BM404" s="200">
        <v>0</v>
      </c>
      <c r="BN404" s="278">
        <f t="shared" si="15"/>
        <v>700</v>
      </c>
      <c r="BO404" s="203">
        <v>0</v>
      </c>
      <c r="BP404" s="278">
        <f t="shared" si="16"/>
        <v>1500</v>
      </c>
      <c r="BQ404" s="176"/>
      <c r="BR404" s="208"/>
      <c r="BS404" s="205"/>
    </row>
    <row r="405" spans="1:71" ht="14.1" customHeight="1">
      <c r="A405" s="236" t="s">
        <v>318</v>
      </c>
      <c r="BK405" s="202">
        <v>41913</v>
      </c>
      <c r="BL405" s="200">
        <v>0</v>
      </c>
      <c r="BM405" s="200">
        <v>0</v>
      </c>
      <c r="BN405" s="278">
        <f t="shared" si="15"/>
        <v>700</v>
      </c>
      <c r="BO405" s="203">
        <v>0</v>
      </c>
      <c r="BP405" s="278">
        <f t="shared" si="16"/>
        <v>1500</v>
      </c>
      <c r="BQ405" s="176"/>
      <c r="BR405" s="208"/>
      <c r="BS405" s="205"/>
    </row>
    <row r="406" spans="1:71" ht="14.1" customHeight="1">
      <c r="A406" s="236" t="s">
        <v>319</v>
      </c>
      <c r="BK406" s="202">
        <v>41944</v>
      </c>
      <c r="BL406" s="200">
        <v>0</v>
      </c>
      <c r="BM406" s="200">
        <v>0</v>
      </c>
      <c r="BN406" s="278">
        <f t="shared" si="15"/>
        <v>700</v>
      </c>
      <c r="BO406" s="203">
        <v>0</v>
      </c>
      <c r="BP406" s="278">
        <f t="shared" si="16"/>
        <v>1500</v>
      </c>
      <c r="BQ406" s="176"/>
      <c r="BR406" s="208"/>
      <c r="BS406" s="205"/>
    </row>
    <row r="407" spans="1:71" ht="14.1" customHeight="1">
      <c r="A407" s="236" t="s">
        <v>320</v>
      </c>
      <c r="BK407" s="202">
        <v>41974</v>
      </c>
      <c r="BL407" s="200">
        <v>0</v>
      </c>
      <c r="BM407" s="200">
        <v>0</v>
      </c>
      <c r="BN407" s="278">
        <f t="shared" si="15"/>
        <v>700</v>
      </c>
      <c r="BO407" s="203">
        <v>0</v>
      </c>
      <c r="BP407" s="278">
        <f t="shared" si="16"/>
        <v>1500</v>
      </c>
      <c r="BQ407" s="176"/>
      <c r="BR407" s="208"/>
      <c r="BS407" s="205"/>
    </row>
    <row r="408" spans="1:71" ht="14.1" customHeight="1">
      <c r="A408" s="236" t="s">
        <v>321</v>
      </c>
      <c r="BK408" s="202">
        <v>42005</v>
      </c>
      <c r="BL408" s="200">
        <v>0</v>
      </c>
      <c r="BM408" s="200">
        <v>0</v>
      </c>
      <c r="BN408" s="278">
        <f t="shared" si="15"/>
        <v>700</v>
      </c>
      <c r="BO408" s="203">
        <v>0</v>
      </c>
      <c r="BP408" s="278">
        <f t="shared" si="16"/>
        <v>1500</v>
      </c>
      <c r="BQ408" s="176"/>
      <c r="BR408" s="208"/>
      <c r="BS408" s="205"/>
    </row>
    <row r="409" spans="1:71" ht="14.1" customHeight="1">
      <c r="A409" s="236" t="s">
        <v>322</v>
      </c>
      <c r="BK409" s="202">
        <v>42036</v>
      </c>
      <c r="BL409" s="200">
        <v>0</v>
      </c>
      <c r="BM409" s="200">
        <v>0</v>
      </c>
      <c r="BN409" s="278">
        <f t="shared" si="15"/>
        <v>700</v>
      </c>
      <c r="BO409" s="203">
        <v>0</v>
      </c>
      <c r="BP409" s="278">
        <f t="shared" si="16"/>
        <v>1500</v>
      </c>
      <c r="BQ409" s="176"/>
      <c r="BR409" s="208"/>
      <c r="BS409" s="205"/>
    </row>
    <row r="410" spans="1:71" ht="14.1" customHeight="1">
      <c r="A410" s="236" t="s">
        <v>323</v>
      </c>
      <c r="BK410" s="202">
        <v>42064</v>
      </c>
      <c r="BL410" s="200">
        <v>0</v>
      </c>
      <c r="BM410" s="200">
        <v>0</v>
      </c>
      <c r="BN410" s="278">
        <f t="shared" si="15"/>
        <v>700</v>
      </c>
      <c r="BO410" s="203">
        <v>0</v>
      </c>
      <c r="BP410" s="278">
        <f t="shared" si="16"/>
        <v>1500</v>
      </c>
      <c r="BQ410" s="176"/>
      <c r="BR410" s="208"/>
      <c r="BS410" s="205"/>
    </row>
    <row r="411" spans="1:71" ht="14.1" customHeight="1">
      <c r="A411" s="236" t="s">
        <v>324</v>
      </c>
      <c r="BK411" s="202">
        <v>42095</v>
      </c>
      <c r="BL411" s="200">
        <v>0</v>
      </c>
      <c r="BM411" s="200">
        <v>0</v>
      </c>
      <c r="BN411" s="278">
        <f t="shared" si="15"/>
        <v>700</v>
      </c>
      <c r="BO411" s="203">
        <v>0</v>
      </c>
      <c r="BP411" s="278">
        <f t="shared" si="16"/>
        <v>1500</v>
      </c>
      <c r="BQ411" s="176"/>
      <c r="BR411" s="208"/>
      <c r="BS411" s="205"/>
    </row>
    <row r="412" spans="1:71" ht="14.1" customHeight="1">
      <c r="A412" s="236" t="s">
        <v>325</v>
      </c>
      <c r="BK412" s="202">
        <v>42125</v>
      </c>
      <c r="BL412" s="200">
        <v>0</v>
      </c>
      <c r="BM412" s="200">
        <v>0</v>
      </c>
      <c r="BN412" s="278">
        <f t="shared" si="15"/>
        <v>700</v>
      </c>
      <c r="BO412" s="203">
        <v>0</v>
      </c>
      <c r="BP412" s="278">
        <f t="shared" si="16"/>
        <v>1500</v>
      </c>
      <c r="BQ412" s="176"/>
      <c r="BR412" s="208"/>
      <c r="BS412" s="205"/>
    </row>
    <row r="413" spans="1:71" ht="14.1" customHeight="1">
      <c r="A413" s="236" t="s">
        <v>326</v>
      </c>
      <c r="BK413" s="202">
        <v>42156</v>
      </c>
      <c r="BL413" s="200">
        <v>0</v>
      </c>
      <c r="BM413" s="200">
        <v>0</v>
      </c>
      <c r="BN413" s="278">
        <f t="shared" si="15"/>
        <v>700</v>
      </c>
      <c r="BO413" s="203">
        <v>0</v>
      </c>
      <c r="BP413" s="278">
        <f t="shared" si="16"/>
        <v>1500</v>
      </c>
      <c r="BQ413" s="176"/>
      <c r="BR413" s="208"/>
      <c r="BS413" s="205"/>
    </row>
    <row r="414" spans="1:71" ht="14.1" customHeight="1">
      <c r="BK414" s="202">
        <v>42186</v>
      </c>
      <c r="BL414" s="200">
        <v>0</v>
      </c>
      <c r="BM414" s="200">
        <v>0</v>
      </c>
      <c r="BN414" s="278">
        <f t="shared" si="15"/>
        <v>700</v>
      </c>
      <c r="BO414" s="203">
        <v>0</v>
      </c>
      <c r="BP414" s="278">
        <f t="shared" si="16"/>
        <v>1500</v>
      </c>
      <c r="BQ414" s="176"/>
      <c r="BR414" s="208"/>
      <c r="BS414" s="205"/>
    </row>
    <row r="415" spans="1:71" ht="14.1" customHeight="1">
      <c r="BK415" s="202">
        <v>42217</v>
      </c>
      <c r="BL415" s="200">
        <v>0</v>
      </c>
      <c r="BM415" s="200">
        <v>0</v>
      </c>
      <c r="BN415" s="278">
        <f t="shared" si="15"/>
        <v>700</v>
      </c>
      <c r="BO415" s="203">
        <v>0</v>
      </c>
      <c r="BP415" s="278">
        <f t="shared" si="16"/>
        <v>1500</v>
      </c>
      <c r="BQ415" s="176"/>
      <c r="BR415" s="208"/>
      <c r="BS415" s="205"/>
    </row>
    <row r="416" spans="1:71" ht="14.1" customHeight="1">
      <c r="BK416" s="202">
        <v>42248</v>
      </c>
      <c r="BL416" s="200">
        <v>0</v>
      </c>
      <c r="BM416" s="200">
        <v>0</v>
      </c>
      <c r="BN416" s="278">
        <f t="shared" si="15"/>
        <v>700</v>
      </c>
      <c r="BO416" s="203">
        <v>0</v>
      </c>
      <c r="BP416" s="278">
        <f t="shared" si="16"/>
        <v>1500</v>
      </c>
      <c r="BQ416" s="176"/>
      <c r="BR416" s="208"/>
      <c r="BS416" s="205"/>
    </row>
    <row r="417" spans="63:71" ht="14.1" customHeight="1">
      <c r="BK417" s="202">
        <v>42278</v>
      </c>
      <c r="BL417" s="200">
        <v>0</v>
      </c>
      <c r="BM417" s="200">
        <v>0</v>
      </c>
      <c r="BN417" s="278">
        <f t="shared" si="15"/>
        <v>700</v>
      </c>
      <c r="BO417" s="203">
        <v>0</v>
      </c>
      <c r="BP417" s="278">
        <f t="shared" si="16"/>
        <v>1500</v>
      </c>
      <c r="BQ417" s="176"/>
      <c r="BR417" s="208"/>
      <c r="BS417" s="205"/>
    </row>
    <row r="418" spans="63:71" ht="14.1" customHeight="1">
      <c r="BK418" s="202">
        <v>42309</v>
      </c>
      <c r="BL418" s="200">
        <v>0</v>
      </c>
      <c r="BM418" s="200">
        <v>0</v>
      </c>
      <c r="BN418" s="278">
        <f t="shared" si="15"/>
        <v>700</v>
      </c>
      <c r="BO418" s="203">
        <v>0</v>
      </c>
      <c r="BP418" s="278">
        <f t="shared" si="16"/>
        <v>1500</v>
      </c>
      <c r="BQ418" s="176"/>
      <c r="BR418" s="208"/>
      <c r="BS418" s="205"/>
    </row>
    <row r="419" spans="63:71" ht="14.1" customHeight="1">
      <c r="BK419" s="202">
        <v>42339</v>
      </c>
      <c r="BL419" s="200">
        <v>0</v>
      </c>
      <c r="BM419" s="200">
        <v>0</v>
      </c>
      <c r="BN419" s="278">
        <f t="shared" si="15"/>
        <v>700</v>
      </c>
      <c r="BO419" s="203">
        <v>0</v>
      </c>
      <c r="BP419" s="278">
        <f t="shared" si="16"/>
        <v>1500</v>
      </c>
      <c r="BQ419" s="176"/>
      <c r="BR419" s="208"/>
      <c r="BS419" s="205"/>
    </row>
    <row r="420" spans="63:71" ht="14.1" customHeight="1">
      <c r="BK420" s="202">
        <v>42370</v>
      </c>
      <c r="BL420" s="200">
        <v>0</v>
      </c>
      <c r="BM420" s="200">
        <v>0</v>
      </c>
      <c r="BN420" s="278">
        <f t="shared" si="15"/>
        <v>700</v>
      </c>
      <c r="BO420" s="203">
        <v>0</v>
      </c>
      <c r="BP420" s="278">
        <f t="shared" si="16"/>
        <v>1500</v>
      </c>
      <c r="BQ420" s="176"/>
      <c r="BR420" s="208"/>
      <c r="BS420" s="205"/>
    </row>
    <row r="421" spans="63:71" ht="14.1" customHeight="1">
      <c r="BK421" s="202">
        <v>42401</v>
      </c>
      <c r="BL421" s="200">
        <v>0</v>
      </c>
      <c r="BM421" s="200">
        <v>0</v>
      </c>
      <c r="BN421" s="278">
        <f t="shared" si="15"/>
        <v>700</v>
      </c>
      <c r="BO421" s="203">
        <v>0</v>
      </c>
      <c r="BP421" s="278">
        <f t="shared" si="16"/>
        <v>1500</v>
      </c>
      <c r="BQ421" s="176"/>
      <c r="BR421" s="208"/>
      <c r="BS421" s="205"/>
    </row>
    <row r="422" spans="63:71" ht="14.1" customHeight="1">
      <c r="BK422" s="202">
        <v>42430</v>
      </c>
      <c r="BL422" s="200">
        <v>0</v>
      </c>
      <c r="BM422" s="200">
        <v>0</v>
      </c>
      <c r="BN422" s="278">
        <f t="shared" si="15"/>
        <v>700</v>
      </c>
      <c r="BO422" s="203">
        <v>0</v>
      </c>
      <c r="BP422" s="278">
        <f t="shared" si="16"/>
        <v>1500</v>
      </c>
      <c r="BQ422" s="176"/>
      <c r="BR422" s="208"/>
      <c r="BS422" s="205"/>
    </row>
    <row r="423" spans="63:71" ht="14.1" customHeight="1">
      <c r="BK423" s="202">
        <v>42461</v>
      </c>
      <c r="BL423" s="200">
        <v>0</v>
      </c>
      <c r="BM423" s="200">
        <v>0</v>
      </c>
      <c r="BN423" s="278">
        <f t="shared" si="15"/>
        <v>700</v>
      </c>
      <c r="BO423" s="203">
        <v>0</v>
      </c>
      <c r="BP423" s="278">
        <f t="shared" si="16"/>
        <v>1500</v>
      </c>
      <c r="BQ423" s="176"/>
      <c r="BR423" s="208"/>
      <c r="BS423" s="205"/>
    </row>
    <row r="424" spans="63:71" ht="14.1" customHeight="1">
      <c r="BK424" s="202">
        <v>42491</v>
      </c>
      <c r="BL424" s="200">
        <v>0</v>
      </c>
      <c r="BM424" s="200">
        <v>0</v>
      </c>
      <c r="BN424" s="278">
        <f t="shared" ref="BN424:BN446" si="17">BM424+700</f>
        <v>700</v>
      </c>
      <c r="BO424" s="203">
        <v>0</v>
      </c>
      <c r="BP424" s="278">
        <f t="shared" si="16"/>
        <v>1500</v>
      </c>
      <c r="BQ424" s="176"/>
      <c r="BR424" s="208"/>
      <c r="BS424" s="205"/>
    </row>
    <row r="425" spans="63:71" ht="14.1" customHeight="1">
      <c r="BK425" s="202">
        <v>42522</v>
      </c>
      <c r="BL425" s="200">
        <v>0</v>
      </c>
      <c r="BM425" s="200">
        <v>0</v>
      </c>
      <c r="BN425" s="278">
        <f t="shared" si="17"/>
        <v>700</v>
      </c>
      <c r="BO425" s="203">
        <v>0</v>
      </c>
      <c r="BP425" s="278">
        <f t="shared" si="16"/>
        <v>1500</v>
      </c>
      <c r="BQ425" s="176"/>
      <c r="BR425" s="208"/>
      <c r="BS425" s="205"/>
    </row>
    <row r="426" spans="63:71" ht="14.1" customHeight="1">
      <c r="BK426" s="202">
        <v>42552</v>
      </c>
      <c r="BL426" s="200">
        <v>0</v>
      </c>
      <c r="BM426" s="200">
        <v>0</v>
      </c>
      <c r="BN426" s="278">
        <f t="shared" si="17"/>
        <v>700</v>
      </c>
      <c r="BO426" s="203">
        <v>0</v>
      </c>
      <c r="BP426" s="278">
        <f t="shared" si="16"/>
        <v>1500</v>
      </c>
      <c r="BQ426" s="176"/>
      <c r="BR426" s="208"/>
      <c r="BS426" s="205"/>
    </row>
    <row r="427" spans="63:71" ht="14.1" customHeight="1">
      <c r="BK427" s="202">
        <v>42583</v>
      </c>
      <c r="BL427" s="200">
        <v>0</v>
      </c>
      <c r="BM427" s="200">
        <v>0</v>
      </c>
      <c r="BN427" s="278">
        <f t="shared" si="17"/>
        <v>700</v>
      </c>
      <c r="BO427" s="203">
        <v>0</v>
      </c>
      <c r="BP427" s="278">
        <f t="shared" si="16"/>
        <v>1500</v>
      </c>
      <c r="BQ427" s="176"/>
      <c r="BR427" s="208"/>
      <c r="BS427" s="205"/>
    </row>
    <row r="428" spans="63:71" ht="14.1" customHeight="1">
      <c r="BK428" s="202">
        <v>42614</v>
      </c>
      <c r="BL428" s="200">
        <v>0</v>
      </c>
      <c r="BM428" s="200">
        <v>0</v>
      </c>
      <c r="BN428" s="278">
        <f t="shared" si="17"/>
        <v>700</v>
      </c>
      <c r="BO428" s="203">
        <v>0</v>
      </c>
      <c r="BP428" s="278">
        <f t="shared" si="16"/>
        <v>1500</v>
      </c>
      <c r="BQ428" s="176"/>
      <c r="BR428" s="208"/>
      <c r="BS428" s="205"/>
    </row>
    <row r="429" spans="63:71" ht="14.1" customHeight="1">
      <c r="BK429" s="202">
        <v>42644</v>
      </c>
      <c r="BL429" s="200">
        <v>0</v>
      </c>
      <c r="BM429" s="200">
        <v>0</v>
      </c>
      <c r="BN429" s="278">
        <f t="shared" si="17"/>
        <v>700</v>
      </c>
      <c r="BO429" s="203">
        <v>0</v>
      </c>
      <c r="BP429" s="278">
        <f t="shared" si="16"/>
        <v>1500</v>
      </c>
      <c r="BQ429" s="176"/>
      <c r="BR429" s="208"/>
      <c r="BS429" s="205"/>
    </row>
    <row r="430" spans="63:71" ht="14.1" customHeight="1">
      <c r="BK430" s="202">
        <v>42675</v>
      </c>
      <c r="BL430" s="200">
        <v>0</v>
      </c>
      <c r="BM430" s="200">
        <v>0</v>
      </c>
      <c r="BN430" s="278">
        <f t="shared" si="17"/>
        <v>700</v>
      </c>
      <c r="BO430" s="203">
        <v>0</v>
      </c>
      <c r="BP430" s="278">
        <f t="shared" si="16"/>
        <v>1500</v>
      </c>
      <c r="BQ430" s="176"/>
      <c r="BR430" s="208"/>
      <c r="BS430" s="205"/>
    </row>
    <row r="431" spans="63:71" ht="14.1" customHeight="1">
      <c r="BK431" s="202">
        <v>42705</v>
      </c>
      <c r="BL431" s="200">
        <v>0</v>
      </c>
      <c r="BM431" s="200">
        <v>0</v>
      </c>
      <c r="BN431" s="278">
        <f t="shared" si="17"/>
        <v>700</v>
      </c>
      <c r="BO431" s="203">
        <v>0</v>
      </c>
      <c r="BP431" s="278">
        <f t="shared" si="16"/>
        <v>1500</v>
      </c>
      <c r="BQ431" s="176"/>
      <c r="BR431" s="208"/>
      <c r="BS431" s="205"/>
    </row>
    <row r="432" spans="63:71" ht="14.1" customHeight="1">
      <c r="BK432" s="202">
        <v>42736</v>
      </c>
      <c r="BL432" s="200">
        <v>0</v>
      </c>
      <c r="BM432" s="200">
        <v>0</v>
      </c>
      <c r="BN432" s="278">
        <f t="shared" si="17"/>
        <v>700</v>
      </c>
      <c r="BO432" s="203">
        <v>0</v>
      </c>
      <c r="BP432" s="278">
        <f t="shared" si="16"/>
        <v>1500</v>
      </c>
      <c r="BQ432" s="176"/>
      <c r="BR432" s="208"/>
      <c r="BS432" s="205"/>
    </row>
    <row r="433" spans="63:71" ht="14.1" customHeight="1">
      <c r="BK433" s="202">
        <v>42767</v>
      </c>
      <c r="BL433" s="200">
        <v>0</v>
      </c>
      <c r="BM433" s="200">
        <v>0</v>
      </c>
      <c r="BN433" s="278">
        <f t="shared" si="17"/>
        <v>700</v>
      </c>
      <c r="BO433" s="203">
        <v>0</v>
      </c>
      <c r="BP433" s="278">
        <f t="shared" si="16"/>
        <v>1500</v>
      </c>
      <c r="BQ433" s="176"/>
      <c r="BR433" s="208"/>
      <c r="BS433" s="205"/>
    </row>
    <row r="434" spans="63:71" ht="14.1" customHeight="1">
      <c r="BK434" s="202">
        <v>42795</v>
      </c>
      <c r="BL434" s="200">
        <v>0</v>
      </c>
      <c r="BM434" s="200">
        <v>0</v>
      </c>
      <c r="BN434" s="278">
        <f t="shared" si="17"/>
        <v>700</v>
      </c>
      <c r="BO434" s="203">
        <v>0</v>
      </c>
      <c r="BP434" s="278">
        <f t="shared" si="16"/>
        <v>1500</v>
      </c>
      <c r="BQ434" s="176"/>
      <c r="BR434" s="208"/>
      <c r="BS434" s="205"/>
    </row>
    <row r="435" spans="63:71" ht="14.1" customHeight="1">
      <c r="BK435" s="202">
        <v>42826</v>
      </c>
      <c r="BL435" s="200">
        <v>0</v>
      </c>
      <c r="BM435" s="200">
        <v>0</v>
      </c>
      <c r="BN435" s="278">
        <f t="shared" si="17"/>
        <v>700</v>
      </c>
      <c r="BO435" s="203">
        <v>0</v>
      </c>
      <c r="BP435" s="278">
        <f t="shared" si="16"/>
        <v>1500</v>
      </c>
      <c r="BQ435" s="176"/>
      <c r="BR435" s="208"/>
      <c r="BS435" s="205"/>
    </row>
    <row r="436" spans="63:71" ht="14.1" customHeight="1">
      <c r="BK436" s="202">
        <v>42856</v>
      </c>
      <c r="BL436" s="200">
        <v>0</v>
      </c>
      <c r="BM436" s="200">
        <v>0</v>
      </c>
      <c r="BN436" s="278">
        <f t="shared" si="17"/>
        <v>700</v>
      </c>
      <c r="BO436" s="203">
        <v>0</v>
      </c>
      <c r="BP436" s="278">
        <f t="shared" si="16"/>
        <v>1500</v>
      </c>
      <c r="BQ436" s="176"/>
      <c r="BR436" s="208"/>
      <c r="BS436" s="205"/>
    </row>
    <row r="437" spans="63:71" ht="14.1" customHeight="1">
      <c r="BK437" s="202">
        <v>42887</v>
      </c>
      <c r="BL437" s="200">
        <v>0</v>
      </c>
      <c r="BM437" s="200">
        <v>0</v>
      </c>
      <c r="BN437" s="278">
        <f t="shared" si="17"/>
        <v>700</v>
      </c>
      <c r="BO437" s="203">
        <v>0</v>
      </c>
      <c r="BP437" s="278">
        <f t="shared" ref="BP437:BP446" si="18">BO437+1500</f>
        <v>1500</v>
      </c>
      <c r="BQ437" s="176"/>
      <c r="BR437" s="208"/>
      <c r="BS437" s="205"/>
    </row>
    <row r="438" spans="63:71" ht="14.1" customHeight="1">
      <c r="BK438" s="202">
        <v>42917</v>
      </c>
      <c r="BL438" s="200">
        <v>0</v>
      </c>
      <c r="BM438" s="200">
        <v>0</v>
      </c>
      <c r="BN438" s="278">
        <f t="shared" si="17"/>
        <v>700</v>
      </c>
      <c r="BO438" s="203">
        <v>0</v>
      </c>
      <c r="BP438" s="278">
        <f t="shared" si="18"/>
        <v>1500</v>
      </c>
      <c r="BQ438" s="176"/>
      <c r="BR438" s="208"/>
      <c r="BS438" s="205"/>
    </row>
    <row r="439" spans="63:71" ht="14.1" customHeight="1">
      <c r="BK439" s="202">
        <v>42948</v>
      </c>
      <c r="BL439" s="200">
        <v>0</v>
      </c>
      <c r="BM439" s="200">
        <v>0</v>
      </c>
      <c r="BN439" s="278">
        <f t="shared" si="17"/>
        <v>700</v>
      </c>
      <c r="BO439" s="203">
        <v>0</v>
      </c>
      <c r="BP439" s="278">
        <f t="shared" si="18"/>
        <v>1500</v>
      </c>
      <c r="BQ439" s="176"/>
      <c r="BR439" s="208"/>
      <c r="BS439" s="205"/>
    </row>
    <row r="440" spans="63:71" ht="14.1" customHeight="1">
      <c r="BK440" s="202">
        <v>42979</v>
      </c>
      <c r="BL440" s="200">
        <v>0</v>
      </c>
      <c r="BM440" s="200">
        <v>0</v>
      </c>
      <c r="BN440" s="278">
        <f t="shared" si="17"/>
        <v>700</v>
      </c>
      <c r="BO440" s="203">
        <v>0</v>
      </c>
      <c r="BP440" s="278">
        <f t="shared" si="18"/>
        <v>1500</v>
      </c>
      <c r="BQ440" s="176"/>
      <c r="BR440" s="208"/>
      <c r="BS440" s="205"/>
    </row>
    <row r="441" spans="63:71" ht="14.1" customHeight="1">
      <c r="BK441" s="202">
        <v>43009</v>
      </c>
      <c r="BL441" s="200">
        <v>0</v>
      </c>
      <c r="BM441" s="200">
        <v>0</v>
      </c>
      <c r="BN441" s="278">
        <f t="shared" si="17"/>
        <v>700</v>
      </c>
      <c r="BO441" s="203">
        <v>0</v>
      </c>
      <c r="BP441" s="278">
        <f t="shared" si="18"/>
        <v>1500</v>
      </c>
      <c r="BQ441" s="176"/>
      <c r="BR441" s="208"/>
      <c r="BS441" s="205"/>
    </row>
    <row r="442" spans="63:71" ht="14.1" customHeight="1">
      <c r="BK442" s="202">
        <v>43040</v>
      </c>
      <c r="BL442" s="200">
        <v>0</v>
      </c>
      <c r="BM442" s="200">
        <v>0</v>
      </c>
      <c r="BN442" s="278">
        <f t="shared" si="17"/>
        <v>700</v>
      </c>
      <c r="BO442" s="203">
        <v>0</v>
      </c>
      <c r="BP442" s="278">
        <f t="shared" si="18"/>
        <v>1500</v>
      </c>
      <c r="BQ442" s="176"/>
      <c r="BR442" s="208"/>
      <c r="BS442" s="205"/>
    </row>
    <row r="443" spans="63:71" ht="14.1" customHeight="1">
      <c r="BK443" s="202">
        <v>43070</v>
      </c>
      <c r="BL443" s="200">
        <v>0</v>
      </c>
      <c r="BM443" s="200">
        <v>0</v>
      </c>
      <c r="BN443" s="278">
        <f t="shared" si="17"/>
        <v>700</v>
      </c>
      <c r="BO443" s="203">
        <v>0</v>
      </c>
      <c r="BP443" s="278">
        <f t="shared" si="18"/>
        <v>1500</v>
      </c>
      <c r="BQ443" s="176"/>
      <c r="BR443" s="208"/>
      <c r="BS443" s="205"/>
    </row>
    <row r="444" spans="63:71" ht="14.1" customHeight="1">
      <c r="BK444" s="202">
        <v>43101</v>
      </c>
      <c r="BL444" s="200">
        <v>0</v>
      </c>
      <c r="BM444" s="200">
        <v>0</v>
      </c>
      <c r="BN444" s="278">
        <f t="shared" si="17"/>
        <v>700</v>
      </c>
      <c r="BO444" s="203">
        <v>0</v>
      </c>
      <c r="BP444" s="278">
        <f t="shared" si="18"/>
        <v>1500</v>
      </c>
      <c r="BQ444" s="176"/>
      <c r="BR444" s="208"/>
      <c r="BS444" s="205"/>
    </row>
    <row r="445" spans="63:71" ht="14.1" customHeight="1">
      <c r="BK445" s="202">
        <v>43132</v>
      </c>
      <c r="BL445" s="200">
        <v>0</v>
      </c>
      <c r="BM445" s="200">
        <v>0</v>
      </c>
      <c r="BN445" s="278">
        <f t="shared" si="17"/>
        <v>700</v>
      </c>
      <c r="BO445" s="203">
        <v>0</v>
      </c>
      <c r="BP445" s="278">
        <f t="shared" si="18"/>
        <v>1500</v>
      </c>
      <c r="BQ445" s="176"/>
      <c r="BR445" s="208"/>
      <c r="BS445" s="205"/>
    </row>
    <row r="446" spans="63:71" ht="14.1" customHeight="1">
      <c r="BK446" s="202">
        <v>43160</v>
      </c>
      <c r="BL446" s="200">
        <v>0</v>
      </c>
      <c r="BM446" s="200">
        <v>0</v>
      </c>
      <c r="BN446" s="278">
        <f t="shared" si="17"/>
        <v>700</v>
      </c>
      <c r="BO446" s="203">
        <v>0</v>
      </c>
      <c r="BP446" s="278">
        <f t="shared" si="18"/>
        <v>1500</v>
      </c>
      <c r="BQ446" s="176"/>
      <c r="BR446" s="208"/>
      <c r="BS446" s="205"/>
    </row>
    <row r="447" spans="63:71" ht="14.1" customHeight="1">
      <c r="BK447" s="202"/>
      <c r="BL447" s="200"/>
      <c r="BM447" s="200"/>
      <c r="BN447" s="200"/>
      <c r="BO447" s="203"/>
      <c r="BP447" s="200"/>
      <c r="BQ447" s="176"/>
      <c r="BR447" s="208"/>
      <c r="BS447" s="205"/>
    </row>
    <row r="448" spans="63:71" ht="14.1" customHeight="1">
      <c r="BK448" s="202"/>
      <c r="BL448" s="200"/>
      <c r="BM448" s="200"/>
      <c r="BN448" s="200"/>
      <c r="BO448" s="203"/>
      <c r="BP448" s="200"/>
      <c r="BQ448" s="176"/>
      <c r="BR448" s="208"/>
      <c r="BS448" s="205"/>
    </row>
    <row r="449" spans="63:71" ht="14.1" customHeight="1">
      <c r="BK449" s="202"/>
      <c r="BL449" s="200"/>
      <c r="BM449" s="200"/>
      <c r="BN449" s="200"/>
      <c r="BO449" s="203"/>
      <c r="BP449" s="200"/>
      <c r="BQ449" s="176"/>
      <c r="BR449" s="208"/>
      <c r="BS449" s="205"/>
    </row>
    <row r="450" spans="63:71" ht="14.1" customHeight="1">
      <c r="BK450" s="202"/>
      <c r="BL450" s="200"/>
      <c r="BM450" s="200"/>
      <c r="BN450" s="200"/>
      <c r="BO450" s="203"/>
      <c r="BP450" s="200"/>
      <c r="BQ450" s="176"/>
      <c r="BR450" s="208"/>
      <c r="BS450" s="205"/>
    </row>
    <row r="451" spans="63:71" ht="14.1" customHeight="1">
      <c r="BK451" s="202"/>
      <c r="BL451" s="200"/>
      <c r="BM451" s="200"/>
      <c r="BN451" s="200"/>
      <c r="BO451" s="203"/>
      <c r="BP451" s="200"/>
      <c r="BQ451" s="176"/>
      <c r="BR451" s="208"/>
      <c r="BS451" s="205"/>
    </row>
    <row r="452" spans="63:71" ht="14.1" customHeight="1">
      <c r="BK452" s="202"/>
      <c r="BL452" s="200"/>
      <c r="BM452" s="200"/>
      <c r="BN452" s="200"/>
      <c r="BO452" s="203"/>
      <c r="BP452" s="200"/>
      <c r="BQ452" s="176"/>
      <c r="BR452" s="208"/>
      <c r="BS452" s="205"/>
    </row>
    <row r="453" spans="63:71" ht="14.1" customHeight="1">
      <c r="BK453" s="202"/>
      <c r="BL453" s="200"/>
      <c r="BM453" s="200"/>
      <c r="BN453" s="200"/>
      <c r="BO453" s="203"/>
      <c r="BP453" s="200"/>
      <c r="BQ453" s="176"/>
      <c r="BR453" s="208"/>
      <c r="BS453" s="205"/>
    </row>
    <row r="454" spans="63:71" ht="14.1" customHeight="1">
      <c r="BK454" s="202"/>
      <c r="BL454" s="200"/>
      <c r="BM454" s="200"/>
      <c r="BN454" s="200"/>
      <c r="BO454" s="203"/>
      <c r="BP454" s="200"/>
      <c r="BQ454" s="176"/>
      <c r="BR454" s="208"/>
      <c r="BS454" s="205"/>
    </row>
    <row r="455" spans="63:71" ht="14.1" customHeight="1">
      <c r="BK455" s="202"/>
      <c r="BL455" s="200"/>
      <c r="BM455" s="200"/>
      <c r="BN455" s="200"/>
      <c r="BO455" s="203"/>
      <c r="BP455" s="200"/>
      <c r="BQ455" s="176"/>
      <c r="BR455" s="208"/>
      <c r="BS455" s="205"/>
    </row>
    <row r="456" spans="63:71" ht="14.1" customHeight="1">
      <c r="BK456" s="202"/>
      <c r="BL456" s="200"/>
      <c r="BM456" s="200"/>
      <c r="BN456" s="200"/>
      <c r="BO456" s="203"/>
      <c r="BP456" s="200"/>
      <c r="BQ456" s="176"/>
      <c r="BR456" s="208"/>
      <c r="BS456" s="205"/>
    </row>
    <row r="457" spans="63:71" ht="14.1" customHeight="1">
      <c r="BK457" s="202"/>
      <c r="BL457" s="200"/>
      <c r="BM457" s="200"/>
      <c r="BN457" s="200"/>
      <c r="BO457" s="203"/>
      <c r="BP457" s="200"/>
      <c r="BQ457" s="176"/>
      <c r="BR457" s="208"/>
      <c r="BS457" s="205"/>
    </row>
    <row r="458" spans="63:71" ht="14.1" customHeight="1">
      <c r="BK458" s="202"/>
      <c r="BL458" s="200"/>
      <c r="BM458" s="200"/>
      <c r="BN458" s="200"/>
      <c r="BO458" s="203"/>
      <c r="BP458" s="200"/>
      <c r="BQ458" s="176"/>
      <c r="BR458" s="208"/>
      <c r="BS458" s="205"/>
    </row>
    <row r="459" spans="63:71" ht="14.1" customHeight="1">
      <c r="BK459" s="202"/>
      <c r="BL459" s="200"/>
      <c r="BM459" s="200"/>
      <c r="BN459" s="200"/>
      <c r="BO459" s="203"/>
      <c r="BP459" s="200"/>
      <c r="BQ459" s="176"/>
      <c r="BR459" s="208"/>
      <c r="BS459" s="205"/>
    </row>
    <row r="460" spans="63:71" ht="14.1" customHeight="1">
      <c r="BK460" s="202"/>
      <c r="BL460" s="200"/>
      <c r="BM460" s="200"/>
      <c r="BN460" s="200"/>
      <c r="BO460" s="203"/>
      <c r="BP460" s="200"/>
      <c r="BQ460" s="176"/>
      <c r="BR460" s="208"/>
      <c r="BS460" s="205"/>
    </row>
    <row r="461" spans="63:71" ht="14.1" customHeight="1">
      <c r="BK461" s="202"/>
      <c r="BL461" s="200"/>
      <c r="BM461" s="200"/>
      <c r="BN461" s="200"/>
      <c r="BO461" s="203"/>
      <c r="BP461" s="200"/>
      <c r="BQ461" s="176"/>
      <c r="BR461" s="208"/>
      <c r="BS461" s="205"/>
    </row>
    <row r="462" spans="63:71" ht="14.1" customHeight="1">
      <c r="BK462" s="202"/>
      <c r="BL462" s="200"/>
      <c r="BM462" s="200"/>
      <c r="BN462" s="200"/>
      <c r="BO462" s="203"/>
      <c r="BP462" s="200"/>
      <c r="BQ462" s="176"/>
      <c r="BR462" s="208"/>
      <c r="BS462" s="205"/>
    </row>
    <row r="463" spans="63:71" ht="14.1" customHeight="1">
      <c r="BK463" s="202"/>
      <c r="BL463" s="200"/>
      <c r="BM463" s="200"/>
      <c r="BN463" s="200"/>
      <c r="BO463" s="203"/>
      <c r="BP463" s="200"/>
      <c r="BQ463" s="176"/>
      <c r="BR463" s="208"/>
      <c r="BS463" s="205"/>
    </row>
    <row r="464" spans="63:71" ht="14.1" customHeight="1">
      <c r="BK464" s="202"/>
      <c r="BL464" s="200"/>
      <c r="BM464" s="200"/>
      <c r="BN464" s="200"/>
      <c r="BO464" s="203"/>
      <c r="BP464" s="200"/>
      <c r="BQ464" s="176"/>
      <c r="BR464" s="208"/>
      <c r="BS464" s="205"/>
    </row>
    <row r="465" spans="63:72" ht="14.1" customHeight="1">
      <c r="BK465" s="202"/>
      <c r="BL465" s="200"/>
      <c r="BM465" s="200"/>
      <c r="BN465" s="200"/>
      <c r="BO465" s="203"/>
      <c r="BP465" s="200"/>
      <c r="BQ465" s="176"/>
      <c r="BR465" s="208"/>
      <c r="BS465" s="205"/>
    </row>
    <row r="466" spans="63:72" ht="14.1" customHeight="1">
      <c r="BK466" s="214"/>
      <c r="BL466" s="214" t="s">
        <v>233</v>
      </c>
      <c r="BM466" s="214" t="s">
        <v>234</v>
      </c>
      <c r="BN466" s="214"/>
      <c r="BO466" s="214" t="s">
        <v>235</v>
      </c>
      <c r="BP466" s="214"/>
      <c r="BQ466" s="176"/>
      <c r="BR466" s="208"/>
      <c r="BS466" s="205"/>
    </row>
    <row r="467" spans="63:72" ht="14.1" customHeight="1">
      <c r="BL467" s="146"/>
      <c r="BM467" s="146"/>
      <c r="BN467" s="146"/>
      <c r="BO467" s="146"/>
      <c r="BP467" s="146"/>
      <c r="BQ467" s="146"/>
      <c r="BS467" s="205"/>
    </row>
    <row r="468" spans="63:72" ht="14.1" customHeight="1">
      <c r="BL468" s="146"/>
      <c r="BM468" s="146"/>
      <c r="BN468" s="146"/>
      <c r="BO468" s="146"/>
      <c r="BP468" s="146"/>
      <c r="BQ468" s="146"/>
      <c r="BS468" s="205"/>
    </row>
    <row r="469" spans="63:72" ht="14.1" customHeight="1">
      <c r="BL469" s="146"/>
      <c r="BM469" s="146"/>
      <c r="BN469" s="146"/>
      <c r="BO469" s="146"/>
      <c r="BP469" s="146"/>
      <c r="BQ469" s="146"/>
    </row>
    <row r="470" spans="63:72" ht="14.1" customHeight="1">
      <c r="BK470" s="2"/>
      <c r="BL470" s="2"/>
      <c r="BM470" s="2"/>
      <c r="BN470" s="2"/>
      <c r="BO470" s="2"/>
      <c r="BP470" s="2"/>
      <c r="BR470" s="2"/>
      <c r="BS470" s="2"/>
    </row>
    <row r="471" spans="63:72" ht="14.1" customHeight="1">
      <c r="BK471" s="2"/>
      <c r="BL471" s="2"/>
      <c r="BM471" s="2"/>
      <c r="BN471" s="2"/>
      <c r="BO471" s="2"/>
      <c r="BP471" s="2"/>
      <c r="BR471" s="2"/>
      <c r="BS471" s="2"/>
    </row>
    <row r="472" spans="63:72" ht="14.1" customHeight="1">
      <c r="BK472" s="2"/>
      <c r="BL472" s="2"/>
      <c r="BM472" s="2"/>
      <c r="BN472" s="2"/>
      <c r="BO472" s="2"/>
      <c r="BP472" s="2"/>
      <c r="BR472" s="2"/>
      <c r="BS472" s="2"/>
    </row>
    <row r="473" spans="63:72" ht="14.1" customHeight="1">
      <c r="BK473" s="2"/>
      <c r="BL473" s="2"/>
      <c r="BM473" s="2"/>
      <c r="BN473" s="2"/>
      <c r="BO473" s="2"/>
      <c r="BP473" s="2"/>
      <c r="BR473" s="2"/>
      <c r="BS473" s="2"/>
    </row>
    <row r="474" spans="63:72" ht="14.1" customHeight="1">
      <c r="BK474" s="2"/>
      <c r="BL474" s="2"/>
      <c r="BM474" s="2"/>
      <c r="BN474" s="2"/>
      <c r="BO474" s="2"/>
      <c r="BP474" s="2"/>
      <c r="BR474" s="2"/>
      <c r="BS474" s="2"/>
    </row>
    <row r="475" spans="63:72" ht="14.1" customHeight="1">
      <c r="BK475" s="2"/>
      <c r="BL475" s="2"/>
      <c r="BM475" s="2"/>
      <c r="BN475" s="2"/>
      <c r="BO475" s="2"/>
      <c r="BP475" s="2"/>
      <c r="BR475" s="2"/>
      <c r="BS475" s="2"/>
    </row>
    <row r="476" spans="63:72" ht="14.1" customHeight="1">
      <c r="BK476" s="2"/>
      <c r="BL476" s="2"/>
      <c r="BM476" s="2"/>
      <c r="BN476" s="2"/>
      <c r="BO476" s="2"/>
      <c r="BP476" s="2"/>
      <c r="BR476" s="2"/>
      <c r="BS476" s="2"/>
    </row>
    <row r="477" spans="63:72" ht="14.1" customHeight="1">
      <c r="BL477" s="146"/>
      <c r="BM477" s="146"/>
      <c r="BN477" s="146"/>
      <c r="BO477" s="146"/>
      <c r="BP477" s="146"/>
      <c r="BQ477" s="146"/>
    </row>
    <row r="478" spans="63:72" ht="14.1" customHeight="1">
      <c r="BK478" s="2"/>
      <c r="BL478" s="2"/>
      <c r="BM478" s="2"/>
      <c r="BN478" s="2"/>
      <c r="BO478" s="2"/>
      <c r="BP478" s="2"/>
      <c r="BR478" s="2"/>
    </row>
    <row r="479" spans="63:72" ht="14.1" customHeight="1">
      <c r="BK479" s="2"/>
      <c r="BL479" s="2"/>
      <c r="BM479" s="2"/>
      <c r="BN479" s="2"/>
      <c r="BO479" s="2"/>
      <c r="BP479" s="2"/>
      <c r="BR479" s="2"/>
      <c r="BT479" s="146"/>
    </row>
    <row r="480" spans="63:72" ht="14.1" customHeight="1">
      <c r="BL480" s="146"/>
      <c r="BM480" s="146"/>
      <c r="BN480" s="146"/>
      <c r="BO480" s="146"/>
      <c r="BP480" s="146"/>
      <c r="BQ480" s="146"/>
      <c r="BT480" s="146"/>
    </row>
    <row r="481" spans="63:72" ht="14.1" customHeight="1">
      <c r="BL481" s="146"/>
      <c r="BM481" s="146"/>
      <c r="BN481" s="146"/>
      <c r="BO481" s="146"/>
      <c r="BP481" s="146"/>
      <c r="BS481" s="205"/>
      <c r="BT481" s="146"/>
    </row>
    <row r="482" spans="63:72" ht="14.1" customHeight="1">
      <c r="BK482" s="2"/>
      <c r="BL482" s="2"/>
      <c r="BM482" s="2"/>
      <c r="BN482" s="2"/>
      <c r="BO482" s="2"/>
      <c r="BP482" s="2"/>
      <c r="BR482" s="2"/>
      <c r="BS482" s="2"/>
      <c r="BT482" s="146"/>
    </row>
    <row r="483" spans="63:72" ht="14.1" customHeight="1">
      <c r="BK483" s="2"/>
      <c r="BL483" s="2"/>
      <c r="BM483" s="2"/>
      <c r="BN483" s="2"/>
      <c r="BO483" s="2"/>
      <c r="BP483" s="2"/>
      <c r="BR483" s="2"/>
      <c r="BS483" s="2"/>
      <c r="BT483" s="146"/>
    </row>
    <row r="484" spans="63:72" ht="14.1" customHeight="1">
      <c r="BK484" s="2"/>
      <c r="BL484" s="2"/>
      <c r="BM484" s="2"/>
      <c r="BN484" s="2"/>
      <c r="BO484" s="2"/>
      <c r="BP484" s="2"/>
      <c r="BR484" s="2"/>
      <c r="BS484" s="2"/>
    </row>
    <row r="485" spans="63:72" ht="14.1" customHeight="1">
      <c r="BK485" s="2"/>
      <c r="BL485" s="2"/>
      <c r="BM485" s="2"/>
      <c r="BN485" s="2"/>
      <c r="BO485" s="2"/>
      <c r="BP485" s="2"/>
      <c r="BR485" s="2"/>
      <c r="BS485" s="2"/>
    </row>
    <row r="486" spans="63:72" ht="14.1" customHeight="1">
      <c r="BK486" s="2"/>
      <c r="BL486" s="2"/>
      <c r="BM486" s="2"/>
      <c r="BN486" s="2"/>
      <c r="BO486" s="2"/>
      <c r="BP486" s="2"/>
      <c r="BR486" s="2"/>
      <c r="BS486" s="2"/>
    </row>
    <row r="487" spans="63:72" ht="14.1" customHeight="1">
      <c r="BK487" s="2"/>
      <c r="BL487" s="2"/>
      <c r="BM487" s="2"/>
      <c r="BN487" s="2"/>
      <c r="BO487" s="2"/>
      <c r="BP487" s="2"/>
      <c r="BR487" s="2"/>
      <c r="BS487" s="2"/>
    </row>
    <row r="488" spans="63:72" ht="14.1" customHeight="1">
      <c r="BK488" s="2"/>
      <c r="BL488" s="2"/>
      <c r="BM488" s="2"/>
      <c r="BN488" s="2"/>
      <c r="BO488" s="2"/>
      <c r="BP488" s="2"/>
      <c r="BR488" s="2"/>
      <c r="BS488" s="2"/>
    </row>
    <row r="489" spans="63:72" ht="14.1" customHeight="1">
      <c r="BK489" s="2"/>
      <c r="BL489" s="2"/>
      <c r="BM489" s="2"/>
      <c r="BN489" s="2"/>
      <c r="BO489" s="2"/>
      <c r="BP489" s="2"/>
      <c r="BR489" s="2"/>
      <c r="BS489" s="2"/>
    </row>
    <row r="490" spans="63:72" ht="14.1" customHeight="1">
      <c r="BK490" s="2"/>
      <c r="BL490" s="2"/>
      <c r="BM490" s="2"/>
      <c r="BN490" s="2"/>
      <c r="BO490" s="2"/>
      <c r="BP490" s="2"/>
      <c r="BR490" s="2"/>
      <c r="BS490" s="2"/>
    </row>
    <row r="491" spans="63:72" ht="14.1" customHeight="1">
      <c r="BL491" s="146"/>
      <c r="BM491" s="146"/>
      <c r="BN491" s="146"/>
      <c r="BO491" s="146"/>
      <c r="BP491" s="146"/>
      <c r="BR491" s="205"/>
      <c r="BS491" s="205"/>
    </row>
    <row r="492" spans="63:72" ht="14.1" customHeight="1">
      <c r="BL492" s="146"/>
      <c r="BM492" s="146"/>
      <c r="BN492" s="146"/>
      <c r="BO492" s="146"/>
      <c r="BP492" s="146"/>
      <c r="BR492" s="205"/>
      <c r="BS492" s="205"/>
    </row>
    <row r="493" spans="63:72" ht="14.1" customHeight="1">
      <c r="BL493" s="146"/>
      <c r="BM493" s="146"/>
      <c r="BN493" s="146"/>
      <c r="BO493" s="146"/>
      <c r="BP493" s="146"/>
      <c r="BR493" s="205"/>
      <c r="BS493" s="205"/>
    </row>
    <row r="494" spans="63:72" ht="14.1" customHeight="1">
      <c r="BL494" s="146"/>
      <c r="BM494" s="146"/>
      <c r="BN494" s="146"/>
      <c r="BO494" s="146"/>
      <c r="BP494" s="146"/>
    </row>
    <row r="495" spans="63:72" ht="14.1" customHeight="1">
      <c r="BL495" s="146"/>
      <c r="BM495" s="146"/>
      <c r="BN495" s="146"/>
      <c r="BO495" s="146"/>
      <c r="BP495" s="146"/>
    </row>
    <row r="496" spans="63:72" ht="14.1" customHeight="1">
      <c r="BL496" s="146"/>
      <c r="BM496" s="146"/>
      <c r="BN496" s="146"/>
      <c r="BO496" s="146"/>
      <c r="BP496" s="146"/>
    </row>
    <row r="497" spans="63:71" ht="14.1" customHeight="1">
      <c r="BL497" s="146"/>
      <c r="BM497" s="146"/>
      <c r="BN497" s="146"/>
      <c r="BO497" s="146"/>
      <c r="BP497" s="146"/>
    </row>
    <row r="498" spans="63:71" ht="14.1" customHeight="1">
      <c r="BL498" s="146"/>
      <c r="BM498" s="146"/>
      <c r="BN498" s="146"/>
      <c r="BO498" s="146"/>
      <c r="BP498" s="146"/>
    </row>
    <row r="499" spans="63:71" ht="14.1" customHeight="1">
      <c r="BL499" s="146"/>
      <c r="BM499" s="146"/>
      <c r="BN499" s="146"/>
      <c r="BO499" s="146"/>
      <c r="BP499" s="146"/>
    </row>
    <row r="500" spans="63:71" ht="14.1" customHeight="1">
      <c r="BL500" s="146"/>
      <c r="BM500" s="146"/>
      <c r="BN500" s="146"/>
      <c r="BO500" s="146"/>
      <c r="BP500" s="146"/>
    </row>
    <row r="501" spans="63:71" ht="14.1" customHeight="1">
      <c r="BL501" s="146"/>
      <c r="BM501" s="146"/>
      <c r="BN501" s="146"/>
      <c r="BO501" s="146"/>
      <c r="BP501" s="146"/>
    </row>
    <row r="502" spans="63:71" ht="14.1" customHeight="1">
      <c r="BL502" s="146"/>
      <c r="BM502" s="146"/>
      <c r="BN502" s="146"/>
      <c r="BO502" s="146"/>
      <c r="BP502" s="146"/>
    </row>
    <row r="503" spans="63:71" ht="14.1" customHeight="1">
      <c r="BL503" s="146"/>
      <c r="BM503" s="146"/>
      <c r="BN503" s="146"/>
      <c r="BO503" s="146"/>
      <c r="BP503" s="146"/>
    </row>
    <row r="504" spans="63:71" ht="14.1" customHeight="1">
      <c r="BL504" s="146"/>
      <c r="BM504" s="146"/>
      <c r="BN504" s="146"/>
      <c r="BO504" s="146"/>
      <c r="BP504" s="146"/>
    </row>
    <row r="505" spans="63:71" ht="14.1" customHeight="1">
      <c r="BL505" s="146"/>
      <c r="BM505" s="146"/>
      <c r="BN505" s="146"/>
      <c r="BO505" s="146"/>
      <c r="BP505" s="146"/>
    </row>
    <row r="506" spans="63:71" ht="14.1" customHeight="1">
      <c r="BL506" s="146"/>
      <c r="BM506" s="146"/>
      <c r="BN506" s="146"/>
      <c r="BO506" s="146"/>
      <c r="BP506" s="146"/>
    </row>
    <row r="507" spans="63:71" ht="14.1" customHeight="1">
      <c r="BL507" s="146"/>
      <c r="BM507" s="146"/>
      <c r="BN507" s="146"/>
      <c r="BO507" s="146"/>
      <c r="BP507" s="146"/>
    </row>
    <row r="508" spans="63:71" ht="14.1" customHeight="1">
      <c r="BL508" s="146"/>
      <c r="BM508" s="146"/>
      <c r="BN508" s="146"/>
      <c r="BO508" s="146"/>
      <c r="BP508" s="146"/>
    </row>
    <row r="509" spans="63:71" ht="14.1" customHeight="1">
      <c r="BL509" s="146"/>
      <c r="BM509" s="146"/>
      <c r="BN509" s="146"/>
      <c r="BO509" s="146"/>
      <c r="BP509" s="146"/>
    </row>
    <row r="510" spans="63:71" ht="14.1" customHeight="1">
      <c r="BL510" s="146"/>
      <c r="BM510" s="146"/>
      <c r="BN510" s="146"/>
      <c r="BO510" s="146"/>
      <c r="BP510" s="146"/>
    </row>
    <row r="511" spans="63:71" ht="14.1" customHeight="1">
      <c r="BL511" s="146"/>
      <c r="BM511" s="146"/>
      <c r="BN511" s="146"/>
      <c r="BO511" s="146"/>
      <c r="BP511" s="146"/>
    </row>
    <row r="512" spans="63:71" ht="14.1" customHeight="1">
      <c r="BK512" s="2"/>
      <c r="BL512" s="2"/>
      <c r="BM512" s="2"/>
      <c r="BN512" s="2"/>
      <c r="BO512" s="2"/>
      <c r="BP512" s="2"/>
      <c r="BR512" s="2"/>
      <c r="BS512" s="2"/>
    </row>
    <row r="513" spans="63:71" ht="14.1" customHeight="1">
      <c r="BK513" s="2"/>
      <c r="BL513" s="2"/>
      <c r="BM513" s="2"/>
      <c r="BN513" s="2"/>
      <c r="BO513" s="2"/>
      <c r="BP513" s="2"/>
      <c r="BR513" s="2"/>
      <c r="BS513" s="2"/>
    </row>
    <row r="514" spans="63:71" ht="14.1" customHeight="1">
      <c r="BK514" s="2"/>
      <c r="BL514" s="2"/>
      <c r="BM514" s="2"/>
      <c r="BN514" s="2"/>
      <c r="BO514" s="2"/>
      <c r="BP514" s="2"/>
      <c r="BR514" s="2"/>
      <c r="BS514" s="2"/>
    </row>
    <row r="515" spans="63:71" ht="14.1" customHeight="1">
      <c r="BL515" s="146"/>
      <c r="BM515" s="146"/>
      <c r="BN515" s="146"/>
      <c r="BO515" s="146"/>
      <c r="BP515" s="146"/>
    </row>
    <row r="516" spans="63:71" ht="14.1" customHeight="1">
      <c r="BL516" s="146"/>
      <c r="BM516" s="146"/>
      <c r="BN516" s="146"/>
      <c r="BO516" s="146"/>
      <c r="BP516" s="146"/>
    </row>
    <row r="517" spans="63:71" ht="14.1" customHeight="1">
      <c r="BL517" s="146"/>
      <c r="BM517" s="146"/>
      <c r="BN517" s="146"/>
      <c r="BO517" s="146"/>
      <c r="BP517" s="146"/>
    </row>
    <row r="518" spans="63:71" ht="14.1" customHeight="1">
      <c r="BL518" s="146"/>
      <c r="BM518" s="146"/>
      <c r="BN518" s="146"/>
      <c r="BO518" s="146"/>
      <c r="BP518" s="146"/>
    </row>
    <row r="519" spans="63:71" ht="14.1" customHeight="1">
      <c r="BL519" s="146"/>
      <c r="BM519" s="146"/>
      <c r="BN519" s="146"/>
      <c r="BO519" s="146"/>
      <c r="BP519" s="146"/>
    </row>
    <row r="520" spans="63:71" ht="14.1" customHeight="1">
      <c r="BL520" s="146"/>
      <c r="BM520" s="146"/>
      <c r="BN520" s="146"/>
      <c r="BO520" s="146"/>
      <c r="BP520" s="146"/>
    </row>
    <row r="521" spans="63:71" ht="14.1" customHeight="1">
      <c r="BL521" s="146"/>
      <c r="BM521" s="146"/>
      <c r="BN521" s="146"/>
      <c r="BO521" s="146"/>
      <c r="BP521" s="146"/>
    </row>
    <row r="522" spans="63:71" ht="14.1" customHeight="1">
      <c r="BL522" s="146"/>
      <c r="BM522" s="146"/>
      <c r="BN522" s="146"/>
      <c r="BO522" s="146"/>
      <c r="BP522" s="146"/>
    </row>
    <row r="523" spans="63:71" ht="14.1" customHeight="1">
      <c r="BL523" s="146"/>
      <c r="BM523" s="146"/>
      <c r="BN523" s="146"/>
      <c r="BO523" s="146"/>
      <c r="BP523" s="146"/>
    </row>
    <row r="524" spans="63:71" ht="14.1" customHeight="1">
      <c r="BL524" s="146"/>
      <c r="BM524" s="146"/>
      <c r="BN524" s="146"/>
      <c r="BO524" s="146"/>
      <c r="BP524" s="146"/>
    </row>
    <row r="525" spans="63:71" ht="14.1" customHeight="1">
      <c r="BL525" s="146"/>
      <c r="BM525" s="146"/>
      <c r="BN525" s="146"/>
      <c r="BO525" s="146"/>
      <c r="BP525" s="146"/>
    </row>
    <row r="526" spans="63:71" ht="14.1" customHeight="1">
      <c r="BL526" s="146"/>
      <c r="BM526" s="146"/>
      <c r="BN526" s="146"/>
      <c r="BO526" s="146"/>
      <c r="BP526" s="146"/>
    </row>
    <row r="527" spans="63:71" ht="14.1" customHeight="1">
      <c r="BL527" s="146"/>
      <c r="BM527" s="146"/>
      <c r="BN527" s="146"/>
      <c r="BO527" s="146"/>
      <c r="BP527" s="146"/>
    </row>
    <row r="528" spans="63:71" ht="14.1" customHeight="1">
      <c r="BL528" s="146"/>
      <c r="BM528" s="146"/>
      <c r="BN528" s="146"/>
      <c r="BO528" s="146"/>
      <c r="BP528" s="146"/>
    </row>
    <row r="529" spans="64:68" ht="14.1" customHeight="1">
      <c r="BL529" s="146"/>
      <c r="BM529" s="146"/>
      <c r="BN529" s="146"/>
      <c r="BO529" s="146"/>
      <c r="BP529" s="146"/>
    </row>
    <row r="530" spans="64:68" ht="14.1" customHeight="1">
      <c r="BL530" s="146"/>
      <c r="BM530" s="146"/>
      <c r="BN530" s="146"/>
      <c r="BO530" s="146"/>
      <c r="BP530" s="146"/>
    </row>
    <row r="531" spans="64:68" ht="14.1" customHeight="1">
      <c r="BL531" s="146"/>
      <c r="BM531" s="146"/>
      <c r="BN531" s="146"/>
      <c r="BO531" s="146"/>
      <c r="BP531" s="146"/>
    </row>
    <row r="532" spans="64:68" ht="14.1" customHeight="1">
      <c r="BL532" s="146"/>
      <c r="BM532" s="146"/>
      <c r="BN532" s="146"/>
      <c r="BO532" s="146"/>
      <c r="BP532" s="146"/>
    </row>
    <row r="533" spans="64:68" ht="14.1" customHeight="1">
      <c r="BL533" s="146"/>
      <c r="BM533" s="146"/>
      <c r="BN533" s="146"/>
      <c r="BO533" s="146"/>
      <c r="BP533" s="146"/>
    </row>
    <row r="534" spans="64:68" ht="14.1" customHeight="1">
      <c r="BL534" s="146"/>
      <c r="BM534" s="146"/>
      <c r="BN534" s="146"/>
      <c r="BO534" s="146"/>
      <c r="BP534" s="146"/>
    </row>
    <row r="561" spans="68:68" ht="14.1" customHeight="1">
      <c r="BP561" s="204"/>
    </row>
    <row r="562" spans="68:68" ht="14.1" customHeight="1">
      <c r="BP562" s="204"/>
    </row>
    <row r="563" spans="68:68" ht="14.1" customHeight="1">
      <c r="BP563" s="204"/>
    </row>
  </sheetData>
  <mergeCells count="6">
    <mergeCell ref="BK3:BK4"/>
    <mergeCell ref="BL3:BL4"/>
    <mergeCell ref="BM3:BM4"/>
    <mergeCell ref="BN3:BN4"/>
    <mergeCell ref="BO3:BO4"/>
    <mergeCell ref="BP3:BP4"/>
  </mergeCells>
  <phoneticPr fontId="1"/>
  <hyperlinks>
    <hyperlink ref="B4" r:id="rId1" display="県原セの関連ページ"/>
    <hyperlink ref="E4" r:id="rId2"/>
    <hyperlink ref="I4" r:id="rId3"/>
    <hyperlink ref="U4:W4" r:id="rId4" display="kmdみやぎ"/>
    <hyperlink ref="I4:L4" r:id="rId5" display="放射能情報サイトみやぎ"/>
    <hyperlink ref="E4:G4" r:id="rId6" display="原子力安全対策課"/>
    <hyperlink ref="B4:D4" r:id="rId7" display="環境放射線監視センター"/>
    <hyperlink ref="N4" r:id="rId8" display="電力のＭＳ分"/>
    <hyperlink ref="R4" r:id="rId9" display="ＭＳ局の解説"/>
    <hyperlink ref="N4:P4" r:id="rId10" display="電力のＭＳ分"/>
    <hyperlink ref="R4:T4" r:id="rId11" display="ＭＳ局の解説"/>
  </hyperlinks>
  <printOptions gridLinesSet="0"/>
  <pageMargins left="0.39370078740157483" right="0" top="0.19685039370078741" bottom="0" header="0" footer="0"/>
  <pageSetup paperSize="9" scale="45" orientation="portrait" horizontalDpi="4294967293" verticalDpi="240" r:id="rId12"/>
  <headerFooter alignWithMargins="0">
    <oddFooter>&amp;R&amp;"Meiryo UI,標準"&amp;10&amp;F/&amp;D</oddFooter>
  </headerFooter>
  <drawing r:id="rId1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 codeName="Sheet2"/>
  <dimension ref="A1:EY464"/>
  <sheetViews>
    <sheetView zoomScale="75" workbookViewId="0"/>
  </sheetViews>
  <sheetFormatPr defaultColWidth="10.625" defaultRowHeight="12"/>
  <cols>
    <col min="1" max="1" width="2.375" style="2" customWidth="1"/>
    <col min="2" max="2" width="2.25" style="135" customWidth="1"/>
    <col min="3" max="3" width="15.375" style="2" customWidth="1"/>
    <col min="4" max="115" width="4" style="2" customWidth="1"/>
    <col min="116" max="139" width="4" style="2" hidden="1" customWidth="1"/>
    <col min="140" max="142" width="4.375" style="2" customWidth="1"/>
    <col min="143" max="143" width="3.5" style="135" customWidth="1"/>
    <col min="144" max="144" width="14.75" style="2" customWidth="1"/>
    <col min="145" max="145" width="2.125" style="2" customWidth="1"/>
    <col min="146" max="147" width="3.75" style="2" customWidth="1"/>
    <col min="148" max="151" width="4.25" style="2" customWidth="1"/>
    <col min="152" max="152" width="6.625" style="146" customWidth="1"/>
    <col min="153" max="154" width="6" style="147" customWidth="1"/>
    <col min="155" max="155" width="6.375" style="148" customWidth="1"/>
    <col min="156" max="192" width="4.25" style="2" customWidth="1"/>
    <col min="193" max="196" width="5.25" style="2" customWidth="1"/>
    <col min="197" max="16384" width="10.625" style="2"/>
  </cols>
  <sheetData>
    <row r="1" spans="1:155" ht="28.5" customHeight="1">
      <c r="A1" s="174" t="s">
        <v>129</v>
      </c>
      <c r="B1" s="163"/>
      <c r="C1" s="163"/>
      <c r="D1" s="1"/>
      <c r="E1" s="1"/>
      <c r="G1" s="1"/>
      <c r="H1" s="1"/>
      <c r="I1" s="1"/>
      <c r="J1" s="1"/>
      <c r="K1" s="1"/>
      <c r="L1" s="1"/>
      <c r="M1" s="1"/>
      <c r="N1" s="1"/>
      <c r="O1" s="1"/>
      <c r="P1" s="1"/>
      <c r="Q1" s="1"/>
      <c r="R1" s="1"/>
      <c r="S1" s="1"/>
      <c r="T1" s="164"/>
      <c r="U1" s="1" t="s">
        <v>67</v>
      </c>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63"/>
      <c r="EN1" s="1"/>
      <c r="EO1" s="1"/>
      <c r="EP1" s="1"/>
    </row>
    <row r="2" spans="1:155" s="1" customFormat="1" ht="17.25" customHeight="1">
      <c r="B2" s="135"/>
      <c r="C2" s="2"/>
      <c r="D2" s="164" t="s">
        <v>172</v>
      </c>
      <c r="E2" s="2"/>
      <c r="F2" s="2"/>
      <c r="G2" s="2"/>
      <c r="H2" s="2"/>
      <c r="I2" s="2"/>
      <c r="J2" s="2"/>
      <c r="K2" s="2"/>
      <c r="L2" s="2"/>
      <c r="M2" s="2"/>
      <c r="N2" s="2"/>
      <c r="O2" s="2"/>
      <c r="P2" s="2"/>
      <c r="Q2" s="2"/>
      <c r="R2" s="2"/>
      <c r="S2" s="2"/>
      <c r="U2" s="2"/>
      <c r="V2" s="2"/>
      <c r="W2" s="2"/>
      <c r="X2" s="2"/>
      <c r="Y2" s="2"/>
      <c r="Z2" s="2"/>
      <c r="AA2" s="2"/>
      <c r="AB2" s="2"/>
      <c r="AC2" s="2"/>
      <c r="AD2" s="2"/>
      <c r="AE2" s="2"/>
      <c r="AF2" s="2"/>
      <c r="AG2" s="2"/>
      <c r="AH2" s="2"/>
      <c r="AI2" s="2"/>
      <c r="AJ2" s="2"/>
      <c r="AK2" s="2"/>
      <c r="AL2" s="2"/>
      <c r="AM2" s="2"/>
      <c r="AN2" s="2"/>
      <c r="AO2" s="2"/>
      <c r="AT2" s="168"/>
      <c r="AU2" s="167"/>
      <c r="CN2" s="169"/>
      <c r="EJ2" s="168"/>
      <c r="EM2" s="167"/>
      <c r="EV2" s="170"/>
      <c r="EW2" s="171" t="s">
        <v>187</v>
      </c>
      <c r="EX2" s="172"/>
      <c r="EY2" s="173"/>
    </row>
    <row r="3" spans="1:155" s="27" customFormat="1">
      <c r="A3" s="2"/>
      <c r="B3" s="135"/>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134"/>
      <c r="AU3" s="135"/>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136"/>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134"/>
      <c r="EK3" s="2"/>
      <c r="EL3" s="2"/>
      <c r="EM3" s="135"/>
      <c r="EN3" s="2"/>
      <c r="EO3" s="2"/>
      <c r="EP3" s="26"/>
      <c r="EV3" s="165" t="s">
        <v>186</v>
      </c>
      <c r="EW3" s="166" t="s">
        <v>188</v>
      </c>
      <c r="EX3" s="166" t="s">
        <v>189</v>
      </c>
      <c r="EY3" s="166" t="s">
        <v>190</v>
      </c>
    </row>
    <row r="4" spans="1:155" s="27" customFormat="1" ht="52.5" customHeight="1">
      <c r="A4" s="2"/>
      <c r="B4" s="135"/>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134"/>
      <c r="AU4" s="135"/>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134"/>
      <c r="EK4" s="2"/>
      <c r="EL4" s="2"/>
      <c r="EM4" s="135"/>
      <c r="EN4" s="2"/>
      <c r="EO4" s="2"/>
      <c r="EP4" s="49"/>
      <c r="EV4" s="150">
        <v>29677</v>
      </c>
      <c r="EW4" s="151"/>
      <c r="EX4" s="151"/>
      <c r="EY4" s="152"/>
    </row>
    <row r="5" spans="1:155" s="27" customFormat="1">
      <c r="A5" s="2"/>
      <c r="B5" s="135"/>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135"/>
      <c r="EN5" s="2"/>
      <c r="EO5" s="2"/>
      <c r="EP5" s="49"/>
      <c r="EV5" s="150">
        <v>29707</v>
      </c>
      <c r="EW5" s="151"/>
      <c r="EX5" s="151"/>
      <c r="EY5" s="152"/>
    </row>
    <row r="6" spans="1:155" s="27" customFormat="1">
      <c r="A6" s="2"/>
      <c r="B6" s="135"/>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135"/>
      <c r="EN6" s="2"/>
      <c r="EO6" s="2"/>
      <c r="EP6" s="67"/>
      <c r="EV6" s="150">
        <v>29738</v>
      </c>
      <c r="EW6" s="151"/>
      <c r="EX6" s="151"/>
      <c r="EY6" s="152"/>
    </row>
    <row r="7" spans="1:155" s="27" customFormat="1">
      <c r="A7" s="2"/>
      <c r="B7" s="135"/>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135"/>
      <c r="EN7" s="2"/>
      <c r="EO7" s="2"/>
      <c r="EP7" s="67"/>
      <c r="EV7" s="150">
        <v>29768</v>
      </c>
      <c r="EW7" s="151"/>
      <c r="EX7" s="151"/>
      <c r="EY7" s="152"/>
    </row>
    <row r="8" spans="1:155">
      <c r="EP8" s="1"/>
      <c r="EV8" s="150">
        <v>29799</v>
      </c>
      <c r="EW8" s="151"/>
      <c r="EX8" s="151"/>
      <c r="EY8" s="152"/>
    </row>
    <row r="9" spans="1:155" s="93" customFormat="1">
      <c r="A9" s="2"/>
      <c r="B9" s="135"/>
      <c r="C9" s="2"/>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135"/>
      <c r="EN9" s="2"/>
      <c r="EO9" s="2"/>
      <c r="EP9" s="92"/>
      <c r="EV9" s="150">
        <v>29830</v>
      </c>
      <c r="EW9" s="151"/>
      <c r="EX9" s="151"/>
      <c r="EY9" s="152"/>
    </row>
    <row r="10" spans="1:155" s="93" customFormat="1">
      <c r="A10" s="2"/>
      <c r="B10" s="135"/>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c r="DZ10" s="2"/>
      <c r="EA10" s="2"/>
      <c r="EB10" s="2"/>
      <c r="EC10" s="2"/>
      <c r="ED10" s="2"/>
      <c r="EE10" s="2"/>
      <c r="EF10" s="2"/>
      <c r="EG10" s="2"/>
      <c r="EH10" s="2"/>
      <c r="EI10" s="2"/>
      <c r="EJ10" s="2"/>
      <c r="EK10" s="2"/>
      <c r="EL10" s="2"/>
      <c r="EM10" s="135"/>
      <c r="EN10" s="2"/>
      <c r="EO10" s="2"/>
      <c r="EP10" s="92"/>
      <c r="EV10" s="153">
        <v>29860</v>
      </c>
      <c r="EW10" s="151"/>
      <c r="EX10" s="151"/>
      <c r="EY10" s="152"/>
    </row>
    <row r="11" spans="1:155" s="93" customFormat="1">
      <c r="A11" s="2"/>
      <c r="B11" s="135"/>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135"/>
      <c r="EN11" s="2"/>
      <c r="EO11" s="2"/>
      <c r="EP11" s="92"/>
      <c r="EV11" s="153">
        <v>29891</v>
      </c>
      <c r="EW11" s="151"/>
      <c r="EX11" s="151"/>
      <c r="EY11" s="152"/>
    </row>
    <row r="12" spans="1:155" s="93" customFormat="1">
      <c r="A12" s="2"/>
      <c r="B12" s="135"/>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135"/>
      <c r="EN12" s="2"/>
      <c r="EO12" s="2"/>
      <c r="EP12" s="92"/>
      <c r="EV12" s="153">
        <v>29921</v>
      </c>
      <c r="EW12" s="151"/>
      <c r="EX12" s="151"/>
      <c r="EY12" s="152"/>
    </row>
    <row r="13" spans="1:155" s="93" customFormat="1">
      <c r="A13" s="2"/>
      <c r="B13" s="135"/>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135"/>
      <c r="EN13" s="2"/>
      <c r="EO13" s="2"/>
      <c r="EP13" s="92"/>
      <c r="EV13" s="153">
        <v>29952</v>
      </c>
      <c r="EW13" s="151"/>
      <c r="EX13" s="151"/>
      <c r="EY13" s="152"/>
    </row>
    <row r="14" spans="1:155" s="93" customFormat="1">
      <c r="A14" s="2"/>
      <c r="B14" s="135"/>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135"/>
      <c r="EN14" s="2"/>
      <c r="EO14" s="2"/>
      <c r="EP14" s="92"/>
      <c r="EV14" s="153">
        <v>29983</v>
      </c>
      <c r="EW14" s="151"/>
      <c r="EX14" s="151"/>
      <c r="EY14" s="152"/>
    </row>
    <row r="15" spans="1:155" s="93" customFormat="1">
      <c r="A15" s="2"/>
      <c r="B15" s="135"/>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135"/>
      <c r="EN15" s="2"/>
      <c r="EO15" s="2"/>
      <c r="EP15" s="92"/>
      <c r="EV15" s="153">
        <v>30011</v>
      </c>
      <c r="EW15" s="151"/>
      <c r="EX15" s="151"/>
      <c r="EY15" s="152"/>
    </row>
    <row r="16" spans="1:155" s="93" customFormat="1">
      <c r="A16" s="2"/>
      <c r="B16" s="135"/>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135"/>
      <c r="EN16" s="2"/>
      <c r="EO16" s="2"/>
      <c r="EP16" s="92"/>
      <c r="EV16" s="150">
        <v>30042</v>
      </c>
      <c r="EW16" s="154"/>
      <c r="EX16" s="154"/>
      <c r="EY16" s="155"/>
    </row>
    <row r="17" spans="1:155" s="93" customFormat="1">
      <c r="A17" s="2"/>
      <c r="B17" s="135"/>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2"/>
      <c r="DS17" s="2"/>
      <c r="DT17" s="2"/>
      <c r="DU17" s="2"/>
      <c r="DV17" s="2"/>
      <c r="DW17" s="2"/>
      <c r="DX17" s="2"/>
      <c r="DY17" s="2"/>
      <c r="DZ17" s="2"/>
      <c r="EA17" s="2"/>
      <c r="EB17" s="2"/>
      <c r="EC17" s="2"/>
      <c r="ED17" s="2"/>
      <c r="EE17" s="2"/>
      <c r="EF17" s="2"/>
      <c r="EG17" s="2"/>
      <c r="EH17" s="2"/>
      <c r="EI17" s="2"/>
      <c r="EJ17" s="2"/>
      <c r="EK17" s="2"/>
      <c r="EL17" s="2"/>
      <c r="EM17" s="135"/>
      <c r="EN17" s="2"/>
      <c r="EO17" s="2"/>
      <c r="EP17" s="92"/>
      <c r="EV17" s="150">
        <v>30072</v>
      </c>
      <c r="EW17" s="154"/>
      <c r="EX17" s="154"/>
      <c r="EY17" s="155"/>
    </row>
    <row r="18" spans="1:155" s="93" customFormat="1">
      <c r="A18" s="2"/>
      <c r="B18" s="135"/>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135"/>
      <c r="EN18" s="2"/>
      <c r="EO18" s="2"/>
      <c r="EP18" s="92"/>
      <c r="EV18" s="150">
        <v>30103</v>
      </c>
      <c r="EW18" s="154"/>
      <c r="EX18" s="154"/>
      <c r="EY18" s="155"/>
    </row>
    <row r="19" spans="1:155" s="93" customFormat="1">
      <c r="A19" s="2"/>
      <c r="B19" s="135"/>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135"/>
      <c r="EN19" s="2"/>
      <c r="EO19" s="2"/>
      <c r="EP19" s="92"/>
      <c r="EV19" s="150">
        <v>30133</v>
      </c>
      <c r="EW19" s="154"/>
      <c r="EX19" s="154"/>
      <c r="EY19" s="155"/>
    </row>
    <row r="20" spans="1:155" s="93" customFormat="1">
      <c r="A20" s="2"/>
      <c r="B20" s="135"/>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135"/>
      <c r="EN20" s="2"/>
      <c r="EO20" s="2"/>
      <c r="EP20" s="92"/>
      <c r="EV20" s="150">
        <v>30164</v>
      </c>
      <c r="EW20" s="154"/>
      <c r="EX20" s="154"/>
      <c r="EY20" s="155"/>
    </row>
    <row r="21" spans="1:155" s="93" customFormat="1">
      <c r="A21" s="2"/>
      <c r="B21" s="135"/>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135"/>
      <c r="EN21" s="2"/>
      <c r="EO21" s="2"/>
      <c r="EP21" s="92"/>
      <c r="EV21" s="150">
        <v>30195</v>
      </c>
      <c r="EW21" s="154"/>
      <c r="EX21" s="154"/>
      <c r="EY21" s="155"/>
    </row>
    <row r="22" spans="1:155" s="93" customFormat="1">
      <c r="A22" s="2"/>
      <c r="B22" s="135"/>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135"/>
      <c r="EN22" s="2"/>
      <c r="EO22" s="2"/>
      <c r="EP22" s="92"/>
      <c r="EV22" s="153">
        <v>30225</v>
      </c>
      <c r="EW22" s="154"/>
      <c r="EX22" s="154"/>
      <c r="EY22" s="155"/>
    </row>
    <row r="23" spans="1:155" s="93" customFormat="1">
      <c r="A23" s="2"/>
      <c r="B23" s="135"/>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135"/>
      <c r="EN23" s="2"/>
      <c r="EO23" s="2"/>
      <c r="EP23" s="92"/>
      <c r="EV23" s="153">
        <v>30256</v>
      </c>
      <c r="EW23" s="154"/>
      <c r="EX23" s="154"/>
      <c r="EY23" s="155"/>
    </row>
    <row r="24" spans="1:155" s="93" customFormat="1">
      <c r="A24" s="2"/>
      <c r="B24" s="135"/>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135"/>
      <c r="EN24" s="2"/>
      <c r="EO24" s="2"/>
      <c r="EP24" s="92"/>
      <c r="EV24" s="153">
        <v>30286</v>
      </c>
      <c r="EW24" s="154"/>
      <c r="EX24" s="154"/>
      <c r="EY24" s="155"/>
    </row>
    <row r="25" spans="1:155" s="93" customFormat="1">
      <c r="A25" s="2"/>
      <c r="B25" s="135"/>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135"/>
      <c r="EN25" s="2"/>
      <c r="EO25" s="2"/>
      <c r="EP25" s="92"/>
      <c r="EV25" s="153">
        <v>30317</v>
      </c>
      <c r="EW25" s="154"/>
      <c r="EX25" s="154"/>
      <c r="EY25" s="155"/>
    </row>
    <row r="26" spans="1:155" s="93" customFormat="1">
      <c r="A26" s="2"/>
      <c r="B26" s="135"/>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135"/>
      <c r="EN26" s="2"/>
      <c r="EO26" s="2"/>
      <c r="EP26" s="92"/>
      <c r="EV26" s="153">
        <v>30348</v>
      </c>
      <c r="EW26" s="154"/>
      <c r="EX26" s="154"/>
      <c r="EY26" s="155"/>
    </row>
    <row r="27" spans="1:155" s="93" customFormat="1">
      <c r="A27" s="2"/>
      <c r="B27" s="135"/>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135"/>
      <c r="EN27" s="2"/>
      <c r="EO27" s="2"/>
      <c r="EP27" s="92"/>
      <c r="EV27" s="153">
        <v>30376</v>
      </c>
      <c r="EW27" s="154"/>
      <c r="EX27" s="154"/>
      <c r="EY27" s="155"/>
    </row>
    <row r="28" spans="1:155" s="93" customFormat="1">
      <c r="A28" s="2"/>
      <c r="B28" s="135"/>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135"/>
      <c r="EN28" s="2"/>
      <c r="EO28" s="2"/>
      <c r="EP28" s="92"/>
      <c r="EV28" s="150">
        <v>30407</v>
      </c>
      <c r="EW28" s="151"/>
      <c r="EX28" s="151"/>
      <c r="EY28" s="152"/>
    </row>
    <row r="29" spans="1:155" s="93" customFormat="1">
      <c r="A29" s="2"/>
      <c r="B29" s="135"/>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135"/>
      <c r="EN29" s="2"/>
      <c r="EO29" s="2"/>
      <c r="EP29" s="92"/>
      <c r="EV29" s="150">
        <v>30437</v>
      </c>
      <c r="EW29" s="151"/>
      <c r="EX29" s="151"/>
      <c r="EY29" s="152"/>
    </row>
    <row r="30" spans="1:155" s="93" customFormat="1">
      <c r="A30" s="2"/>
      <c r="B30" s="135"/>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135"/>
      <c r="EN30" s="2"/>
      <c r="EO30" s="2"/>
      <c r="EP30" s="92"/>
      <c r="EV30" s="150">
        <v>30468</v>
      </c>
      <c r="EW30" s="151"/>
      <c r="EX30" s="151"/>
      <c r="EY30" s="152"/>
    </row>
    <row r="31" spans="1:155" s="93" customFormat="1">
      <c r="A31" s="2"/>
      <c r="B31" s="135"/>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135"/>
      <c r="EN31" s="2"/>
      <c r="EO31" s="2"/>
      <c r="EP31" s="92"/>
      <c r="EV31" s="150">
        <v>30498</v>
      </c>
      <c r="EW31" s="151"/>
      <c r="EX31" s="151"/>
      <c r="EY31" s="152"/>
    </row>
    <row r="32" spans="1:155" s="93" customFormat="1">
      <c r="A32" s="2"/>
      <c r="B32" s="135"/>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2"/>
      <c r="DS32" s="2"/>
      <c r="DT32" s="2"/>
      <c r="DU32" s="2"/>
      <c r="DV32" s="2"/>
      <c r="DW32" s="2"/>
      <c r="DX32" s="2"/>
      <c r="DY32" s="2"/>
      <c r="DZ32" s="2"/>
      <c r="EA32" s="2"/>
      <c r="EB32" s="2"/>
      <c r="EC32" s="2"/>
      <c r="ED32" s="2"/>
      <c r="EE32" s="2"/>
      <c r="EF32" s="2"/>
      <c r="EG32" s="2"/>
      <c r="EH32" s="2"/>
      <c r="EI32" s="2"/>
      <c r="EJ32" s="2"/>
      <c r="EK32" s="2"/>
      <c r="EL32" s="2"/>
      <c r="EM32" s="135"/>
      <c r="EN32" s="2"/>
      <c r="EO32" s="2"/>
      <c r="EP32" s="92"/>
      <c r="EV32" s="150">
        <v>30529</v>
      </c>
      <c r="EW32" s="151"/>
      <c r="EX32" s="151"/>
      <c r="EY32" s="152"/>
    </row>
    <row r="33" spans="1:155" s="27" customFormat="1" ht="41.25" customHeight="1">
      <c r="A33" s="2"/>
      <c r="B33" s="135"/>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135"/>
      <c r="EN33" s="2"/>
      <c r="EO33" s="2"/>
      <c r="EP33" s="117"/>
      <c r="EV33" s="150">
        <v>30560</v>
      </c>
      <c r="EW33" s="151"/>
      <c r="EX33" s="151"/>
      <c r="EY33" s="152"/>
    </row>
    <row r="34" spans="1:155" s="126" customFormat="1" ht="29.25" customHeight="1">
      <c r="A34" s="2"/>
      <c r="B34" s="135"/>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2"/>
      <c r="DS34" s="2"/>
      <c r="DT34" s="2"/>
      <c r="DU34" s="2"/>
      <c r="DV34" s="2"/>
      <c r="DW34" s="2"/>
      <c r="DX34" s="2"/>
      <c r="DY34" s="2"/>
      <c r="DZ34" s="2"/>
      <c r="EA34" s="2"/>
      <c r="EB34" s="2"/>
      <c r="EC34" s="2"/>
      <c r="ED34" s="2"/>
      <c r="EE34" s="2"/>
      <c r="EF34" s="2"/>
      <c r="EG34" s="2"/>
      <c r="EH34" s="2"/>
      <c r="EI34" s="2"/>
      <c r="EJ34" s="2"/>
      <c r="EK34" s="2"/>
      <c r="EL34" s="2"/>
      <c r="EM34" s="135"/>
      <c r="EN34" s="2"/>
      <c r="EO34" s="2"/>
      <c r="EP34" s="49"/>
      <c r="EV34" s="153">
        <v>30590</v>
      </c>
      <c r="EW34" s="151">
        <v>0</v>
      </c>
      <c r="EX34" s="151"/>
      <c r="EY34" s="152"/>
    </row>
    <row r="35" spans="1:155" s="27" customFormat="1">
      <c r="A35" s="2"/>
      <c r="B35" s="135"/>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135"/>
      <c r="EN35" s="2"/>
      <c r="EO35" s="2"/>
      <c r="EP35" s="67"/>
      <c r="EV35" s="153">
        <v>30621</v>
      </c>
      <c r="EW35" s="151">
        <v>26.975999999999999</v>
      </c>
      <c r="EX35" s="151"/>
      <c r="EY35" s="152"/>
    </row>
    <row r="36" spans="1:155" s="27" customFormat="1">
      <c r="A36" s="2"/>
      <c r="B36" s="135"/>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DU36" s="2"/>
      <c r="DV36" s="2"/>
      <c r="DW36" s="2"/>
      <c r="DX36" s="2"/>
      <c r="DY36" s="2"/>
      <c r="DZ36" s="2"/>
      <c r="EA36" s="2"/>
      <c r="EB36" s="2"/>
      <c r="EC36" s="2"/>
      <c r="ED36" s="2"/>
      <c r="EE36" s="2"/>
      <c r="EF36" s="2"/>
      <c r="EG36" s="2"/>
      <c r="EH36" s="2"/>
      <c r="EI36" s="2"/>
      <c r="EJ36" s="2"/>
      <c r="EK36" s="2"/>
      <c r="EL36" s="2"/>
      <c r="EM36" s="135"/>
      <c r="EN36" s="2"/>
      <c r="EO36" s="2"/>
      <c r="EP36" s="67"/>
      <c r="EV36" s="153">
        <v>30651</v>
      </c>
      <c r="EW36" s="151">
        <v>88.643000000000001</v>
      </c>
      <c r="EX36" s="151"/>
      <c r="EY36" s="152"/>
    </row>
    <row r="37" spans="1:155" s="93" customFormat="1">
      <c r="A37" s="2"/>
      <c r="B37" s="135"/>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135"/>
      <c r="EN37" s="2"/>
      <c r="EO37" s="2"/>
      <c r="EP37" s="92"/>
      <c r="EV37" s="153">
        <v>30682</v>
      </c>
      <c r="EW37" s="151">
        <v>133.98699999999999</v>
      </c>
      <c r="EX37" s="151"/>
      <c r="EY37" s="152"/>
    </row>
    <row r="38" spans="1:155" s="93" customFormat="1">
      <c r="A38" s="2"/>
      <c r="B38" s="135"/>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135"/>
      <c r="EN38" s="2"/>
      <c r="EO38" s="2"/>
      <c r="EP38" s="92"/>
      <c r="EV38" s="153">
        <v>30713</v>
      </c>
      <c r="EW38" s="151">
        <v>146.904</v>
      </c>
      <c r="EX38" s="151"/>
      <c r="EY38" s="152"/>
    </row>
    <row r="39" spans="1:155" s="93" customFormat="1">
      <c r="A39" s="2"/>
      <c r="B39" s="135"/>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2"/>
      <c r="DS39" s="2"/>
      <c r="DT39" s="2"/>
      <c r="DU39" s="2"/>
      <c r="DV39" s="2"/>
      <c r="DW39" s="2"/>
      <c r="DX39" s="2"/>
      <c r="DY39" s="2"/>
      <c r="DZ39" s="2"/>
      <c r="EA39" s="2"/>
      <c r="EB39" s="2"/>
      <c r="EC39" s="2"/>
      <c r="ED39" s="2"/>
      <c r="EE39" s="2"/>
      <c r="EF39" s="2"/>
      <c r="EG39" s="2"/>
      <c r="EH39" s="2"/>
      <c r="EI39" s="2"/>
      <c r="EJ39" s="2"/>
      <c r="EK39" s="2"/>
      <c r="EL39" s="2"/>
      <c r="EM39" s="135"/>
      <c r="EN39" s="2"/>
      <c r="EO39" s="2"/>
      <c r="EP39" s="92"/>
      <c r="EV39" s="153">
        <v>30742</v>
      </c>
      <c r="EW39" s="151">
        <v>200.779</v>
      </c>
      <c r="EX39" s="151"/>
      <c r="EY39" s="152"/>
    </row>
    <row r="40" spans="1:155" s="93" customFormat="1">
      <c r="A40" s="2"/>
      <c r="B40" s="135"/>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135"/>
      <c r="EN40" s="2"/>
      <c r="EO40" s="2"/>
      <c r="EP40" s="92"/>
      <c r="EV40" s="150">
        <v>30773</v>
      </c>
      <c r="EW40" s="154">
        <v>248.38</v>
      </c>
      <c r="EX40" s="154"/>
      <c r="EY40" s="155"/>
    </row>
    <row r="41" spans="1:155" s="93" customFormat="1">
      <c r="A41" s="2"/>
      <c r="B41" s="135"/>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135"/>
      <c r="EN41" s="2"/>
      <c r="EO41" s="2"/>
      <c r="EP41" s="92"/>
      <c r="EV41" s="150">
        <v>30803</v>
      </c>
      <c r="EW41" s="154">
        <v>382.54700000000003</v>
      </c>
      <c r="EX41" s="154"/>
      <c r="EY41" s="155"/>
    </row>
    <row r="42" spans="1:155" s="93" customFormat="1">
      <c r="A42" s="2"/>
      <c r="B42" s="135"/>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135"/>
      <c r="EN42" s="2"/>
      <c r="EO42" s="2"/>
      <c r="EP42" s="92"/>
      <c r="EV42" s="150">
        <v>30834</v>
      </c>
      <c r="EW42" s="154">
        <v>377.26400000000001</v>
      </c>
      <c r="EX42" s="154"/>
      <c r="EY42" s="155"/>
    </row>
    <row r="43" spans="1:155" s="93" customFormat="1">
      <c r="A43" s="2"/>
      <c r="B43" s="135"/>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135"/>
      <c r="EN43" s="2"/>
      <c r="EO43" s="2"/>
      <c r="EP43" s="92"/>
      <c r="EV43" s="150">
        <v>30864</v>
      </c>
      <c r="EW43" s="154">
        <v>380.709</v>
      </c>
      <c r="EX43" s="154"/>
      <c r="EY43" s="155"/>
    </row>
    <row r="44" spans="1:155" s="93" customFormat="1">
      <c r="A44" s="2"/>
      <c r="B44" s="135"/>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135"/>
      <c r="EN44" s="2"/>
      <c r="EO44" s="2"/>
      <c r="EP44" s="92"/>
      <c r="EV44" s="150">
        <v>30895</v>
      </c>
      <c r="EW44" s="154">
        <v>389.85599999999999</v>
      </c>
      <c r="EX44" s="154"/>
      <c r="EY44" s="155"/>
    </row>
    <row r="45" spans="1:155" s="93" customFormat="1">
      <c r="A45" s="2"/>
      <c r="B45" s="135"/>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135"/>
      <c r="EN45" s="2"/>
      <c r="EO45" s="2"/>
      <c r="EP45" s="92"/>
      <c r="EV45" s="150">
        <v>30926</v>
      </c>
      <c r="EW45" s="154">
        <v>367.30099999999999</v>
      </c>
      <c r="EX45" s="154"/>
      <c r="EY45" s="155"/>
    </row>
    <row r="46" spans="1:155" s="93" customFormat="1">
      <c r="A46" s="2"/>
      <c r="B46" s="135"/>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135"/>
      <c r="EN46" s="2"/>
      <c r="EO46" s="2"/>
      <c r="EP46" s="92"/>
      <c r="EV46" s="153">
        <v>30956</v>
      </c>
      <c r="EW46" s="154">
        <v>389.85599999999999</v>
      </c>
      <c r="EX46" s="154"/>
      <c r="EY46" s="155"/>
    </row>
    <row r="47" spans="1:155" s="93" customFormat="1">
      <c r="A47" s="2"/>
      <c r="B47" s="135"/>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135"/>
      <c r="EN47" s="2"/>
      <c r="EO47" s="2"/>
      <c r="EP47" s="92"/>
      <c r="EV47" s="153">
        <v>30987</v>
      </c>
      <c r="EW47" s="154">
        <v>371.71300000000002</v>
      </c>
      <c r="EX47" s="154"/>
      <c r="EY47" s="155"/>
    </row>
    <row r="48" spans="1:155" s="93" customFormat="1">
      <c r="A48" s="2"/>
      <c r="B48" s="135"/>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135"/>
      <c r="EN48" s="2"/>
      <c r="EO48" s="2"/>
      <c r="EP48" s="92"/>
      <c r="EV48" s="153">
        <v>31017</v>
      </c>
      <c r="EW48" s="154">
        <v>389.85500000000002</v>
      </c>
      <c r="EX48" s="154"/>
      <c r="EY48" s="155"/>
    </row>
    <row r="49" spans="1:155" s="93" customFormat="1">
      <c r="A49" s="2"/>
      <c r="B49" s="135"/>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135"/>
      <c r="EN49" s="2"/>
      <c r="EO49" s="2"/>
      <c r="EP49" s="92"/>
      <c r="EV49" s="153">
        <v>31048</v>
      </c>
      <c r="EW49" s="154">
        <v>379.02699999999999</v>
      </c>
      <c r="EX49" s="154"/>
      <c r="EY49" s="155"/>
    </row>
    <row r="50" spans="1:155" s="93" customFormat="1">
      <c r="A50" s="2"/>
      <c r="B50" s="135"/>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135"/>
      <c r="EN50" s="2"/>
      <c r="EO50" s="2"/>
      <c r="EP50" s="92"/>
      <c r="EV50" s="153">
        <v>31079</v>
      </c>
      <c r="EW50" s="154">
        <v>346.29599999999999</v>
      </c>
      <c r="EX50" s="154"/>
      <c r="EY50" s="155"/>
    </row>
    <row r="51" spans="1:155" s="93" customFormat="1">
      <c r="A51" s="2"/>
      <c r="B51" s="135"/>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135"/>
      <c r="EN51" s="2"/>
      <c r="EO51" s="2"/>
      <c r="EP51" s="92"/>
      <c r="EV51" s="153">
        <v>31107</v>
      </c>
      <c r="EW51" s="154">
        <v>387.62</v>
      </c>
      <c r="EX51" s="154"/>
      <c r="EY51" s="155"/>
    </row>
    <row r="52" spans="1:155" s="93" customFormat="1">
      <c r="A52" s="2"/>
      <c r="B52" s="135"/>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135"/>
      <c r="EN52" s="2"/>
      <c r="EO52" s="2"/>
      <c r="EP52" s="92"/>
      <c r="EV52" s="150">
        <v>31138</v>
      </c>
      <c r="EW52" s="151">
        <v>23.268999999999998</v>
      </c>
      <c r="EX52" s="151"/>
      <c r="EY52" s="152"/>
    </row>
    <row r="53" spans="1:155" s="93" customFormat="1">
      <c r="A53" s="2"/>
      <c r="B53" s="135"/>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135"/>
      <c r="EN53" s="2"/>
      <c r="EO53" s="2"/>
      <c r="EP53" s="92"/>
      <c r="EV53" s="150">
        <v>31168</v>
      </c>
      <c r="EW53" s="151">
        <v>0</v>
      </c>
      <c r="EX53" s="151"/>
      <c r="EY53" s="152"/>
    </row>
    <row r="54" spans="1:155" ht="12.75" customHeight="1">
      <c r="EV54" s="150">
        <v>31199</v>
      </c>
      <c r="EW54" s="151">
        <v>13.661</v>
      </c>
      <c r="EX54" s="151"/>
      <c r="EY54" s="152"/>
    </row>
    <row r="55" spans="1:155" ht="12.75" customHeight="1">
      <c r="EV55" s="150">
        <v>31229</v>
      </c>
      <c r="EW55" s="151">
        <v>376.863</v>
      </c>
      <c r="EX55" s="151"/>
      <c r="EY55" s="152"/>
    </row>
    <row r="56" spans="1:155" ht="12.75" customHeight="1">
      <c r="EV56" s="150"/>
      <c r="EW56" s="151"/>
      <c r="EX56" s="151"/>
      <c r="EY56" s="152"/>
    </row>
    <row r="57" spans="1:155" ht="12.75" customHeight="1">
      <c r="EV57" s="150">
        <v>31260</v>
      </c>
      <c r="EW57" s="151">
        <v>389.85700000000003</v>
      </c>
      <c r="EX57" s="151"/>
      <c r="EY57" s="152"/>
    </row>
    <row r="58" spans="1:155" ht="12.75" customHeight="1">
      <c r="EV58" s="150">
        <v>31291</v>
      </c>
      <c r="EW58" s="151">
        <v>371.5</v>
      </c>
      <c r="EX58" s="151"/>
      <c r="EY58" s="152"/>
    </row>
    <row r="59" spans="1:155" ht="12.75" customHeight="1">
      <c r="EV59" s="153">
        <v>31321</v>
      </c>
      <c r="EW59" s="151">
        <v>389.85500000000002</v>
      </c>
      <c r="EX59" s="151"/>
      <c r="EY59" s="152"/>
    </row>
    <row r="60" spans="1:155">
      <c r="EV60" s="153">
        <v>31352</v>
      </c>
      <c r="EW60" s="151">
        <v>377.28</v>
      </c>
      <c r="EX60" s="151"/>
      <c r="EY60" s="152"/>
    </row>
    <row r="61" spans="1:155">
      <c r="EV61" s="153">
        <v>31382</v>
      </c>
      <c r="EW61" s="151">
        <v>389.47500000000002</v>
      </c>
      <c r="EX61" s="151"/>
      <c r="EY61" s="152"/>
    </row>
    <row r="62" spans="1:155">
      <c r="EV62" s="153">
        <v>31413</v>
      </c>
      <c r="EW62" s="151">
        <v>389.85599999999999</v>
      </c>
      <c r="EX62" s="151"/>
      <c r="EY62" s="152"/>
    </row>
    <row r="63" spans="1:155" ht="30.75" customHeight="1">
      <c r="EV63" s="153">
        <v>31444</v>
      </c>
      <c r="EW63" s="151">
        <v>344.10199999999998</v>
      </c>
      <c r="EX63" s="151"/>
      <c r="EY63" s="152"/>
    </row>
    <row r="64" spans="1:155">
      <c r="EV64" s="153">
        <v>31472</v>
      </c>
      <c r="EW64" s="151">
        <v>387.25599999999997</v>
      </c>
      <c r="EX64" s="151"/>
      <c r="EY64" s="152"/>
    </row>
    <row r="65" spans="1:155">
      <c r="EV65" s="150">
        <v>31503</v>
      </c>
      <c r="EW65" s="154">
        <v>225.048</v>
      </c>
      <c r="EX65" s="154"/>
      <c r="EY65" s="155"/>
    </row>
    <row r="66" spans="1:155">
      <c r="EV66" s="150">
        <v>31533</v>
      </c>
      <c r="EW66" s="154">
        <v>0</v>
      </c>
      <c r="EX66" s="154"/>
      <c r="EY66" s="155"/>
    </row>
    <row r="67" spans="1:155">
      <c r="EV67" s="150">
        <v>31564</v>
      </c>
      <c r="EW67" s="154">
        <v>0</v>
      </c>
      <c r="EX67" s="154"/>
      <c r="EY67" s="155"/>
    </row>
    <row r="68" spans="1:155">
      <c r="EV68" s="150">
        <v>31594</v>
      </c>
      <c r="EW68" s="154">
        <v>297.36799999999999</v>
      </c>
      <c r="EX68" s="154"/>
      <c r="EY68" s="155"/>
    </row>
    <row r="69" spans="1:155">
      <c r="EV69" s="150">
        <v>31625</v>
      </c>
      <c r="EW69" s="154">
        <v>389.85599999999999</v>
      </c>
      <c r="EX69" s="154"/>
      <c r="EY69" s="155"/>
    </row>
    <row r="70" spans="1:155">
      <c r="A70" s="134" t="s">
        <v>198</v>
      </c>
      <c r="T70" s="2" t="s">
        <v>202</v>
      </c>
      <c r="EV70" s="150">
        <v>31656</v>
      </c>
      <c r="EW70" s="154">
        <v>377.28</v>
      </c>
      <c r="EX70" s="154"/>
      <c r="EY70" s="155"/>
    </row>
    <row r="71" spans="1:155" ht="15.75">
      <c r="A71" s="134" t="s">
        <v>197</v>
      </c>
      <c r="B71" s="137"/>
      <c r="T71" s="2" t="s">
        <v>151</v>
      </c>
      <c r="EV71" s="153">
        <v>31686</v>
      </c>
      <c r="EW71" s="154">
        <v>389.85500000000002</v>
      </c>
      <c r="EX71" s="154"/>
      <c r="EY71" s="155"/>
    </row>
    <row r="72" spans="1:155" ht="15.75">
      <c r="A72" s="134" t="s">
        <v>196</v>
      </c>
      <c r="B72" s="137"/>
      <c r="T72" s="162" t="s">
        <v>203</v>
      </c>
      <c r="EV72" s="153">
        <v>31717</v>
      </c>
      <c r="EW72" s="154">
        <v>377.279</v>
      </c>
      <c r="EX72" s="154"/>
      <c r="EY72" s="155"/>
    </row>
    <row r="73" spans="1:155" ht="15.75">
      <c r="A73" s="134" t="s">
        <v>195</v>
      </c>
      <c r="B73" s="138"/>
      <c r="N73" s="2" t="s">
        <v>200</v>
      </c>
      <c r="AU73" s="135"/>
      <c r="EV73" s="153">
        <v>31747</v>
      </c>
      <c r="EW73" s="154">
        <v>379.61500000000001</v>
      </c>
      <c r="EX73" s="154"/>
      <c r="EY73" s="155"/>
    </row>
    <row r="74" spans="1:155">
      <c r="A74" s="134" t="s">
        <v>206</v>
      </c>
      <c r="T74" s="134" t="s">
        <v>194</v>
      </c>
      <c r="AU74" s="135"/>
      <c r="EV74" s="153">
        <v>31778</v>
      </c>
      <c r="EW74" s="154">
        <v>389.85599999999999</v>
      </c>
      <c r="EX74" s="154"/>
      <c r="EY74" s="155"/>
    </row>
    <row r="75" spans="1:155" ht="30">
      <c r="A75" s="145" t="s">
        <v>130</v>
      </c>
      <c r="EV75" s="153">
        <v>31809</v>
      </c>
      <c r="EW75" s="154">
        <v>329.32600000000002</v>
      </c>
      <c r="EX75" s="154"/>
      <c r="EY75" s="155"/>
    </row>
    <row r="76" spans="1:155">
      <c r="EV76" s="153">
        <v>31837</v>
      </c>
      <c r="EW76" s="154">
        <v>389.20800000000003</v>
      </c>
      <c r="EX76" s="154"/>
      <c r="EY76" s="155"/>
    </row>
    <row r="77" spans="1:155">
      <c r="EV77" s="150">
        <v>31868</v>
      </c>
      <c r="EW77" s="151">
        <v>205.01900000000001</v>
      </c>
      <c r="EX77" s="151"/>
      <c r="EY77" s="152"/>
    </row>
    <row r="78" spans="1:155">
      <c r="EV78" s="150">
        <v>31898</v>
      </c>
      <c r="EW78" s="151">
        <v>0</v>
      </c>
      <c r="EX78" s="151"/>
      <c r="EY78" s="152"/>
    </row>
    <row r="79" spans="1:155">
      <c r="EV79" s="150">
        <v>31929</v>
      </c>
      <c r="EW79" s="151">
        <v>0</v>
      </c>
      <c r="EX79" s="151"/>
      <c r="EY79" s="152"/>
    </row>
    <row r="80" spans="1:155">
      <c r="EV80" s="150">
        <v>31959</v>
      </c>
      <c r="EW80" s="151">
        <v>184.708</v>
      </c>
      <c r="EX80" s="151"/>
      <c r="EY80" s="152"/>
    </row>
    <row r="81" spans="152:155">
      <c r="EV81" s="150">
        <v>31990</v>
      </c>
      <c r="EW81" s="151">
        <v>389.85500000000002</v>
      </c>
      <c r="EX81" s="151"/>
      <c r="EY81" s="152"/>
    </row>
    <row r="82" spans="152:155">
      <c r="EV82" s="150">
        <v>32021</v>
      </c>
      <c r="EW82" s="151">
        <v>377.28</v>
      </c>
      <c r="EX82" s="151"/>
      <c r="EY82" s="152"/>
    </row>
    <row r="83" spans="152:155" ht="11.25" customHeight="1">
      <c r="EV83" s="153">
        <v>32051</v>
      </c>
      <c r="EW83" s="151">
        <v>310.82100000000003</v>
      </c>
      <c r="EX83" s="151"/>
      <c r="EY83" s="152"/>
    </row>
    <row r="84" spans="152:155">
      <c r="EV84" s="153">
        <v>32082</v>
      </c>
      <c r="EW84" s="151">
        <v>377.279</v>
      </c>
      <c r="EX84" s="151"/>
      <c r="EY84" s="152"/>
    </row>
    <row r="85" spans="152:155">
      <c r="EV85" s="153">
        <v>32112</v>
      </c>
      <c r="EW85" s="151">
        <v>389.85700000000003</v>
      </c>
      <c r="EX85" s="151"/>
      <c r="EY85" s="152"/>
    </row>
    <row r="86" spans="152:155">
      <c r="EV86" s="153">
        <v>32143</v>
      </c>
      <c r="EW86" s="151">
        <v>383.49400000000003</v>
      </c>
      <c r="EX86" s="151"/>
      <c r="EY86" s="152"/>
    </row>
    <row r="87" spans="152:155">
      <c r="EV87" s="153">
        <v>32174</v>
      </c>
      <c r="EW87" s="151">
        <v>364.70400000000001</v>
      </c>
      <c r="EX87" s="151"/>
      <c r="EY87" s="152"/>
    </row>
    <row r="88" spans="152:155">
      <c r="EV88" s="153">
        <v>32203</v>
      </c>
      <c r="EW88" s="151">
        <v>386.935</v>
      </c>
      <c r="EX88" s="151"/>
      <c r="EY88" s="152"/>
    </row>
    <row r="89" spans="152:155">
      <c r="EV89" s="150">
        <v>32234</v>
      </c>
      <c r="EW89" s="154">
        <v>350.36</v>
      </c>
      <c r="EX89" s="154"/>
      <c r="EY89" s="155"/>
    </row>
    <row r="90" spans="152:155">
      <c r="EV90" s="150">
        <v>32264</v>
      </c>
      <c r="EW90" s="154">
        <v>0</v>
      </c>
      <c r="EX90" s="154"/>
      <c r="EY90" s="155"/>
    </row>
    <row r="91" spans="152:155">
      <c r="EV91" s="150">
        <v>32295</v>
      </c>
      <c r="EW91" s="154">
        <v>0</v>
      </c>
      <c r="EX91" s="154"/>
      <c r="EY91" s="155"/>
    </row>
    <row r="92" spans="152:155">
      <c r="EV92" s="150">
        <v>32325</v>
      </c>
      <c r="EW92" s="154">
        <v>199.06200000000001</v>
      </c>
      <c r="EX92" s="154"/>
      <c r="EY92" s="155"/>
    </row>
    <row r="93" spans="152:155">
      <c r="EV93" s="150">
        <v>32356</v>
      </c>
      <c r="EW93" s="154">
        <v>389.85599999999999</v>
      </c>
      <c r="EX93" s="154"/>
      <c r="EY93" s="155"/>
    </row>
    <row r="94" spans="152:155">
      <c r="EV94" s="150">
        <v>32387</v>
      </c>
      <c r="EW94" s="154">
        <v>377.28100000000001</v>
      </c>
      <c r="EX94" s="154"/>
      <c r="EY94" s="155"/>
    </row>
    <row r="95" spans="152:155">
      <c r="EV95" s="153">
        <v>32417</v>
      </c>
      <c r="EW95" s="154">
        <v>389.85599999999999</v>
      </c>
      <c r="EX95" s="154"/>
      <c r="EY95" s="155"/>
    </row>
    <row r="96" spans="152:155">
      <c r="EV96" s="153">
        <v>32448</v>
      </c>
      <c r="EW96" s="154">
        <v>377.279</v>
      </c>
      <c r="EX96" s="154"/>
      <c r="EY96" s="155"/>
    </row>
    <row r="97" spans="152:155">
      <c r="EV97" s="153">
        <v>32478</v>
      </c>
      <c r="EW97" s="154">
        <v>387.17</v>
      </c>
      <c r="EX97" s="154"/>
      <c r="EY97" s="155"/>
    </row>
    <row r="98" spans="152:155">
      <c r="EV98" s="153">
        <v>32509</v>
      </c>
      <c r="EW98" s="154">
        <v>389.85500000000002</v>
      </c>
      <c r="EX98" s="154"/>
      <c r="EY98" s="155"/>
    </row>
    <row r="99" spans="152:155">
      <c r="EV99" s="153">
        <v>32540</v>
      </c>
      <c r="EW99" s="154">
        <v>352.12799999999999</v>
      </c>
      <c r="EX99" s="154"/>
      <c r="EY99" s="155"/>
    </row>
    <row r="100" spans="152:155">
      <c r="EV100" s="153">
        <v>32568</v>
      </c>
      <c r="EW100" s="154">
        <v>389.85599999999999</v>
      </c>
      <c r="EX100" s="154"/>
      <c r="EY100" s="155"/>
    </row>
    <row r="101" spans="152:155">
      <c r="EV101" s="150">
        <v>32599</v>
      </c>
      <c r="EW101" s="151">
        <v>124.419</v>
      </c>
      <c r="EX101" s="151"/>
      <c r="EY101" s="152"/>
    </row>
    <row r="102" spans="152:155">
      <c r="EV102" s="150">
        <v>32629</v>
      </c>
      <c r="EW102" s="151">
        <v>0</v>
      </c>
      <c r="EX102" s="151"/>
      <c r="EY102" s="152"/>
    </row>
    <row r="103" spans="152:155">
      <c r="EV103" s="150">
        <v>32660</v>
      </c>
      <c r="EW103" s="151">
        <v>0</v>
      </c>
      <c r="EX103" s="151"/>
      <c r="EY103" s="152"/>
    </row>
    <row r="104" spans="152:155">
      <c r="EV104" s="150">
        <v>32690</v>
      </c>
      <c r="EW104" s="151">
        <v>33.087000000000003</v>
      </c>
      <c r="EX104" s="151"/>
      <c r="EY104" s="152"/>
    </row>
    <row r="105" spans="152:155">
      <c r="EV105" s="150">
        <v>32721</v>
      </c>
      <c r="EW105" s="151">
        <v>373.87299999999999</v>
      </c>
      <c r="EX105" s="151"/>
      <c r="EY105" s="152"/>
    </row>
    <row r="106" spans="152:155">
      <c r="EV106" s="150">
        <v>32752</v>
      </c>
      <c r="EW106" s="151">
        <v>377.28</v>
      </c>
      <c r="EX106" s="151"/>
      <c r="EY106" s="152"/>
    </row>
    <row r="107" spans="152:155">
      <c r="EV107" s="153">
        <v>32782</v>
      </c>
      <c r="EW107" s="151">
        <v>389.85599999999999</v>
      </c>
      <c r="EX107" s="151"/>
      <c r="EY107" s="152"/>
    </row>
    <row r="108" spans="152:155">
      <c r="EV108" s="153">
        <v>32813</v>
      </c>
      <c r="EW108" s="151">
        <v>377.28100000000001</v>
      </c>
      <c r="EX108" s="151"/>
      <c r="EY108" s="152"/>
    </row>
    <row r="109" spans="152:155">
      <c r="EV109" s="153">
        <v>32843</v>
      </c>
      <c r="EW109" s="151">
        <v>389.85599999999999</v>
      </c>
      <c r="EX109" s="151"/>
      <c r="EY109" s="152"/>
    </row>
    <row r="110" spans="152:155">
      <c r="EV110" s="153">
        <v>32874</v>
      </c>
      <c r="EW110" s="151">
        <v>389.85599999999999</v>
      </c>
      <c r="EX110" s="151"/>
      <c r="EY110" s="152"/>
    </row>
    <row r="111" spans="152:155">
      <c r="EV111" s="153">
        <v>32905</v>
      </c>
      <c r="EW111" s="151">
        <v>352.12799999999999</v>
      </c>
      <c r="EX111" s="151"/>
      <c r="EY111" s="152"/>
    </row>
    <row r="112" spans="152:155">
      <c r="EV112" s="153">
        <v>32933</v>
      </c>
      <c r="EW112" s="151">
        <v>389.85599999999999</v>
      </c>
      <c r="EX112" s="151"/>
      <c r="EY112" s="152"/>
    </row>
    <row r="113" spans="152:155">
      <c r="EV113" s="150">
        <v>32964</v>
      </c>
      <c r="EW113" s="154">
        <v>373.88499999999999</v>
      </c>
      <c r="EX113" s="154"/>
      <c r="EY113" s="155"/>
    </row>
    <row r="114" spans="152:155">
      <c r="EV114" s="150">
        <v>32994</v>
      </c>
      <c r="EW114" s="154">
        <v>275.36799999999999</v>
      </c>
      <c r="EX114" s="154"/>
      <c r="EY114" s="155"/>
    </row>
    <row r="115" spans="152:155">
      <c r="EV115" s="150">
        <v>33025</v>
      </c>
      <c r="EW115" s="154">
        <v>2.5680000000000001</v>
      </c>
      <c r="EX115" s="154"/>
      <c r="EY115" s="155"/>
    </row>
    <row r="116" spans="152:155">
      <c r="EV116" s="150">
        <v>33055</v>
      </c>
      <c r="EW116" s="154">
        <v>375.84</v>
      </c>
      <c r="EX116" s="154"/>
      <c r="EY116" s="155"/>
    </row>
    <row r="117" spans="152:155">
      <c r="EV117" s="150">
        <v>33086</v>
      </c>
      <c r="EW117" s="154">
        <v>361.12599999999998</v>
      </c>
      <c r="EX117" s="154"/>
      <c r="EY117" s="155"/>
    </row>
    <row r="118" spans="152:155">
      <c r="EV118" s="150">
        <v>33117</v>
      </c>
      <c r="EW118" s="154">
        <v>10.127000000000001</v>
      </c>
      <c r="EX118" s="154"/>
      <c r="EY118" s="155"/>
    </row>
    <row r="119" spans="152:155">
      <c r="EV119" s="153">
        <v>33147</v>
      </c>
      <c r="EW119" s="154">
        <v>0</v>
      </c>
      <c r="EX119" s="154"/>
      <c r="EY119" s="155"/>
    </row>
    <row r="120" spans="152:155">
      <c r="EV120" s="153">
        <v>33178</v>
      </c>
      <c r="EW120" s="154">
        <v>95.924000000000007</v>
      </c>
      <c r="EX120" s="154"/>
      <c r="EY120" s="155"/>
    </row>
    <row r="121" spans="152:155">
      <c r="EV121" s="153">
        <v>33208</v>
      </c>
      <c r="EW121" s="154">
        <v>389.85599999999999</v>
      </c>
      <c r="EX121" s="154"/>
      <c r="EY121" s="155"/>
    </row>
    <row r="122" spans="152:155">
      <c r="EV122" s="153">
        <v>33239</v>
      </c>
      <c r="EW122" s="154">
        <v>389.85599999999999</v>
      </c>
      <c r="EX122" s="154"/>
      <c r="EY122" s="155"/>
    </row>
    <row r="123" spans="152:155">
      <c r="EV123" s="153">
        <v>33270</v>
      </c>
      <c r="EW123" s="154">
        <v>352.12799999999999</v>
      </c>
      <c r="EX123" s="154"/>
      <c r="EY123" s="155"/>
    </row>
    <row r="124" spans="152:155">
      <c r="EV124" s="153">
        <v>33298</v>
      </c>
      <c r="EW124" s="154">
        <v>389.85599999999999</v>
      </c>
      <c r="EX124" s="154"/>
      <c r="EY124" s="155"/>
    </row>
    <row r="125" spans="152:155">
      <c r="EV125" s="150">
        <v>33329</v>
      </c>
      <c r="EW125" s="151">
        <v>377.279</v>
      </c>
      <c r="EX125" s="151"/>
      <c r="EY125" s="152"/>
    </row>
    <row r="126" spans="152:155">
      <c r="EV126" s="150">
        <v>33359</v>
      </c>
      <c r="EW126" s="151">
        <v>389.85599999999999</v>
      </c>
      <c r="EX126" s="151"/>
      <c r="EY126" s="152"/>
    </row>
    <row r="127" spans="152:155">
      <c r="EV127" s="150">
        <v>33390</v>
      </c>
      <c r="EW127" s="151">
        <v>377.28</v>
      </c>
      <c r="EX127" s="151"/>
      <c r="EY127" s="152"/>
    </row>
    <row r="128" spans="152:155">
      <c r="EV128" s="150">
        <v>33420</v>
      </c>
      <c r="EW128" s="151">
        <v>389.85599999999999</v>
      </c>
      <c r="EX128" s="151"/>
      <c r="EY128" s="152"/>
    </row>
    <row r="129" spans="152:155">
      <c r="EV129" s="150">
        <v>33451</v>
      </c>
      <c r="EW129" s="151">
        <v>305.315</v>
      </c>
      <c r="EX129" s="151"/>
      <c r="EY129" s="152"/>
    </row>
    <row r="130" spans="152:155">
      <c r="EV130" s="150">
        <v>33482</v>
      </c>
      <c r="EW130" s="151">
        <v>377.01900000000001</v>
      </c>
      <c r="EX130" s="151"/>
      <c r="EY130" s="152"/>
    </row>
    <row r="131" spans="152:155" ht="12" customHeight="1">
      <c r="EV131" s="153">
        <v>33512</v>
      </c>
      <c r="EW131" s="151">
        <v>36.503</v>
      </c>
      <c r="EX131" s="151"/>
      <c r="EY131" s="152"/>
    </row>
    <row r="132" spans="152:155" ht="12" customHeight="1">
      <c r="EV132" s="153">
        <v>33543</v>
      </c>
      <c r="EW132" s="151">
        <v>0</v>
      </c>
      <c r="EX132" s="151"/>
      <c r="EY132" s="152"/>
    </row>
    <row r="133" spans="152:155" ht="12" customHeight="1">
      <c r="EV133" s="153">
        <v>33573</v>
      </c>
      <c r="EW133" s="151">
        <v>154.75200000000001</v>
      </c>
      <c r="EX133" s="151"/>
      <c r="EY133" s="152"/>
    </row>
    <row r="134" spans="152:155" ht="12" customHeight="1">
      <c r="EV134" s="153">
        <v>33604</v>
      </c>
      <c r="EW134" s="151">
        <v>389.85599999999999</v>
      </c>
      <c r="EX134" s="151"/>
      <c r="EY134" s="152"/>
    </row>
    <row r="135" spans="152:155" ht="12" customHeight="1">
      <c r="EV135" s="153">
        <v>33635</v>
      </c>
      <c r="EW135" s="151">
        <v>364.70400000000001</v>
      </c>
      <c r="EX135" s="151"/>
      <c r="EY135" s="152"/>
    </row>
    <row r="136" spans="152:155">
      <c r="EV136" s="153">
        <v>33664</v>
      </c>
      <c r="EW136" s="151">
        <v>389.85599999999999</v>
      </c>
      <c r="EX136" s="151"/>
      <c r="EY136" s="152"/>
    </row>
    <row r="137" spans="152:155">
      <c r="EV137" s="150">
        <v>33695</v>
      </c>
      <c r="EW137" s="154">
        <v>377.28</v>
      </c>
      <c r="EX137" s="154"/>
      <c r="EY137" s="155"/>
    </row>
    <row r="138" spans="152:155">
      <c r="EV138" s="150">
        <v>33725</v>
      </c>
      <c r="EW138" s="154">
        <v>386.94799999999998</v>
      </c>
      <c r="EX138" s="154"/>
      <c r="EY138" s="155"/>
    </row>
    <row r="139" spans="152:155">
      <c r="EV139" s="150">
        <v>33756</v>
      </c>
      <c r="EW139" s="154">
        <v>377.27600000000001</v>
      </c>
      <c r="EX139" s="154"/>
      <c r="EY139" s="155"/>
    </row>
    <row r="140" spans="152:155">
      <c r="EV140" s="150">
        <v>33786</v>
      </c>
      <c r="EW140" s="154">
        <v>389.85500000000002</v>
      </c>
      <c r="EX140" s="154"/>
      <c r="EY140" s="155"/>
    </row>
    <row r="141" spans="152:155">
      <c r="EV141" s="150">
        <v>33817</v>
      </c>
      <c r="EW141" s="154">
        <v>384.04</v>
      </c>
      <c r="EX141" s="154"/>
      <c r="EY141" s="155"/>
    </row>
    <row r="142" spans="152:155">
      <c r="EV142" s="150">
        <v>33848</v>
      </c>
      <c r="EW142" s="154">
        <v>144.297</v>
      </c>
      <c r="EX142" s="154"/>
      <c r="EY142" s="155"/>
    </row>
    <row r="143" spans="152:155">
      <c r="EV143" s="153">
        <v>33878</v>
      </c>
      <c r="EW143" s="154">
        <v>389.85599999999999</v>
      </c>
      <c r="EX143" s="154"/>
      <c r="EY143" s="155"/>
    </row>
    <row r="144" spans="152:155">
      <c r="EV144" s="153">
        <v>33909</v>
      </c>
      <c r="EW144" s="154">
        <v>375.51600000000002</v>
      </c>
      <c r="EX144" s="154"/>
      <c r="EY144" s="155"/>
    </row>
    <row r="145" spans="1:155">
      <c r="EV145" s="153">
        <v>33939</v>
      </c>
      <c r="EW145" s="154">
        <v>389.39800000000002</v>
      </c>
      <c r="EX145" s="154"/>
      <c r="EY145" s="155"/>
    </row>
    <row r="146" spans="1:155">
      <c r="EV146" s="153">
        <v>33970</v>
      </c>
      <c r="EW146" s="154">
        <v>96.808999999999997</v>
      </c>
      <c r="EX146" s="154"/>
      <c r="EY146" s="155"/>
    </row>
    <row r="147" spans="1:155">
      <c r="EV147" s="153">
        <v>34001</v>
      </c>
      <c r="EW147" s="154">
        <v>0</v>
      </c>
      <c r="EX147" s="154"/>
      <c r="EY147" s="155"/>
    </row>
    <row r="148" spans="1:155">
      <c r="EV148" s="153">
        <v>34029</v>
      </c>
      <c r="EW148" s="154">
        <v>0</v>
      </c>
      <c r="EX148" s="154"/>
      <c r="EY148" s="155"/>
    </row>
    <row r="149" spans="1:155" ht="15.75">
      <c r="A149" s="163" t="s">
        <v>66</v>
      </c>
      <c r="B149" s="163"/>
      <c r="C149" s="1"/>
      <c r="D149" s="1"/>
      <c r="E149" s="1" t="s">
        <v>67</v>
      </c>
      <c r="F149" s="1"/>
      <c r="G149" s="1"/>
      <c r="H149" s="1"/>
      <c r="I149" s="1"/>
      <c r="J149" s="1"/>
      <c r="K149" s="1"/>
      <c r="L149" s="1"/>
      <c r="M149" s="1"/>
      <c r="N149" s="1"/>
      <c r="O149" s="1"/>
      <c r="P149" s="1"/>
      <c r="Q149" s="1"/>
      <c r="R149" s="1"/>
      <c r="S149" s="164" t="s">
        <v>172</v>
      </c>
      <c r="T149" s="1"/>
      <c r="EV149" s="150">
        <v>34060</v>
      </c>
      <c r="EW149" s="151">
        <v>0</v>
      </c>
      <c r="EX149" s="151"/>
      <c r="EY149" s="152"/>
    </row>
    <row r="150" spans="1:155">
      <c r="A150" s="3" t="s">
        <v>68</v>
      </c>
      <c r="B150" s="4"/>
      <c r="C150" s="5" t="s">
        <v>0</v>
      </c>
      <c r="D150" s="6"/>
      <c r="E150" s="7" t="s">
        <v>69</v>
      </c>
      <c r="F150" s="8"/>
      <c r="G150" s="8"/>
      <c r="H150" s="6"/>
      <c r="I150" s="7" t="s">
        <v>70</v>
      </c>
      <c r="J150" s="8"/>
      <c r="K150" s="8"/>
      <c r="L150" s="6"/>
      <c r="M150" s="7" t="s">
        <v>71</v>
      </c>
      <c r="N150" s="8"/>
      <c r="O150" s="8"/>
      <c r="P150" s="6"/>
      <c r="Q150" s="7" t="s">
        <v>72</v>
      </c>
      <c r="R150" s="8"/>
      <c r="S150" s="8"/>
      <c r="T150" s="6"/>
      <c r="U150" s="7" t="s">
        <v>73</v>
      </c>
      <c r="V150" s="8"/>
      <c r="W150" s="8"/>
      <c r="X150" s="6"/>
      <c r="Y150" s="7" t="s">
        <v>74</v>
      </c>
      <c r="Z150" s="8"/>
      <c r="AA150" s="8"/>
      <c r="AB150" s="6"/>
      <c r="AC150" s="7" t="s">
        <v>75</v>
      </c>
      <c r="AD150" s="8"/>
      <c r="AE150" s="8"/>
      <c r="AF150" s="6"/>
      <c r="AG150" s="7" t="s">
        <v>76</v>
      </c>
      <c r="AH150" s="8"/>
      <c r="AI150" s="8"/>
      <c r="AJ150" s="6"/>
      <c r="AK150" s="7" t="s">
        <v>77</v>
      </c>
      <c r="AL150" s="8"/>
      <c r="AM150" s="8"/>
      <c r="AN150" s="6"/>
      <c r="AO150" s="7" t="s">
        <v>1</v>
      </c>
      <c r="AP150" s="8"/>
      <c r="AQ150" s="8"/>
      <c r="AR150" s="6"/>
      <c r="AS150" s="7" t="s">
        <v>2</v>
      </c>
      <c r="AT150" s="8"/>
      <c r="AU150" s="8"/>
      <c r="AV150" s="6"/>
      <c r="AW150" s="7" t="s">
        <v>3</v>
      </c>
      <c r="AX150" s="8"/>
      <c r="AY150" s="8"/>
      <c r="AZ150" s="6"/>
      <c r="BA150" s="7" t="s">
        <v>4</v>
      </c>
      <c r="BB150" s="8"/>
      <c r="BC150" s="8"/>
      <c r="BD150" s="6"/>
      <c r="BE150" s="7" t="s">
        <v>78</v>
      </c>
      <c r="BF150" s="8"/>
      <c r="BG150" s="9"/>
      <c r="BH150" s="6"/>
      <c r="BI150" s="10" t="s">
        <v>79</v>
      </c>
      <c r="BJ150" s="8"/>
      <c r="BK150" s="9"/>
      <c r="BL150" s="6"/>
      <c r="BM150" s="10" t="s">
        <v>131</v>
      </c>
      <c r="BN150" s="8"/>
      <c r="BO150" s="9"/>
      <c r="BP150" s="6"/>
      <c r="BQ150" s="10" t="s">
        <v>132</v>
      </c>
      <c r="BR150" s="8"/>
      <c r="BS150" s="9"/>
      <c r="BT150" s="6"/>
      <c r="BU150" s="10" t="s">
        <v>133</v>
      </c>
      <c r="BV150" s="8"/>
      <c r="BW150" s="9"/>
      <c r="BX150" s="6"/>
      <c r="BY150" s="10" t="s">
        <v>134</v>
      </c>
      <c r="BZ150" s="8"/>
      <c r="CA150" s="9"/>
      <c r="CB150" s="6"/>
      <c r="CC150" s="10" t="s">
        <v>140</v>
      </c>
      <c r="CD150" s="8"/>
      <c r="CE150" s="9"/>
      <c r="CF150" s="6"/>
      <c r="CG150" s="10" t="s">
        <v>135</v>
      </c>
      <c r="CH150" s="8"/>
      <c r="CI150" s="9"/>
      <c r="CJ150" s="6"/>
      <c r="CK150" s="10" t="s">
        <v>136</v>
      </c>
      <c r="CL150" s="8"/>
      <c r="CM150" s="9"/>
      <c r="CN150" s="6"/>
      <c r="CO150" s="10" t="s">
        <v>137</v>
      </c>
      <c r="CP150" s="8"/>
      <c r="CQ150" s="9"/>
      <c r="CR150" s="6"/>
      <c r="CS150" s="10" t="s">
        <v>138</v>
      </c>
      <c r="CT150" s="8"/>
      <c r="CU150" s="9"/>
      <c r="CV150" s="6"/>
      <c r="CW150" s="10" t="s">
        <v>139</v>
      </c>
      <c r="CX150" s="8"/>
      <c r="CY150" s="9"/>
      <c r="CZ150" s="6"/>
      <c r="DA150" s="10" t="s">
        <v>191</v>
      </c>
      <c r="DB150" s="8"/>
      <c r="DC150" s="9"/>
      <c r="DD150" s="6"/>
      <c r="DE150" s="10" t="s">
        <v>192</v>
      </c>
      <c r="DF150" s="8"/>
      <c r="DG150" s="9"/>
      <c r="DH150" s="6"/>
      <c r="DI150" s="10" t="s">
        <v>207</v>
      </c>
      <c r="DJ150" s="8"/>
      <c r="DK150" s="8"/>
      <c r="DL150" s="6"/>
      <c r="DM150" s="10" t="s">
        <v>208</v>
      </c>
      <c r="DN150" s="8"/>
      <c r="DO150" s="8"/>
      <c r="DP150" s="6"/>
      <c r="DQ150" s="10" t="s">
        <v>209</v>
      </c>
      <c r="DR150" s="8"/>
      <c r="DS150" s="8"/>
      <c r="DT150" s="6"/>
      <c r="DU150" s="10" t="s">
        <v>210</v>
      </c>
      <c r="DV150" s="8"/>
      <c r="DW150" s="8"/>
      <c r="DX150" s="6"/>
      <c r="DY150" s="10" t="s">
        <v>211</v>
      </c>
      <c r="DZ150" s="8"/>
      <c r="EA150" s="8"/>
      <c r="EB150" s="6"/>
      <c r="EC150" s="10" t="s">
        <v>212</v>
      </c>
      <c r="ED150" s="8"/>
      <c r="EE150" s="8"/>
      <c r="EF150" s="6"/>
      <c r="EG150" s="10" t="s">
        <v>213</v>
      </c>
      <c r="EH150" s="8"/>
      <c r="EI150" s="8"/>
      <c r="EJ150" s="11" t="s">
        <v>80</v>
      </c>
      <c r="EK150" s="11"/>
      <c r="EL150" s="11"/>
      <c r="EM150" s="12"/>
      <c r="EN150" s="13" t="s">
        <v>0</v>
      </c>
      <c r="EO150" s="14" t="s">
        <v>68</v>
      </c>
      <c r="EV150" s="150">
        <v>34090</v>
      </c>
      <c r="EW150" s="151">
        <v>0</v>
      </c>
      <c r="EX150" s="151"/>
      <c r="EY150" s="152"/>
    </row>
    <row r="151" spans="1:155" ht="36">
      <c r="A151" s="15" t="s">
        <v>81</v>
      </c>
      <c r="B151" s="16"/>
      <c r="C151" s="17"/>
      <c r="D151" s="18" t="s">
        <v>5</v>
      </c>
      <c r="E151" s="19" t="s">
        <v>6</v>
      </c>
      <c r="F151" s="19" t="s">
        <v>7</v>
      </c>
      <c r="G151" s="19" t="s">
        <v>8</v>
      </c>
      <c r="H151" s="18" t="s">
        <v>5</v>
      </c>
      <c r="I151" s="19" t="s">
        <v>6</v>
      </c>
      <c r="J151" s="19" t="s">
        <v>7</v>
      </c>
      <c r="K151" s="19" t="s">
        <v>8</v>
      </c>
      <c r="L151" s="18" t="s">
        <v>5</v>
      </c>
      <c r="M151" s="19" t="s">
        <v>6</v>
      </c>
      <c r="N151" s="19" t="s">
        <v>7</v>
      </c>
      <c r="O151" s="19" t="s">
        <v>8</v>
      </c>
      <c r="P151" s="18" t="s">
        <v>5</v>
      </c>
      <c r="Q151" s="19" t="s">
        <v>6</v>
      </c>
      <c r="R151" s="19" t="s">
        <v>7</v>
      </c>
      <c r="S151" s="19" t="s">
        <v>8</v>
      </c>
      <c r="T151" s="18" t="s">
        <v>5</v>
      </c>
      <c r="U151" s="19" t="s">
        <v>6</v>
      </c>
      <c r="V151" s="19" t="s">
        <v>7</v>
      </c>
      <c r="W151" s="19" t="s">
        <v>8</v>
      </c>
      <c r="X151" s="18" t="s">
        <v>5</v>
      </c>
      <c r="Y151" s="19" t="s">
        <v>6</v>
      </c>
      <c r="Z151" s="19" t="s">
        <v>7</v>
      </c>
      <c r="AA151" s="19" t="s">
        <v>8</v>
      </c>
      <c r="AB151" s="18" t="s">
        <v>5</v>
      </c>
      <c r="AC151" s="19" t="s">
        <v>6</v>
      </c>
      <c r="AD151" s="19" t="s">
        <v>7</v>
      </c>
      <c r="AE151" s="19" t="s">
        <v>8</v>
      </c>
      <c r="AF151" s="18" t="s">
        <v>5</v>
      </c>
      <c r="AG151" s="19" t="s">
        <v>6</v>
      </c>
      <c r="AH151" s="19" t="s">
        <v>7</v>
      </c>
      <c r="AI151" s="19" t="s">
        <v>8</v>
      </c>
      <c r="AJ151" s="18" t="s">
        <v>5</v>
      </c>
      <c r="AK151" s="19" t="s">
        <v>6</v>
      </c>
      <c r="AL151" s="19" t="s">
        <v>7</v>
      </c>
      <c r="AM151" s="19" t="s">
        <v>8</v>
      </c>
      <c r="AN151" s="18" t="s">
        <v>5</v>
      </c>
      <c r="AO151" s="19" t="s">
        <v>6</v>
      </c>
      <c r="AP151" s="19" t="s">
        <v>7</v>
      </c>
      <c r="AQ151" s="19" t="s">
        <v>8</v>
      </c>
      <c r="AR151" s="18" t="s">
        <v>5</v>
      </c>
      <c r="AS151" s="19" t="s">
        <v>6</v>
      </c>
      <c r="AT151" s="19" t="s">
        <v>7</v>
      </c>
      <c r="AU151" s="19" t="s">
        <v>8</v>
      </c>
      <c r="AV151" s="18" t="s">
        <v>5</v>
      </c>
      <c r="AW151" s="19" t="s">
        <v>6</v>
      </c>
      <c r="AX151" s="19" t="s">
        <v>7</v>
      </c>
      <c r="AY151" s="19" t="s">
        <v>8</v>
      </c>
      <c r="AZ151" s="18" t="s">
        <v>5</v>
      </c>
      <c r="BA151" s="19" t="s">
        <v>6</v>
      </c>
      <c r="BB151" s="19" t="s">
        <v>7</v>
      </c>
      <c r="BC151" s="19" t="s">
        <v>8</v>
      </c>
      <c r="BD151" s="18" t="s">
        <v>5</v>
      </c>
      <c r="BE151" s="19" t="s">
        <v>6</v>
      </c>
      <c r="BF151" s="19" t="s">
        <v>7</v>
      </c>
      <c r="BG151" s="20" t="s">
        <v>8</v>
      </c>
      <c r="BH151" s="18" t="s">
        <v>5</v>
      </c>
      <c r="BI151" s="19" t="s">
        <v>6</v>
      </c>
      <c r="BJ151" s="19" t="s">
        <v>7</v>
      </c>
      <c r="BK151" s="20" t="s">
        <v>8</v>
      </c>
      <c r="BL151" s="18" t="s">
        <v>5</v>
      </c>
      <c r="BM151" s="19" t="s">
        <v>6</v>
      </c>
      <c r="BN151" s="19" t="s">
        <v>7</v>
      </c>
      <c r="BO151" s="20" t="s">
        <v>8</v>
      </c>
      <c r="BP151" s="18" t="s">
        <v>5</v>
      </c>
      <c r="BQ151" s="19" t="s">
        <v>6</v>
      </c>
      <c r="BR151" s="19" t="s">
        <v>7</v>
      </c>
      <c r="BS151" s="20" t="s">
        <v>8</v>
      </c>
      <c r="BT151" s="18" t="s">
        <v>5</v>
      </c>
      <c r="BU151" s="19" t="s">
        <v>6</v>
      </c>
      <c r="BV151" s="19" t="s">
        <v>7</v>
      </c>
      <c r="BW151" s="20" t="s">
        <v>8</v>
      </c>
      <c r="BX151" s="18" t="s">
        <v>5</v>
      </c>
      <c r="BY151" s="19" t="s">
        <v>6</v>
      </c>
      <c r="BZ151" s="19" t="s">
        <v>7</v>
      </c>
      <c r="CA151" s="20" t="s">
        <v>8</v>
      </c>
      <c r="CB151" s="18" t="s">
        <v>5</v>
      </c>
      <c r="CC151" s="19" t="s">
        <v>6</v>
      </c>
      <c r="CD151" s="19" t="s">
        <v>7</v>
      </c>
      <c r="CE151" s="20" t="s">
        <v>8</v>
      </c>
      <c r="CF151" s="18" t="s">
        <v>5</v>
      </c>
      <c r="CG151" s="19" t="s">
        <v>6</v>
      </c>
      <c r="CH151" s="19" t="s">
        <v>7</v>
      </c>
      <c r="CI151" s="20" t="s">
        <v>8</v>
      </c>
      <c r="CJ151" s="18" t="s">
        <v>5</v>
      </c>
      <c r="CK151" s="19" t="s">
        <v>6</v>
      </c>
      <c r="CL151" s="19" t="s">
        <v>7</v>
      </c>
      <c r="CM151" s="20" t="s">
        <v>8</v>
      </c>
      <c r="CN151" s="18" t="s">
        <v>5</v>
      </c>
      <c r="CO151" s="19" t="s">
        <v>6</v>
      </c>
      <c r="CP151" s="19" t="s">
        <v>7</v>
      </c>
      <c r="CQ151" s="20" t="s">
        <v>8</v>
      </c>
      <c r="CR151" s="18" t="s">
        <v>5</v>
      </c>
      <c r="CS151" s="19" t="s">
        <v>6</v>
      </c>
      <c r="CT151" s="19" t="s">
        <v>7</v>
      </c>
      <c r="CU151" s="20" t="s">
        <v>8</v>
      </c>
      <c r="CV151" s="18" t="s">
        <v>5</v>
      </c>
      <c r="CW151" s="19" t="s">
        <v>6</v>
      </c>
      <c r="CX151" s="19" t="s">
        <v>7</v>
      </c>
      <c r="CY151" s="20" t="s">
        <v>8</v>
      </c>
      <c r="CZ151" s="18" t="s">
        <v>5</v>
      </c>
      <c r="DA151" s="19" t="s">
        <v>6</v>
      </c>
      <c r="DB151" s="19" t="s">
        <v>7</v>
      </c>
      <c r="DC151" s="20" t="s">
        <v>8</v>
      </c>
      <c r="DD151" s="18" t="s">
        <v>5</v>
      </c>
      <c r="DE151" s="19" t="s">
        <v>6</v>
      </c>
      <c r="DF151" s="19" t="s">
        <v>7</v>
      </c>
      <c r="DG151" s="20" t="s">
        <v>8</v>
      </c>
      <c r="DH151" s="18" t="s">
        <v>5</v>
      </c>
      <c r="DI151" s="19" t="s">
        <v>6</v>
      </c>
      <c r="DJ151" s="19" t="s">
        <v>7</v>
      </c>
      <c r="DK151" s="19" t="s">
        <v>8</v>
      </c>
      <c r="DL151" s="18" t="s">
        <v>5</v>
      </c>
      <c r="DM151" s="19" t="s">
        <v>6</v>
      </c>
      <c r="DN151" s="19" t="s">
        <v>7</v>
      </c>
      <c r="DO151" s="19" t="s">
        <v>8</v>
      </c>
      <c r="DP151" s="18" t="s">
        <v>5</v>
      </c>
      <c r="DQ151" s="19" t="s">
        <v>6</v>
      </c>
      <c r="DR151" s="19" t="s">
        <v>7</v>
      </c>
      <c r="DS151" s="19" t="s">
        <v>8</v>
      </c>
      <c r="DT151" s="18" t="s">
        <v>5</v>
      </c>
      <c r="DU151" s="19" t="s">
        <v>6</v>
      </c>
      <c r="DV151" s="19" t="s">
        <v>7</v>
      </c>
      <c r="DW151" s="19" t="s">
        <v>8</v>
      </c>
      <c r="DX151" s="18" t="s">
        <v>5</v>
      </c>
      <c r="DY151" s="19" t="s">
        <v>6</v>
      </c>
      <c r="DZ151" s="19" t="s">
        <v>7</v>
      </c>
      <c r="EA151" s="19" t="s">
        <v>8</v>
      </c>
      <c r="EB151" s="18" t="s">
        <v>5</v>
      </c>
      <c r="EC151" s="19" t="s">
        <v>6</v>
      </c>
      <c r="ED151" s="19" t="s">
        <v>7</v>
      </c>
      <c r="EE151" s="19" t="s">
        <v>8</v>
      </c>
      <c r="EF151" s="18" t="s">
        <v>5</v>
      </c>
      <c r="EG151" s="19" t="s">
        <v>6</v>
      </c>
      <c r="EH151" s="19" t="s">
        <v>7</v>
      </c>
      <c r="EI151" s="19" t="s">
        <v>8</v>
      </c>
      <c r="EJ151" s="21" t="s">
        <v>82</v>
      </c>
      <c r="EK151" s="21" t="s">
        <v>83</v>
      </c>
      <c r="EL151" s="22" t="s">
        <v>84</v>
      </c>
      <c r="EM151" s="23"/>
      <c r="EN151" s="24"/>
      <c r="EO151" s="25" t="s">
        <v>81</v>
      </c>
      <c r="EV151" s="150">
        <v>34121</v>
      </c>
      <c r="EW151" s="151">
        <v>328.86399999999998</v>
      </c>
      <c r="EX151" s="151"/>
      <c r="EY151" s="152"/>
    </row>
    <row r="152" spans="1:155" ht="49.5">
      <c r="A152" s="28"/>
      <c r="B152" s="29"/>
      <c r="C152" s="30" t="s">
        <v>9</v>
      </c>
      <c r="D152" s="31">
        <v>31163</v>
      </c>
      <c r="E152" s="32">
        <v>31258</v>
      </c>
      <c r="F152" s="33">
        <v>31337</v>
      </c>
      <c r="G152" s="32">
        <v>31434</v>
      </c>
      <c r="H152" s="34">
        <v>31527</v>
      </c>
      <c r="I152" s="32">
        <v>31618</v>
      </c>
      <c r="J152" s="32">
        <v>31712</v>
      </c>
      <c r="K152" s="32">
        <v>31796</v>
      </c>
      <c r="L152" s="34">
        <v>31890</v>
      </c>
      <c r="M152" s="32">
        <v>31966</v>
      </c>
      <c r="N152" s="32">
        <v>32055</v>
      </c>
      <c r="O152" s="32">
        <v>32155</v>
      </c>
      <c r="P152" s="34">
        <v>32240</v>
      </c>
      <c r="Q152" s="32">
        <v>32357</v>
      </c>
      <c r="R152" s="32">
        <v>32440</v>
      </c>
      <c r="S152" s="32">
        <v>32541</v>
      </c>
      <c r="T152" s="34">
        <v>32645</v>
      </c>
      <c r="U152" s="32">
        <v>32737</v>
      </c>
      <c r="V152" s="32">
        <v>32828</v>
      </c>
      <c r="W152" s="32">
        <v>32930</v>
      </c>
      <c r="X152" s="34">
        <v>32987</v>
      </c>
      <c r="Y152" s="32">
        <v>33135</v>
      </c>
      <c r="Z152" s="32">
        <v>33193</v>
      </c>
      <c r="AA152" s="32">
        <v>33301</v>
      </c>
      <c r="AB152" s="34">
        <v>33350</v>
      </c>
      <c r="AC152" s="32">
        <v>33487</v>
      </c>
      <c r="AD152" s="32">
        <v>33578</v>
      </c>
      <c r="AE152" s="32">
        <v>33623</v>
      </c>
      <c r="AF152" s="34">
        <v>33714</v>
      </c>
      <c r="AG152" s="32">
        <v>33808</v>
      </c>
      <c r="AH152" s="32">
        <v>33914</v>
      </c>
      <c r="AI152" s="32">
        <v>33988</v>
      </c>
      <c r="AJ152" s="34">
        <v>34117</v>
      </c>
      <c r="AK152" s="32">
        <v>34218</v>
      </c>
      <c r="AL152" s="32">
        <v>34347</v>
      </c>
      <c r="AM152" s="32">
        <v>34396</v>
      </c>
      <c r="AN152" s="34">
        <v>34437</v>
      </c>
      <c r="AO152" s="32">
        <v>34543</v>
      </c>
      <c r="AP152" s="32">
        <v>34648</v>
      </c>
      <c r="AQ152" s="32">
        <v>34705</v>
      </c>
      <c r="AR152" s="34">
        <v>34802</v>
      </c>
      <c r="AS152" s="32">
        <v>34897</v>
      </c>
      <c r="AT152" s="32">
        <v>35060</v>
      </c>
      <c r="AU152" s="32">
        <v>35111</v>
      </c>
      <c r="AV152" s="34">
        <v>35166</v>
      </c>
      <c r="AW152" s="32">
        <v>35265</v>
      </c>
      <c r="AX152" s="32">
        <v>35408</v>
      </c>
      <c r="AY152" s="35">
        <v>35458</v>
      </c>
      <c r="AZ152" s="33">
        <v>35586</v>
      </c>
      <c r="BA152" s="33">
        <v>35669</v>
      </c>
      <c r="BB152" s="33">
        <v>35781</v>
      </c>
      <c r="BC152" s="36">
        <v>35844</v>
      </c>
      <c r="BD152" s="33">
        <v>35907</v>
      </c>
      <c r="BE152" s="33">
        <v>36031</v>
      </c>
      <c r="BF152" s="33">
        <v>36132</v>
      </c>
      <c r="BG152" s="36">
        <v>36214</v>
      </c>
      <c r="BH152" s="37">
        <v>36322</v>
      </c>
      <c r="BI152" s="37">
        <v>36410</v>
      </c>
      <c r="BJ152" s="37" t="s">
        <v>85</v>
      </c>
      <c r="BK152" s="38">
        <v>36573</v>
      </c>
      <c r="BL152" s="37">
        <v>36684</v>
      </c>
      <c r="BM152" s="37">
        <v>36789</v>
      </c>
      <c r="BN152" s="37">
        <v>36836</v>
      </c>
      <c r="BO152" s="38">
        <v>36928</v>
      </c>
      <c r="BP152" s="37">
        <v>37054</v>
      </c>
      <c r="BQ152" s="37">
        <v>37160</v>
      </c>
      <c r="BR152" s="37">
        <v>37230</v>
      </c>
      <c r="BS152" s="38">
        <v>37320</v>
      </c>
      <c r="BT152" s="37">
        <v>37392</v>
      </c>
      <c r="BU152" s="37">
        <v>37518</v>
      </c>
      <c r="BV152" s="37">
        <v>37580</v>
      </c>
      <c r="BW152" s="38">
        <v>37691</v>
      </c>
      <c r="BX152" s="39">
        <v>37727</v>
      </c>
      <c r="BY152" s="37" t="s">
        <v>144</v>
      </c>
      <c r="BZ152" s="37" t="s">
        <v>145</v>
      </c>
      <c r="CA152" s="38" t="s">
        <v>146</v>
      </c>
      <c r="CB152" s="40">
        <v>38133</v>
      </c>
      <c r="CC152" s="40">
        <v>38236</v>
      </c>
      <c r="CD152" s="40">
        <v>38320</v>
      </c>
      <c r="CE152" s="41">
        <v>38379</v>
      </c>
      <c r="CF152" s="40">
        <v>38505</v>
      </c>
      <c r="CG152" s="40">
        <v>38603</v>
      </c>
      <c r="CH152" s="40">
        <v>38688</v>
      </c>
      <c r="CI152" s="41">
        <v>38783</v>
      </c>
      <c r="CJ152" s="40">
        <v>38846</v>
      </c>
      <c r="CK152" s="40">
        <v>38971</v>
      </c>
      <c r="CL152" s="40">
        <v>39043</v>
      </c>
      <c r="CM152" s="41">
        <v>39107</v>
      </c>
      <c r="CN152" s="139">
        <v>39198</v>
      </c>
      <c r="CO152" s="40" t="s">
        <v>157</v>
      </c>
      <c r="CP152" s="40" t="s">
        <v>158</v>
      </c>
      <c r="CQ152" s="41" t="s">
        <v>159</v>
      </c>
      <c r="CR152" s="139">
        <v>39555</v>
      </c>
      <c r="CS152" s="40" t="s">
        <v>163</v>
      </c>
      <c r="CT152" s="40" t="s">
        <v>164</v>
      </c>
      <c r="CU152" s="41" t="s">
        <v>165</v>
      </c>
      <c r="CV152" s="37" t="s">
        <v>166</v>
      </c>
      <c r="CW152" s="37" t="s">
        <v>167</v>
      </c>
      <c r="CX152" s="37" t="s">
        <v>168</v>
      </c>
      <c r="CY152" s="144">
        <v>40204</v>
      </c>
      <c r="CZ152" s="37">
        <v>40336</v>
      </c>
      <c r="DA152" s="37">
        <v>40427</v>
      </c>
      <c r="DB152" s="37">
        <v>40522</v>
      </c>
      <c r="DC152" s="38"/>
      <c r="DD152" s="37"/>
      <c r="DE152" s="37"/>
      <c r="DF152" s="37"/>
      <c r="DG152" s="38"/>
      <c r="DH152" s="42"/>
      <c r="DI152" s="43"/>
      <c r="DJ152" s="43"/>
      <c r="DK152" s="43"/>
      <c r="DL152" s="42"/>
      <c r="DM152" s="43"/>
      <c r="DN152" s="43"/>
      <c r="DO152" s="43"/>
      <c r="DP152" s="42"/>
      <c r="DQ152" s="43"/>
      <c r="DR152" s="43"/>
      <c r="DS152" s="43"/>
      <c r="DT152" s="42"/>
      <c r="DU152" s="43"/>
      <c r="DV152" s="43"/>
      <c r="DW152" s="43"/>
      <c r="DX152" s="42"/>
      <c r="DY152" s="43"/>
      <c r="DZ152" s="43"/>
      <c r="EA152" s="43"/>
      <c r="EB152" s="42"/>
      <c r="EC152" s="43"/>
      <c r="ED152" s="43"/>
      <c r="EE152" s="43"/>
      <c r="EF152" s="42"/>
      <c r="EG152" s="43"/>
      <c r="EH152" s="43"/>
      <c r="EI152" s="43"/>
      <c r="EJ152" s="44"/>
      <c r="EK152" s="44"/>
      <c r="EL152" s="45"/>
      <c r="EM152" s="46"/>
      <c r="EN152" s="47" t="s">
        <v>9</v>
      </c>
      <c r="EO152" s="48"/>
      <c r="EV152" s="150">
        <v>34151</v>
      </c>
      <c r="EW152" s="151">
        <v>389.85599999999999</v>
      </c>
      <c r="EX152" s="151"/>
      <c r="EY152" s="152"/>
    </row>
    <row r="153" spans="1:155" ht="48">
      <c r="A153" s="28"/>
      <c r="B153" s="29"/>
      <c r="C153" s="30" t="s">
        <v>10</v>
      </c>
      <c r="D153" s="50" t="s">
        <v>16</v>
      </c>
      <c r="E153" s="51" t="s">
        <v>16</v>
      </c>
      <c r="F153" s="51" t="s">
        <v>86</v>
      </c>
      <c r="G153" s="51" t="s">
        <v>87</v>
      </c>
      <c r="H153" s="50" t="s">
        <v>88</v>
      </c>
      <c r="I153" s="51" t="s">
        <v>13</v>
      </c>
      <c r="J153" s="51" t="s">
        <v>88</v>
      </c>
      <c r="K153" s="51" t="s">
        <v>13</v>
      </c>
      <c r="L153" s="50" t="s">
        <v>13</v>
      </c>
      <c r="M153" s="51" t="s">
        <v>13</v>
      </c>
      <c r="N153" s="51" t="s">
        <v>13</v>
      </c>
      <c r="O153" s="51" t="s">
        <v>13</v>
      </c>
      <c r="P153" s="50" t="s">
        <v>13</v>
      </c>
      <c r="Q153" s="51" t="s">
        <v>13</v>
      </c>
      <c r="R153" s="51" t="s">
        <v>13</v>
      </c>
      <c r="S153" s="51" t="s">
        <v>13</v>
      </c>
      <c r="T153" s="50" t="s">
        <v>50</v>
      </c>
      <c r="U153" s="51" t="s">
        <v>88</v>
      </c>
      <c r="V153" s="51" t="s">
        <v>50</v>
      </c>
      <c r="W153" s="51" t="s">
        <v>50</v>
      </c>
      <c r="X153" s="50" t="s">
        <v>13</v>
      </c>
      <c r="Y153" s="51" t="s">
        <v>13</v>
      </c>
      <c r="Z153" s="51" t="s">
        <v>13</v>
      </c>
      <c r="AA153" s="51" t="s">
        <v>13</v>
      </c>
      <c r="AB153" s="50" t="s">
        <v>13</v>
      </c>
      <c r="AC153" s="51" t="s">
        <v>11</v>
      </c>
      <c r="AD153" s="51" t="s">
        <v>13</v>
      </c>
      <c r="AE153" s="51" t="s">
        <v>13</v>
      </c>
      <c r="AF153" s="50" t="s">
        <v>16</v>
      </c>
      <c r="AG153" s="51" t="s">
        <v>13</v>
      </c>
      <c r="AH153" s="51" t="s">
        <v>50</v>
      </c>
      <c r="AI153" s="51" t="s">
        <v>13</v>
      </c>
      <c r="AJ153" s="50" t="s">
        <v>11</v>
      </c>
      <c r="AK153" s="51" t="s">
        <v>12</v>
      </c>
      <c r="AL153" s="51" t="s">
        <v>50</v>
      </c>
      <c r="AM153" s="51" t="s">
        <v>13</v>
      </c>
      <c r="AN153" s="50" t="s">
        <v>11</v>
      </c>
      <c r="AO153" s="51" t="s">
        <v>12</v>
      </c>
      <c r="AP153" s="51" t="s">
        <v>13</v>
      </c>
      <c r="AQ153" s="51" t="s">
        <v>13</v>
      </c>
      <c r="AR153" s="50" t="s">
        <v>11</v>
      </c>
      <c r="AS153" s="51" t="s">
        <v>14</v>
      </c>
      <c r="AT153" s="51" t="s">
        <v>13</v>
      </c>
      <c r="AU153" s="51" t="s">
        <v>13</v>
      </c>
      <c r="AV153" s="50" t="s">
        <v>13</v>
      </c>
      <c r="AW153" s="51" t="s">
        <v>13</v>
      </c>
      <c r="AX153" s="51" t="s">
        <v>13</v>
      </c>
      <c r="AY153" s="51" t="s">
        <v>13</v>
      </c>
      <c r="AZ153" s="52" t="s">
        <v>15</v>
      </c>
      <c r="BA153" s="53" t="s">
        <v>16</v>
      </c>
      <c r="BB153" s="54" t="s">
        <v>17</v>
      </c>
      <c r="BC153" s="55" t="s">
        <v>13</v>
      </c>
      <c r="BD153" s="54" t="s">
        <v>17</v>
      </c>
      <c r="BE153" s="53" t="s">
        <v>16</v>
      </c>
      <c r="BF153" s="54" t="s">
        <v>89</v>
      </c>
      <c r="BG153" s="55" t="s">
        <v>90</v>
      </c>
      <c r="BH153" s="54" t="s">
        <v>91</v>
      </c>
      <c r="BI153" s="53" t="s">
        <v>50</v>
      </c>
      <c r="BJ153" s="54" t="s">
        <v>11</v>
      </c>
      <c r="BK153" s="55" t="s">
        <v>16</v>
      </c>
      <c r="BL153" s="54" t="s">
        <v>16</v>
      </c>
      <c r="BM153" s="53" t="s">
        <v>141</v>
      </c>
      <c r="BN153" s="54" t="s">
        <v>141</v>
      </c>
      <c r="BO153" s="55" t="s">
        <v>16</v>
      </c>
      <c r="BP153" s="54" t="s">
        <v>141</v>
      </c>
      <c r="BQ153" s="53" t="s">
        <v>148</v>
      </c>
      <c r="BR153" s="54" t="s">
        <v>161</v>
      </c>
      <c r="BS153" s="55" t="s">
        <v>148</v>
      </c>
      <c r="BT153" s="54" t="s">
        <v>141</v>
      </c>
      <c r="BU153" s="53" t="s">
        <v>141</v>
      </c>
      <c r="BV153" s="54" t="s">
        <v>141</v>
      </c>
      <c r="BW153" s="55" t="s">
        <v>141</v>
      </c>
      <c r="BX153" s="54" t="s">
        <v>141</v>
      </c>
      <c r="BY153" s="53" t="s">
        <v>141</v>
      </c>
      <c r="BZ153" s="54" t="s">
        <v>141</v>
      </c>
      <c r="CA153" s="55" t="s">
        <v>141</v>
      </c>
      <c r="CB153" s="54" t="s">
        <v>141</v>
      </c>
      <c r="CC153" s="53" t="s">
        <v>141</v>
      </c>
      <c r="CD153" s="54" t="s">
        <v>141</v>
      </c>
      <c r="CE153" s="55" t="s">
        <v>141</v>
      </c>
      <c r="CF153" s="54" t="s">
        <v>148</v>
      </c>
      <c r="CG153" s="53" t="s">
        <v>141</v>
      </c>
      <c r="CH153" s="54" t="s">
        <v>141</v>
      </c>
      <c r="CI153" s="55" t="s">
        <v>141</v>
      </c>
      <c r="CJ153" s="54" t="s">
        <v>141</v>
      </c>
      <c r="CK153" s="53" t="s">
        <v>152</v>
      </c>
      <c r="CL153" s="54" t="s">
        <v>142</v>
      </c>
      <c r="CM153" s="55" t="s">
        <v>153</v>
      </c>
      <c r="CN153" s="54" t="s">
        <v>160</v>
      </c>
      <c r="CO153" s="53" t="s">
        <v>141</v>
      </c>
      <c r="CP153" s="54" t="s">
        <v>141</v>
      </c>
      <c r="CQ153" s="55" t="s">
        <v>161</v>
      </c>
      <c r="CR153" s="54" t="s">
        <v>148</v>
      </c>
      <c r="CS153" s="53" t="s">
        <v>148</v>
      </c>
      <c r="CT153" s="54" t="s">
        <v>161</v>
      </c>
      <c r="CU153" s="55" t="s">
        <v>148</v>
      </c>
      <c r="CV153" s="54" t="s">
        <v>141</v>
      </c>
      <c r="CW153" s="53" t="s">
        <v>141</v>
      </c>
      <c r="CX153" s="53" t="s">
        <v>148</v>
      </c>
      <c r="CY153" s="55" t="s">
        <v>141</v>
      </c>
      <c r="CZ153" s="54" t="s">
        <v>141</v>
      </c>
      <c r="DA153" s="53" t="s">
        <v>141</v>
      </c>
      <c r="DB153" s="54" t="s">
        <v>161</v>
      </c>
      <c r="DC153" s="55"/>
      <c r="DD153" s="54"/>
      <c r="DE153" s="53"/>
      <c r="DF153" s="54"/>
      <c r="DG153" s="55"/>
      <c r="DH153" s="56"/>
      <c r="DI153" s="57"/>
      <c r="DJ153" s="57"/>
      <c r="DK153" s="57"/>
      <c r="DL153" s="56"/>
      <c r="DM153" s="57"/>
      <c r="DN153" s="57"/>
      <c r="DO153" s="57"/>
      <c r="DP153" s="56"/>
      <c r="DQ153" s="57"/>
      <c r="DR153" s="57"/>
      <c r="DS153" s="57"/>
      <c r="DT153" s="56"/>
      <c r="DU153" s="57"/>
      <c r="DV153" s="57"/>
      <c r="DW153" s="57"/>
      <c r="DX153" s="56"/>
      <c r="DY153" s="57"/>
      <c r="DZ153" s="57"/>
      <c r="EA153" s="57"/>
      <c r="EB153" s="56"/>
      <c r="EC153" s="57"/>
      <c r="ED153" s="57"/>
      <c r="EE153" s="57"/>
      <c r="EF153" s="56"/>
      <c r="EG153" s="57"/>
      <c r="EH153" s="57"/>
      <c r="EI153" s="57"/>
      <c r="EJ153" s="58"/>
      <c r="EK153" s="58"/>
      <c r="EL153" s="59"/>
      <c r="EM153" s="46"/>
      <c r="EN153" s="47" t="s">
        <v>10</v>
      </c>
      <c r="EO153" s="48"/>
      <c r="EV153" s="150">
        <v>34182</v>
      </c>
      <c r="EW153" s="151">
        <v>389.58600000000001</v>
      </c>
      <c r="EX153" s="151"/>
      <c r="EY153" s="152"/>
    </row>
    <row r="154" spans="1:155">
      <c r="A154" s="28"/>
      <c r="B154" s="29"/>
      <c r="C154" s="30" t="s">
        <v>92</v>
      </c>
      <c r="D154" s="60" t="s">
        <v>93</v>
      </c>
      <c r="E154" s="61"/>
      <c r="F154" s="61"/>
      <c r="G154" s="61"/>
      <c r="H154" s="60" t="s">
        <v>94</v>
      </c>
      <c r="I154" s="61"/>
      <c r="J154" s="61"/>
      <c r="K154" s="61"/>
      <c r="L154" s="60" t="s">
        <v>95</v>
      </c>
      <c r="M154" s="61"/>
      <c r="N154" s="61"/>
      <c r="O154" s="61"/>
      <c r="P154" s="60" t="s">
        <v>96</v>
      </c>
      <c r="Q154" s="61"/>
      <c r="R154" s="61"/>
      <c r="S154" s="61"/>
      <c r="T154" s="60" t="s">
        <v>97</v>
      </c>
      <c r="U154" s="61"/>
      <c r="V154" s="61"/>
      <c r="W154" s="61"/>
      <c r="X154" s="60" t="s">
        <v>98</v>
      </c>
      <c r="Y154" s="61"/>
      <c r="Z154" s="61"/>
      <c r="AA154" s="61"/>
      <c r="AB154" s="60" t="s">
        <v>99</v>
      </c>
      <c r="AC154" s="61"/>
      <c r="AD154" s="61"/>
      <c r="AE154" s="61"/>
      <c r="AF154" s="60" t="s">
        <v>100</v>
      </c>
      <c r="AG154" s="61"/>
      <c r="AH154" s="61"/>
      <c r="AI154" s="61"/>
      <c r="AJ154" s="60" t="s">
        <v>101</v>
      </c>
      <c r="AK154" s="61"/>
      <c r="AL154" s="61"/>
      <c r="AM154" s="61"/>
      <c r="AN154" s="60" t="s">
        <v>18</v>
      </c>
      <c r="AO154" s="61"/>
      <c r="AP154" s="61"/>
      <c r="AQ154" s="61"/>
      <c r="AR154" s="60" t="s">
        <v>19</v>
      </c>
      <c r="AS154" s="61"/>
      <c r="AT154" s="61"/>
      <c r="AU154" s="61"/>
      <c r="AV154" s="60" t="s">
        <v>20</v>
      </c>
      <c r="AW154" s="61"/>
      <c r="AX154" s="61"/>
      <c r="AY154" s="61"/>
      <c r="AZ154" s="60" t="s">
        <v>21</v>
      </c>
      <c r="BA154" s="61"/>
      <c r="BB154" s="61"/>
      <c r="BC154" s="61"/>
      <c r="BD154" s="62" t="s">
        <v>22</v>
      </c>
      <c r="BE154" s="63"/>
      <c r="BF154" s="61"/>
      <c r="BG154" s="64"/>
      <c r="BH154" s="62" t="s">
        <v>102</v>
      </c>
      <c r="BI154" s="63"/>
      <c r="BJ154" s="61"/>
      <c r="BK154" s="64"/>
      <c r="BL154" s="62" t="s">
        <v>103</v>
      </c>
      <c r="BM154" s="63"/>
      <c r="BN154" s="61"/>
      <c r="BO154" s="64"/>
      <c r="BP154" s="62" t="s">
        <v>104</v>
      </c>
      <c r="BQ154" s="63"/>
      <c r="BR154" s="61"/>
      <c r="BS154" s="64"/>
      <c r="BT154" s="62" t="s">
        <v>105</v>
      </c>
      <c r="BU154" s="63"/>
      <c r="BV154" s="61"/>
      <c r="BW154" s="64"/>
      <c r="BX154" s="62" t="s">
        <v>106</v>
      </c>
      <c r="BY154" s="63"/>
      <c r="BZ154" s="61"/>
      <c r="CA154" s="64"/>
      <c r="CB154" s="62" t="s">
        <v>107</v>
      </c>
      <c r="CC154" s="63"/>
      <c r="CD154" s="61"/>
      <c r="CE154" s="64"/>
      <c r="CF154" s="62" t="s">
        <v>108</v>
      </c>
      <c r="CG154" s="63"/>
      <c r="CH154" s="61"/>
      <c r="CI154" s="64"/>
      <c r="CJ154" s="62" t="s">
        <v>173</v>
      </c>
      <c r="CK154" s="63"/>
      <c r="CL154" s="61"/>
      <c r="CM154" s="64"/>
      <c r="CN154" s="62" t="s">
        <v>174</v>
      </c>
      <c r="CO154" s="63"/>
      <c r="CP154" s="61"/>
      <c r="CQ154" s="64"/>
      <c r="CR154" s="62" t="s">
        <v>175</v>
      </c>
      <c r="CS154" s="63"/>
      <c r="CT154" s="61"/>
      <c r="CU154" s="64"/>
      <c r="CV154" s="62" t="s">
        <v>176</v>
      </c>
      <c r="CW154" s="63"/>
      <c r="CX154" s="61"/>
      <c r="CY154" s="64"/>
      <c r="CZ154" s="62" t="s">
        <v>177</v>
      </c>
      <c r="DA154" s="63"/>
      <c r="DB154" s="61"/>
      <c r="DC154" s="64"/>
      <c r="DD154" s="62" t="s">
        <v>178</v>
      </c>
      <c r="DE154" s="63"/>
      <c r="DF154" s="61"/>
      <c r="DG154" s="64"/>
      <c r="DH154" s="62" t="s">
        <v>179</v>
      </c>
      <c r="DI154" s="63"/>
      <c r="DJ154" s="61"/>
      <c r="DK154" s="64"/>
      <c r="DL154" s="62" t="s">
        <v>180</v>
      </c>
      <c r="DM154" s="63"/>
      <c r="DN154" s="61"/>
      <c r="DO154" s="64"/>
      <c r="DP154" s="62" t="s">
        <v>181</v>
      </c>
      <c r="DQ154" s="63"/>
      <c r="DR154" s="61"/>
      <c r="DS154" s="64"/>
      <c r="DT154" s="62" t="s">
        <v>182</v>
      </c>
      <c r="DU154" s="63"/>
      <c r="DV154" s="61"/>
      <c r="DW154" s="64"/>
      <c r="DX154" s="62" t="s">
        <v>183</v>
      </c>
      <c r="DY154" s="63"/>
      <c r="DZ154" s="61"/>
      <c r="EA154" s="64"/>
      <c r="EB154" s="62" t="s">
        <v>184</v>
      </c>
      <c r="EC154" s="63"/>
      <c r="ED154" s="61"/>
      <c r="EE154" s="64"/>
      <c r="EF154" s="62" t="s">
        <v>185</v>
      </c>
      <c r="EG154" s="63"/>
      <c r="EH154" s="61"/>
      <c r="EI154" s="64"/>
      <c r="EJ154" s="65"/>
      <c r="EK154" s="65"/>
      <c r="EL154" s="66"/>
      <c r="EM154" s="46"/>
      <c r="EN154" s="47" t="s">
        <v>92</v>
      </c>
      <c r="EO154" s="48"/>
      <c r="EV154" s="150">
        <v>34213</v>
      </c>
      <c r="EW154" s="151">
        <v>376.63099999999997</v>
      </c>
      <c r="EX154" s="151"/>
      <c r="EY154" s="152"/>
    </row>
    <row r="155" spans="1:155">
      <c r="A155" s="28"/>
      <c r="B155" s="29"/>
      <c r="C155" s="30" t="s">
        <v>109</v>
      </c>
      <c r="D155" s="60">
        <f>MONTH(D152)</f>
        <v>4</v>
      </c>
      <c r="E155" s="61">
        <f t="shared" ref="E155:BP155" si="0">MONTH(E152)</f>
        <v>7</v>
      </c>
      <c r="F155" s="61">
        <f t="shared" si="0"/>
        <v>10</v>
      </c>
      <c r="G155" s="61">
        <f t="shared" si="0"/>
        <v>1</v>
      </c>
      <c r="H155" s="60">
        <f t="shared" si="0"/>
        <v>4</v>
      </c>
      <c r="I155" s="61">
        <f t="shared" si="0"/>
        <v>7</v>
      </c>
      <c r="J155" s="61">
        <f t="shared" si="0"/>
        <v>10</v>
      </c>
      <c r="K155" s="61">
        <f t="shared" si="0"/>
        <v>1</v>
      </c>
      <c r="L155" s="60">
        <f t="shared" si="0"/>
        <v>4</v>
      </c>
      <c r="M155" s="61">
        <f t="shared" si="0"/>
        <v>7</v>
      </c>
      <c r="N155" s="61">
        <f t="shared" si="0"/>
        <v>10</v>
      </c>
      <c r="O155" s="61">
        <f t="shared" si="0"/>
        <v>1</v>
      </c>
      <c r="P155" s="60">
        <f t="shared" si="0"/>
        <v>4</v>
      </c>
      <c r="Q155" s="61">
        <f t="shared" si="0"/>
        <v>8</v>
      </c>
      <c r="R155" s="61">
        <f t="shared" si="0"/>
        <v>10</v>
      </c>
      <c r="S155" s="61">
        <f t="shared" si="0"/>
        <v>2</v>
      </c>
      <c r="T155" s="60">
        <f t="shared" si="0"/>
        <v>5</v>
      </c>
      <c r="U155" s="61">
        <f t="shared" si="0"/>
        <v>8</v>
      </c>
      <c r="V155" s="61">
        <f t="shared" si="0"/>
        <v>11</v>
      </c>
      <c r="W155" s="61">
        <f t="shared" si="0"/>
        <v>2</v>
      </c>
      <c r="X155" s="60">
        <f t="shared" si="0"/>
        <v>4</v>
      </c>
      <c r="Y155" s="61">
        <f t="shared" si="0"/>
        <v>9</v>
      </c>
      <c r="Z155" s="61">
        <f t="shared" si="0"/>
        <v>11</v>
      </c>
      <c r="AA155" s="61">
        <f t="shared" si="0"/>
        <v>3</v>
      </c>
      <c r="AB155" s="60">
        <f t="shared" si="0"/>
        <v>4</v>
      </c>
      <c r="AC155" s="61">
        <f t="shared" si="0"/>
        <v>9</v>
      </c>
      <c r="AD155" s="61">
        <f t="shared" si="0"/>
        <v>12</v>
      </c>
      <c r="AE155" s="61">
        <f t="shared" si="0"/>
        <v>1</v>
      </c>
      <c r="AF155" s="60">
        <f t="shared" si="0"/>
        <v>4</v>
      </c>
      <c r="AG155" s="61">
        <f t="shared" si="0"/>
        <v>7</v>
      </c>
      <c r="AH155" s="61">
        <f t="shared" si="0"/>
        <v>11</v>
      </c>
      <c r="AI155" s="61">
        <f t="shared" si="0"/>
        <v>1</v>
      </c>
      <c r="AJ155" s="60">
        <f t="shared" si="0"/>
        <v>5</v>
      </c>
      <c r="AK155" s="61">
        <f t="shared" si="0"/>
        <v>9</v>
      </c>
      <c r="AL155" s="61">
        <f t="shared" si="0"/>
        <v>1</v>
      </c>
      <c r="AM155" s="61">
        <f t="shared" si="0"/>
        <v>3</v>
      </c>
      <c r="AN155" s="60">
        <f t="shared" si="0"/>
        <v>4</v>
      </c>
      <c r="AO155" s="61">
        <f t="shared" si="0"/>
        <v>7</v>
      </c>
      <c r="AP155" s="61">
        <f t="shared" si="0"/>
        <v>11</v>
      </c>
      <c r="AQ155" s="61">
        <f t="shared" si="0"/>
        <v>1</v>
      </c>
      <c r="AR155" s="60">
        <f t="shared" si="0"/>
        <v>4</v>
      </c>
      <c r="AS155" s="61">
        <f t="shared" si="0"/>
        <v>7</v>
      </c>
      <c r="AT155" s="61">
        <f t="shared" si="0"/>
        <v>12</v>
      </c>
      <c r="AU155" s="61">
        <f t="shared" si="0"/>
        <v>2</v>
      </c>
      <c r="AV155" s="60">
        <f t="shared" si="0"/>
        <v>4</v>
      </c>
      <c r="AW155" s="61">
        <f t="shared" si="0"/>
        <v>7</v>
      </c>
      <c r="AX155" s="61">
        <f t="shared" si="0"/>
        <v>12</v>
      </c>
      <c r="AY155" s="61">
        <f t="shared" si="0"/>
        <v>1</v>
      </c>
      <c r="AZ155" s="60">
        <f t="shared" si="0"/>
        <v>6</v>
      </c>
      <c r="BA155" s="61">
        <f t="shared" si="0"/>
        <v>8</v>
      </c>
      <c r="BB155" s="61">
        <f t="shared" si="0"/>
        <v>12</v>
      </c>
      <c r="BC155" s="61">
        <f t="shared" si="0"/>
        <v>2</v>
      </c>
      <c r="BD155" s="60">
        <f t="shared" si="0"/>
        <v>4</v>
      </c>
      <c r="BE155" s="61">
        <f t="shared" si="0"/>
        <v>8</v>
      </c>
      <c r="BF155" s="61">
        <f t="shared" si="0"/>
        <v>12</v>
      </c>
      <c r="BG155" s="68">
        <f t="shared" si="0"/>
        <v>2</v>
      </c>
      <c r="BH155" s="60">
        <f t="shared" si="0"/>
        <v>6</v>
      </c>
      <c r="BI155" s="61">
        <f t="shared" si="0"/>
        <v>9</v>
      </c>
      <c r="BJ155" s="61">
        <f t="shared" si="0"/>
        <v>12</v>
      </c>
      <c r="BK155" s="68">
        <f t="shared" si="0"/>
        <v>2</v>
      </c>
      <c r="BL155" s="60">
        <f t="shared" si="0"/>
        <v>6</v>
      </c>
      <c r="BM155" s="61">
        <f t="shared" si="0"/>
        <v>9</v>
      </c>
      <c r="BN155" s="61">
        <f t="shared" si="0"/>
        <v>11</v>
      </c>
      <c r="BO155" s="61">
        <f t="shared" si="0"/>
        <v>2</v>
      </c>
      <c r="BP155" s="60">
        <f t="shared" si="0"/>
        <v>6</v>
      </c>
      <c r="BQ155" s="61">
        <f t="shared" ref="BQ155:DB155" si="1">MONTH(BQ152)</f>
        <v>9</v>
      </c>
      <c r="BR155" s="61">
        <f t="shared" si="1"/>
        <v>12</v>
      </c>
      <c r="BS155" s="61">
        <f t="shared" si="1"/>
        <v>3</v>
      </c>
      <c r="BT155" s="60">
        <f t="shared" si="1"/>
        <v>5</v>
      </c>
      <c r="BU155" s="61">
        <f t="shared" si="1"/>
        <v>9</v>
      </c>
      <c r="BV155" s="61">
        <f t="shared" si="1"/>
        <v>11</v>
      </c>
      <c r="BW155" s="61">
        <f t="shared" si="1"/>
        <v>3</v>
      </c>
      <c r="BX155" s="60">
        <f t="shared" si="1"/>
        <v>4</v>
      </c>
      <c r="BY155" s="61">
        <f t="shared" si="1"/>
        <v>9</v>
      </c>
      <c r="BZ155" s="61">
        <f t="shared" si="1"/>
        <v>11</v>
      </c>
      <c r="CA155" s="61">
        <f t="shared" si="1"/>
        <v>2</v>
      </c>
      <c r="CB155" s="60">
        <f t="shared" si="1"/>
        <v>5</v>
      </c>
      <c r="CC155" s="61">
        <f t="shared" si="1"/>
        <v>9</v>
      </c>
      <c r="CD155" s="61">
        <f t="shared" si="1"/>
        <v>11</v>
      </c>
      <c r="CE155" s="61">
        <f t="shared" si="1"/>
        <v>1</v>
      </c>
      <c r="CF155" s="60">
        <f t="shared" si="1"/>
        <v>6</v>
      </c>
      <c r="CG155" s="61">
        <f t="shared" si="1"/>
        <v>9</v>
      </c>
      <c r="CH155" s="61">
        <f t="shared" si="1"/>
        <v>12</v>
      </c>
      <c r="CI155" s="61">
        <f t="shared" si="1"/>
        <v>3</v>
      </c>
      <c r="CJ155" s="60">
        <f t="shared" si="1"/>
        <v>5</v>
      </c>
      <c r="CK155" s="61">
        <f t="shared" si="1"/>
        <v>9</v>
      </c>
      <c r="CL155" s="61">
        <f t="shared" si="1"/>
        <v>11</v>
      </c>
      <c r="CM155" s="61">
        <f t="shared" si="1"/>
        <v>1</v>
      </c>
      <c r="CN155" s="60">
        <f t="shared" si="1"/>
        <v>4</v>
      </c>
      <c r="CO155" s="61">
        <f t="shared" si="1"/>
        <v>9</v>
      </c>
      <c r="CP155" s="61">
        <f t="shared" si="1"/>
        <v>12</v>
      </c>
      <c r="CQ155" s="61">
        <f t="shared" si="1"/>
        <v>3</v>
      </c>
      <c r="CR155" s="60">
        <f t="shared" si="1"/>
        <v>4</v>
      </c>
      <c r="CS155" s="61">
        <f t="shared" si="1"/>
        <v>9</v>
      </c>
      <c r="CT155" s="61">
        <f t="shared" si="1"/>
        <v>10</v>
      </c>
      <c r="CU155" s="68">
        <f t="shared" si="1"/>
        <v>2</v>
      </c>
      <c r="CV155" s="60">
        <f t="shared" si="1"/>
        <v>4</v>
      </c>
      <c r="CW155" s="61">
        <f t="shared" si="1"/>
        <v>9</v>
      </c>
      <c r="CX155" s="61">
        <f t="shared" si="1"/>
        <v>10</v>
      </c>
      <c r="CY155" s="68">
        <f t="shared" si="1"/>
        <v>1</v>
      </c>
      <c r="CZ155" s="60">
        <f t="shared" si="1"/>
        <v>6</v>
      </c>
      <c r="DA155" s="61">
        <f t="shared" si="1"/>
        <v>9</v>
      </c>
      <c r="DB155" s="61">
        <f t="shared" si="1"/>
        <v>12</v>
      </c>
      <c r="DC155" s="68"/>
      <c r="DD155" s="60"/>
      <c r="DE155" s="61"/>
      <c r="DF155" s="61"/>
      <c r="DG155" s="68"/>
      <c r="DH155" s="60">
        <v>4</v>
      </c>
      <c r="DI155" s="61">
        <v>7</v>
      </c>
      <c r="DJ155" s="61">
        <v>10</v>
      </c>
      <c r="DK155" s="61">
        <v>1</v>
      </c>
      <c r="DL155" s="60">
        <v>4</v>
      </c>
      <c r="DM155" s="61">
        <v>7</v>
      </c>
      <c r="DN155" s="61">
        <v>10</v>
      </c>
      <c r="DO155" s="61">
        <v>1</v>
      </c>
      <c r="DP155" s="60">
        <v>4</v>
      </c>
      <c r="DQ155" s="61">
        <v>7</v>
      </c>
      <c r="DR155" s="61">
        <v>10</v>
      </c>
      <c r="DS155" s="61">
        <v>1</v>
      </c>
      <c r="DT155" s="60">
        <v>4</v>
      </c>
      <c r="DU155" s="61">
        <v>7</v>
      </c>
      <c r="DV155" s="61">
        <v>10</v>
      </c>
      <c r="DW155" s="61">
        <v>1</v>
      </c>
      <c r="DX155" s="60">
        <v>4</v>
      </c>
      <c r="DY155" s="61">
        <v>7</v>
      </c>
      <c r="DZ155" s="61">
        <v>10</v>
      </c>
      <c r="EA155" s="61">
        <v>1</v>
      </c>
      <c r="EB155" s="60">
        <v>4</v>
      </c>
      <c r="EC155" s="61">
        <v>7</v>
      </c>
      <c r="ED155" s="61">
        <v>10</v>
      </c>
      <c r="EE155" s="61">
        <v>1</v>
      </c>
      <c r="EF155" s="60">
        <v>4</v>
      </c>
      <c r="EG155" s="61">
        <v>7</v>
      </c>
      <c r="EH155" s="61">
        <v>10</v>
      </c>
      <c r="EI155" s="61">
        <v>1</v>
      </c>
      <c r="EJ155" s="65"/>
      <c r="EK155" s="65"/>
      <c r="EL155" s="66"/>
      <c r="EM155" s="46"/>
      <c r="EN155" s="47" t="s">
        <v>109</v>
      </c>
      <c r="EO155" s="48"/>
      <c r="EV155" s="153">
        <v>34243</v>
      </c>
      <c r="EW155" s="151">
        <v>389.85599999999999</v>
      </c>
      <c r="EX155" s="151"/>
      <c r="EY155" s="152"/>
    </row>
    <row r="156" spans="1:155">
      <c r="A156" s="69"/>
      <c r="B156" s="175" t="s">
        <v>110</v>
      </c>
      <c r="C156" s="70"/>
      <c r="D156" s="71"/>
      <c r="E156" s="72"/>
      <c r="F156" s="72"/>
      <c r="G156" s="72"/>
      <c r="H156" s="71"/>
      <c r="I156" s="72"/>
      <c r="J156" s="72"/>
      <c r="K156" s="72"/>
      <c r="L156" s="71"/>
      <c r="M156" s="72"/>
      <c r="N156" s="72"/>
      <c r="O156" s="72"/>
      <c r="P156" s="71"/>
      <c r="Q156" s="72"/>
      <c r="R156" s="72"/>
      <c r="S156" s="72"/>
      <c r="T156" s="71"/>
      <c r="U156" s="72"/>
      <c r="V156" s="72"/>
      <c r="W156" s="72"/>
      <c r="X156" s="71"/>
      <c r="Y156" s="72"/>
      <c r="Z156" s="72"/>
      <c r="AA156" s="72"/>
      <c r="AB156" s="71"/>
      <c r="AC156" s="72"/>
      <c r="AD156" s="72"/>
      <c r="AE156" s="72"/>
      <c r="AF156" s="71"/>
      <c r="AG156" s="72"/>
      <c r="AH156" s="72"/>
      <c r="AI156" s="72"/>
      <c r="AJ156" s="71"/>
      <c r="AK156" s="72"/>
      <c r="AL156" s="72"/>
      <c r="AM156" s="72"/>
      <c r="AN156" s="71"/>
      <c r="AO156" s="72"/>
      <c r="AP156" s="72"/>
      <c r="AQ156" s="72"/>
      <c r="AR156" s="71"/>
      <c r="AS156" s="72"/>
      <c r="AT156" s="72"/>
      <c r="AU156" s="72"/>
      <c r="AV156" s="71"/>
      <c r="AW156" s="72"/>
      <c r="AX156" s="72"/>
      <c r="AY156" s="72"/>
      <c r="AZ156" s="71"/>
      <c r="BA156" s="72"/>
      <c r="BB156" s="72"/>
      <c r="BC156" s="72"/>
      <c r="BD156" s="71"/>
      <c r="BE156" s="72"/>
      <c r="BF156" s="72"/>
      <c r="BG156" s="73"/>
      <c r="BH156" s="71"/>
      <c r="BI156" s="72"/>
      <c r="BJ156" s="72"/>
      <c r="BK156" s="73"/>
      <c r="BL156" s="71"/>
      <c r="BM156" s="72"/>
      <c r="BN156" s="72"/>
      <c r="BO156" s="73"/>
      <c r="BP156" s="71"/>
      <c r="BQ156" s="72"/>
      <c r="BR156" s="72"/>
      <c r="BS156" s="73"/>
      <c r="BT156" s="71"/>
      <c r="BU156" s="72"/>
      <c r="BV156" s="72"/>
      <c r="BW156" s="73"/>
      <c r="BX156" s="71"/>
      <c r="BY156" s="72"/>
      <c r="BZ156" s="72"/>
      <c r="CA156" s="73"/>
      <c r="CB156" s="71"/>
      <c r="CC156" s="72"/>
      <c r="CD156" s="72"/>
      <c r="CE156" s="73"/>
      <c r="CF156" s="71"/>
      <c r="CG156" s="72"/>
      <c r="CH156" s="72"/>
      <c r="CI156" s="73"/>
      <c r="CJ156" s="71"/>
      <c r="CK156" s="72"/>
      <c r="CL156" s="72"/>
      <c r="CM156" s="73"/>
      <c r="CN156" s="71"/>
      <c r="CO156" s="72"/>
      <c r="CP156" s="72"/>
      <c r="CQ156" s="73"/>
      <c r="CR156" s="71"/>
      <c r="CS156" s="72"/>
      <c r="CT156" s="72"/>
      <c r="CU156" s="73"/>
      <c r="CV156" s="71"/>
      <c r="CW156" s="72"/>
      <c r="CX156" s="72"/>
      <c r="CY156" s="73"/>
      <c r="CZ156" s="71"/>
      <c r="DA156" s="72"/>
      <c r="DB156" s="72"/>
      <c r="DC156" s="73"/>
      <c r="DD156" s="71"/>
      <c r="DE156" s="72"/>
      <c r="DF156" s="72"/>
      <c r="DG156" s="73"/>
      <c r="DH156" s="71"/>
      <c r="DI156" s="72"/>
      <c r="DJ156" s="72"/>
      <c r="DK156" s="72"/>
      <c r="DL156" s="71"/>
      <c r="DM156" s="72"/>
      <c r="DN156" s="72"/>
      <c r="DO156" s="72"/>
      <c r="DP156" s="71"/>
      <c r="DQ156" s="72"/>
      <c r="DR156" s="72"/>
      <c r="DS156" s="72"/>
      <c r="DT156" s="71"/>
      <c r="DU156" s="72"/>
      <c r="DV156" s="72"/>
      <c r="DW156" s="72"/>
      <c r="DX156" s="71"/>
      <c r="DY156" s="72"/>
      <c r="DZ156" s="72"/>
      <c r="EA156" s="72"/>
      <c r="EB156" s="71"/>
      <c r="EC156" s="72"/>
      <c r="ED156" s="72"/>
      <c r="EE156" s="72"/>
      <c r="EF156" s="71"/>
      <c r="EG156" s="72"/>
      <c r="EH156" s="72"/>
      <c r="EI156" s="72"/>
      <c r="EJ156" s="74"/>
      <c r="EK156" s="74"/>
      <c r="EL156" s="75"/>
      <c r="EM156" s="76" t="s">
        <v>110</v>
      </c>
      <c r="EN156" s="77"/>
      <c r="EO156" s="78"/>
      <c r="EV156" s="153">
        <v>34274</v>
      </c>
      <c r="EW156" s="151">
        <v>334.93400000000003</v>
      </c>
      <c r="EX156" s="151"/>
      <c r="EY156" s="152"/>
    </row>
    <row r="157" spans="1:155">
      <c r="A157" s="79"/>
      <c r="B157" s="158">
        <v>1</v>
      </c>
      <c r="C157" s="80" t="s">
        <v>23</v>
      </c>
      <c r="D157" s="81">
        <f>4*8.7</f>
        <v>34.799999999999997</v>
      </c>
      <c r="E157" s="82">
        <f>3.9*8.7</f>
        <v>33.93</v>
      </c>
      <c r="F157" s="82">
        <f>4.7*8.7</f>
        <v>40.89</v>
      </c>
      <c r="G157" s="82">
        <f>3.9*8.7</f>
        <v>33.93</v>
      </c>
      <c r="H157" s="81">
        <f>4*8.7</f>
        <v>34.799999999999997</v>
      </c>
      <c r="I157" s="82">
        <f>3.9*8.7</f>
        <v>33.93</v>
      </c>
      <c r="J157" s="82">
        <f>4.1*8.7</f>
        <v>35.669999999999995</v>
      </c>
      <c r="K157" s="82">
        <f>4.1*8.7</f>
        <v>35.669999999999995</v>
      </c>
      <c r="L157" s="81">
        <f>4.1*8.7</f>
        <v>35.669999999999995</v>
      </c>
      <c r="M157" s="82">
        <f>4.3*8.7</f>
        <v>37.409999999999997</v>
      </c>
      <c r="N157" s="82">
        <f>4.2*8.7</f>
        <v>36.54</v>
      </c>
      <c r="O157" s="82">
        <f>4.3*8.7</f>
        <v>37.409999999999997</v>
      </c>
      <c r="P157" s="81">
        <f>4.2*8.7</f>
        <v>36.54</v>
      </c>
      <c r="Q157" s="82">
        <f>4.1*8.7</f>
        <v>35.669999999999995</v>
      </c>
      <c r="R157" s="82">
        <f>4.2*8.7</f>
        <v>36.54</v>
      </c>
      <c r="S157" s="82">
        <f>4.3*8.7</f>
        <v>37.409999999999997</v>
      </c>
      <c r="T157" s="81">
        <f>4.4*8.7</f>
        <v>38.28</v>
      </c>
      <c r="U157" s="82">
        <f>4*8.7</f>
        <v>34.799999999999997</v>
      </c>
      <c r="V157" s="82">
        <f>4.2*8.7</f>
        <v>36.54</v>
      </c>
      <c r="W157" s="82">
        <f>4.4*8.7</f>
        <v>38.28</v>
      </c>
      <c r="X157" s="81">
        <f>4*8.7</f>
        <v>34.799999999999997</v>
      </c>
      <c r="Y157" s="82">
        <f>4*8.7</f>
        <v>34.799999999999997</v>
      </c>
      <c r="Z157" s="82">
        <f>4.1*8.7</f>
        <v>35.669999999999995</v>
      </c>
      <c r="AA157" s="82">
        <f>4.1*8.7</f>
        <v>35.669999999999995</v>
      </c>
      <c r="AB157" s="81">
        <v>35.700000000000003</v>
      </c>
      <c r="AC157" s="82">
        <v>35.1</v>
      </c>
      <c r="AD157" s="82">
        <v>36.4</v>
      </c>
      <c r="AE157" s="82">
        <v>36.799999999999997</v>
      </c>
      <c r="AF157" s="81">
        <v>35.299999999999997</v>
      </c>
      <c r="AG157" s="82">
        <v>37.799999999999997</v>
      </c>
      <c r="AH157" s="82">
        <v>37.9</v>
      </c>
      <c r="AI157" s="82">
        <v>38.1</v>
      </c>
      <c r="AJ157" s="81">
        <v>39.299999999999997</v>
      </c>
      <c r="AK157" s="82">
        <v>38.299999999999997</v>
      </c>
      <c r="AL157" s="82">
        <v>35</v>
      </c>
      <c r="AM157" s="82">
        <v>42.6</v>
      </c>
      <c r="AN157" s="81">
        <v>37.6</v>
      </c>
      <c r="AO157" s="82">
        <v>37.299999999999997</v>
      </c>
      <c r="AP157" s="82">
        <v>36</v>
      </c>
      <c r="AQ157" s="82">
        <v>35.6</v>
      </c>
      <c r="AR157" s="81">
        <v>34.97</v>
      </c>
      <c r="AS157" s="82">
        <v>40.46</v>
      </c>
      <c r="AT157" s="82">
        <v>37.78</v>
      </c>
      <c r="AU157" s="82">
        <v>36.93</v>
      </c>
      <c r="AV157" s="81">
        <v>37.04</v>
      </c>
      <c r="AW157" s="82">
        <v>41.33</v>
      </c>
      <c r="AX157" s="82">
        <v>36.799999999999997</v>
      </c>
      <c r="AY157" s="82">
        <v>38.1</v>
      </c>
      <c r="AZ157" s="83">
        <v>41.1</v>
      </c>
      <c r="BA157" s="84">
        <v>40.5</v>
      </c>
      <c r="BB157" s="84">
        <v>38.6</v>
      </c>
      <c r="BC157" s="85">
        <v>36.840000000000003</v>
      </c>
      <c r="BD157" s="83">
        <v>39.299999999999997</v>
      </c>
      <c r="BE157" s="84">
        <v>37.1</v>
      </c>
      <c r="BF157" s="84">
        <v>39.4</v>
      </c>
      <c r="BG157" s="86">
        <v>36</v>
      </c>
      <c r="BH157" s="83">
        <v>36.799999999999997</v>
      </c>
      <c r="BI157" s="84">
        <v>37.200000000000003</v>
      </c>
      <c r="BJ157" s="84">
        <v>37.9</v>
      </c>
      <c r="BK157" s="86">
        <v>36.1</v>
      </c>
      <c r="BL157" s="83">
        <v>37.5</v>
      </c>
      <c r="BM157" s="84">
        <v>39.200000000000003</v>
      </c>
      <c r="BN157" s="84">
        <v>37.9</v>
      </c>
      <c r="BO157" s="86">
        <v>38.1</v>
      </c>
      <c r="BP157" s="83">
        <v>40.299999999999997</v>
      </c>
      <c r="BQ157" s="84">
        <v>42</v>
      </c>
      <c r="BR157" s="84">
        <v>39.9</v>
      </c>
      <c r="BS157" s="86">
        <v>42.4</v>
      </c>
      <c r="BT157" s="83">
        <v>42.2</v>
      </c>
      <c r="BU157" s="84">
        <v>40.200000000000003</v>
      </c>
      <c r="BV157" s="84">
        <v>40.5</v>
      </c>
      <c r="BW157" s="86">
        <v>39.799999999999997</v>
      </c>
      <c r="BX157" s="83">
        <v>40.700000000000003</v>
      </c>
      <c r="BY157" s="84">
        <v>39.4</v>
      </c>
      <c r="BZ157" s="84">
        <v>38</v>
      </c>
      <c r="CA157" s="86">
        <v>41.1</v>
      </c>
      <c r="CB157" s="83">
        <v>40.799999999999997</v>
      </c>
      <c r="CC157" s="84">
        <v>39.9</v>
      </c>
      <c r="CD157" s="84">
        <v>37.5</v>
      </c>
      <c r="CE157" s="86">
        <v>37.299999999999997</v>
      </c>
      <c r="CF157" s="83">
        <v>37.9</v>
      </c>
      <c r="CG157" s="84">
        <v>37.4</v>
      </c>
      <c r="CH157" s="84">
        <v>37.700000000000003</v>
      </c>
      <c r="CI157" s="86">
        <v>38.200000000000003</v>
      </c>
      <c r="CJ157" s="83">
        <v>35.9</v>
      </c>
      <c r="CK157" s="84">
        <v>37.299999999999997</v>
      </c>
      <c r="CL157" s="84">
        <v>36.9</v>
      </c>
      <c r="CM157" s="86">
        <v>38.4</v>
      </c>
      <c r="CN157" s="83">
        <v>37.9</v>
      </c>
      <c r="CO157" s="84">
        <v>37.5</v>
      </c>
      <c r="CP157" s="84">
        <v>38.299999999999997</v>
      </c>
      <c r="CQ157" s="86">
        <v>36.299999999999997</v>
      </c>
      <c r="CR157" s="83">
        <v>36.6</v>
      </c>
      <c r="CS157" s="84">
        <v>37</v>
      </c>
      <c r="CT157" s="84">
        <v>36.799999999999997</v>
      </c>
      <c r="CU157" s="86">
        <v>36.799999999999997</v>
      </c>
      <c r="CV157" s="83">
        <v>35.6</v>
      </c>
      <c r="CW157" s="84">
        <v>37.1</v>
      </c>
      <c r="CX157" s="84">
        <v>38</v>
      </c>
      <c r="CY157" s="86">
        <v>36.200000000000003</v>
      </c>
      <c r="CZ157" s="83">
        <v>35.799999999999997</v>
      </c>
      <c r="DA157" s="84">
        <v>36.9</v>
      </c>
      <c r="DB157" s="84">
        <v>37.700000000000003</v>
      </c>
      <c r="DC157" s="86"/>
      <c r="DD157" s="83"/>
      <c r="DE157" s="84"/>
      <c r="DF157" s="84"/>
      <c r="DG157" s="86"/>
      <c r="DH157" s="81"/>
      <c r="DI157" s="82"/>
      <c r="DJ157" s="82"/>
      <c r="DK157" s="82"/>
      <c r="DL157" s="81"/>
      <c r="DM157" s="82"/>
      <c r="DN157" s="82"/>
      <c r="DO157" s="82"/>
      <c r="DP157" s="81"/>
      <c r="DQ157" s="82"/>
      <c r="DR157" s="82"/>
      <c r="DS157" s="82"/>
      <c r="DT157" s="81"/>
      <c r="DU157" s="82"/>
      <c r="DV157" s="82"/>
      <c r="DW157" s="82"/>
      <c r="DX157" s="81"/>
      <c r="DY157" s="82"/>
      <c r="DZ157" s="82"/>
      <c r="EA157" s="82"/>
      <c r="EB157" s="81"/>
      <c r="EC157" s="82"/>
      <c r="ED157" s="82"/>
      <c r="EE157" s="82"/>
      <c r="EF157" s="81"/>
      <c r="EG157" s="82"/>
      <c r="EH157" s="82"/>
      <c r="EI157" s="82"/>
      <c r="EJ157" s="87">
        <f>MIN(D157:EI157)</f>
        <v>33.93</v>
      </c>
      <c r="EK157" s="87">
        <f>MAX(D157:EI157)</f>
        <v>42.6</v>
      </c>
      <c r="EL157" s="88">
        <f>AVERAGE(D157:EI157)</f>
        <v>37.568932038834951</v>
      </c>
      <c r="EM157" s="89">
        <v>1</v>
      </c>
      <c r="EN157" s="90" t="s">
        <v>23</v>
      </c>
      <c r="EO157" s="91"/>
      <c r="EV157" s="153">
        <v>34304</v>
      </c>
      <c r="EW157" s="151">
        <v>132.82</v>
      </c>
      <c r="EX157" s="151"/>
      <c r="EY157" s="152"/>
    </row>
    <row r="158" spans="1:155">
      <c r="A158" s="79"/>
      <c r="B158" s="158">
        <v>2</v>
      </c>
      <c r="C158" s="80" t="s">
        <v>24</v>
      </c>
      <c r="D158" s="81">
        <f>3.4*8.7</f>
        <v>29.58</v>
      </c>
      <c r="E158" s="82">
        <f>3.3*8.7</f>
        <v>28.709999999999997</v>
      </c>
      <c r="F158" s="82">
        <f>4.1*8.7</f>
        <v>35.669999999999995</v>
      </c>
      <c r="G158" s="82">
        <f>3.3*8.7</f>
        <v>28.709999999999997</v>
      </c>
      <c r="H158" s="81">
        <f>3.2*8.7</f>
        <v>27.84</v>
      </c>
      <c r="I158" s="82">
        <f>3.2*8.7</f>
        <v>27.84</v>
      </c>
      <c r="J158" s="82">
        <f>3.4*8.7</f>
        <v>29.58</v>
      </c>
      <c r="K158" s="82">
        <f>3.3*8.7</f>
        <v>28.709999999999997</v>
      </c>
      <c r="L158" s="81">
        <f>3.4*8.7</f>
        <v>29.58</v>
      </c>
      <c r="M158" s="82">
        <f>3.4*8.7</f>
        <v>29.58</v>
      </c>
      <c r="N158" s="82">
        <f>3.2*8.7</f>
        <v>27.84</v>
      </c>
      <c r="O158" s="82">
        <f>3.3*8.7</f>
        <v>28.709999999999997</v>
      </c>
      <c r="P158" s="81">
        <f>3.2*8.7</f>
        <v>27.84</v>
      </c>
      <c r="Q158" s="82">
        <f>3.2*8.7</f>
        <v>27.84</v>
      </c>
      <c r="R158" s="82">
        <f>3.3*8.7</f>
        <v>28.709999999999997</v>
      </c>
      <c r="S158" s="82">
        <f>3.2*8.7</f>
        <v>27.84</v>
      </c>
      <c r="T158" s="81">
        <f>3.3*8.7</f>
        <v>28.709999999999997</v>
      </c>
      <c r="U158" s="82">
        <f>3.2*8.7</f>
        <v>27.84</v>
      </c>
      <c r="V158" s="82">
        <f>3.2*8.7</f>
        <v>27.84</v>
      </c>
      <c r="W158" s="82">
        <f>3.1*8.7</f>
        <v>26.97</v>
      </c>
      <c r="X158" s="81">
        <f>2.9*8.7</f>
        <v>25.229999999999997</v>
      </c>
      <c r="Y158" s="82">
        <f>3*8.7</f>
        <v>26.099999999999998</v>
      </c>
      <c r="Z158" s="82">
        <f>3*8.7</f>
        <v>26.099999999999998</v>
      </c>
      <c r="AA158" s="82">
        <f>3*8.7</f>
        <v>26.099999999999998</v>
      </c>
      <c r="AB158" s="81">
        <v>27.6</v>
      </c>
      <c r="AC158" s="82">
        <v>27</v>
      </c>
      <c r="AD158" s="82">
        <v>28.4</v>
      </c>
      <c r="AE158" s="82">
        <v>27.8</v>
      </c>
      <c r="AF158" s="81">
        <v>26.7</v>
      </c>
      <c r="AG158" s="82">
        <v>27.1</v>
      </c>
      <c r="AH158" s="82">
        <v>28</v>
      </c>
      <c r="AI158" s="82">
        <v>28.2</v>
      </c>
      <c r="AJ158" s="81">
        <v>29.8</v>
      </c>
      <c r="AK158" s="82">
        <v>27.2</v>
      </c>
      <c r="AL158" s="82">
        <v>26.4</v>
      </c>
      <c r="AM158" s="82">
        <v>27.7</v>
      </c>
      <c r="AN158" s="81">
        <v>26.7</v>
      </c>
      <c r="AO158" s="82">
        <v>29</v>
      </c>
      <c r="AP158" s="82">
        <v>27.8</v>
      </c>
      <c r="AQ158" s="82">
        <v>28.7</v>
      </c>
      <c r="AR158" s="81">
        <v>25.95</v>
      </c>
      <c r="AS158" s="82">
        <v>29.83</v>
      </c>
      <c r="AT158" s="82">
        <v>28.81</v>
      </c>
      <c r="AU158" s="82">
        <v>31.19</v>
      </c>
      <c r="AV158" s="81">
        <v>27.65</v>
      </c>
      <c r="AW158" s="82">
        <v>27.11</v>
      </c>
      <c r="AX158" s="82">
        <v>28.6</v>
      </c>
      <c r="AY158" s="82">
        <v>28</v>
      </c>
      <c r="AZ158" s="83">
        <v>30.9</v>
      </c>
      <c r="BA158" s="84">
        <v>31.5</v>
      </c>
      <c r="BB158" s="84">
        <v>28.9</v>
      </c>
      <c r="BC158" s="85">
        <v>28.35</v>
      </c>
      <c r="BD158" s="83">
        <v>29.6</v>
      </c>
      <c r="BE158" s="84">
        <v>28.6</v>
      </c>
      <c r="BF158" s="84">
        <v>29</v>
      </c>
      <c r="BG158" s="86">
        <v>28.6</v>
      </c>
      <c r="BH158" s="83">
        <v>30</v>
      </c>
      <c r="BI158" s="84">
        <v>29.1</v>
      </c>
      <c r="BJ158" s="84">
        <v>29.6</v>
      </c>
      <c r="BK158" s="86">
        <v>29.6</v>
      </c>
      <c r="BL158" s="83">
        <v>30.6</v>
      </c>
      <c r="BM158" s="84">
        <v>29.7</v>
      </c>
      <c r="BN158" s="84">
        <v>30.1</v>
      </c>
      <c r="BO158" s="86">
        <v>30.2</v>
      </c>
      <c r="BP158" s="83">
        <v>31.6</v>
      </c>
      <c r="BQ158" s="84">
        <v>31.1</v>
      </c>
      <c r="BR158" s="84">
        <v>30.8</v>
      </c>
      <c r="BS158" s="86">
        <v>32</v>
      </c>
      <c r="BT158" s="83">
        <v>31.2</v>
      </c>
      <c r="BU158" s="84">
        <v>31.6</v>
      </c>
      <c r="BV158" s="84">
        <v>29.7</v>
      </c>
      <c r="BW158" s="86">
        <v>32</v>
      </c>
      <c r="BX158" s="83">
        <v>31.5</v>
      </c>
      <c r="BY158" s="84">
        <v>30.7</v>
      </c>
      <c r="BZ158" s="84">
        <v>30.1</v>
      </c>
      <c r="CA158" s="86">
        <v>32.4</v>
      </c>
      <c r="CB158" s="83">
        <v>31.3</v>
      </c>
      <c r="CC158" s="84">
        <v>31.2</v>
      </c>
      <c r="CD158" s="84">
        <v>29.5</v>
      </c>
      <c r="CE158" s="86">
        <v>29.9</v>
      </c>
      <c r="CF158" s="83">
        <v>31.4</v>
      </c>
      <c r="CG158" s="84">
        <v>29.9</v>
      </c>
      <c r="CH158" s="84">
        <v>31.7</v>
      </c>
      <c r="CI158" s="86">
        <v>30.8</v>
      </c>
      <c r="CJ158" s="83">
        <v>31.1</v>
      </c>
      <c r="CK158" s="84">
        <v>31.6</v>
      </c>
      <c r="CL158" s="84">
        <v>32.1</v>
      </c>
      <c r="CM158" s="86">
        <v>32.1</v>
      </c>
      <c r="CN158" s="83">
        <v>31.2</v>
      </c>
      <c r="CO158" s="84">
        <v>31.8</v>
      </c>
      <c r="CP158" s="84">
        <v>31.8</v>
      </c>
      <c r="CQ158" s="86">
        <v>30.3</v>
      </c>
      <c r="CR158" s="83">
        <v>31.1</v>
      </c>
      <c r="CS158" s="84">
        <v>31.2</v>
      </c>
      <c r="CT158" s="84">
        <v>31.6</v>
      </c>
      <c r="CU158" s="86">
        <v>31.1</v>
      </c>
      <c r="CV158" s="83">
        <v>30</v>
      </c>
      <c r="CW158" s="84">
        <v>31.3</v>
      </c>
      <c r="CX158" s="84">
        <v>31.8</v>
      </c>
      <c r="CY158" s="86">
        <v>30.9</v>
      </c>
      <c r="CZ158" s="83">
        <v>30.6</v>
      </c>
      <c r="DA158" s="84">
        <v>32.1</v>
      </c>
      <c r="DB158" s="84">
        <v>31.4</v>
      </c>
      <c r="DC158" s="86"/>
      <c r="DD158" s="83"/>
      <c r="DE158" s="84"/>
      <c r="DF158" s="84"/>
      <c r="DG158" s="86"/>
      <c r="DH158" s="81"/>
      <c r="DI158" s="82"/>
      <c r="DJ158" s="82"/>
      <c r="DK158" s="82"/>
      <c r="DL158" s="81"/>
      <c r="DM158" s="82"/>
      <c r="DN158" s="82"/>
      <c r="DO158" s="82"/>
      <c r="DP158" s="81"/>
      <c r="DQ158" s="82"/>
      <c r="DR158" s="82"/>
      <c r="DS158" s="82"/>
      <c r="DT158" s="81"/>
      <c r="DU158" s="82"/>
      <c r="DV158" s="82"/>
      <c r="DW158" s="82"/>
      <c r="DX158" s="81"/>
      <c r="DY158" s="82"/>
      <c r="DZ158" s="82"/>
      <c r="EA158" s="82"/>
      <c r="EB158" s="81"/>
      <c r="EC158" s="82"/>
      <c r="ED158" s="82"/>
      <c r="EE158" s="82"/>
      <c r="EF158" s="81"/>
      <c r="EG158" s="82"/>
      <c r="EH158" s="82"/>
      <c r="EI158" s="82"/>
      <c r="EJ158" s="87">
        <f t="shared" ref="EJ158:EJ173" si="2">MIN(D158:EI158)</f>
        <v>25.229999999999997</v>
      </c>
      <c r="EK158" s="87">
        <f t="shared" ref="EK158:EK173" si="3">MAX(D158:EI158)</f>
        <v>35.669999999999995</v>
      </c>
      <c r="EL158" s="88">
        <f t="shared" ref="EL158:EL173" si="4">AVERAGE(D158:EI158)</f>
        <v>29.519999999999989</v>
      </c>
      <c r="EM158" s="89">
        <v>2</v>
      </c>
      <c r="EN158" s="90" t="s">
        <v>24</v>
      </c>
      <c r="EO158" s="91"/>
      <c r="EV158" s="153">
        <v>34335</v>
      </c>
      <c r="EW158" s="151">
        <v>389.85599999999999</v>
      </c>
      <c r="EX158" s="151"/>
      <c r="EY158" s="152"/>
    </row>
    <row r="159" spans="1:155">
      <c r="A159" s="79"/>
      <c r="B159" s="158">
        <v>3</v>
      </c>
      <c r="C159" s="80" t="s">
        <v>25</v>
      </c>
      <c r="D159" s="81">
        <f>3.3*8.7</f>
        <v>28.709999999999997</v>
      </c>
      <c r="E159" s="82">
        <f>3.3*8.7</f>
        <v>28.709999999999997</v>
      </c>
      <c r="F159" s="82">
        <f>4.1*8.7</f>
        <v>35.669999999999995</v>
      </c>
      <c r="G159" s="82">
        <f>3.1*8.7</f>
        <v>26.97</v>
      </c>
      <c r="H159" s="81">
        <f>3.1*8.7</f>
        <v>26.97</v>
      </c>
      <c r="I159" s="82">
        <f>3.1*8.7</f>
        <v>26.97</v>
      </c>
      <c r="J159" s="82">
        <f>3.2*8.7</f>
        <v>27.84</v>
      </c>
      <c r="K159" s="82">
        <f>3.1*8.7</f>
        <v>26.97</v>
      </c>
      <c r="L159" s="81">
        <f>3.1*8.7</f>
        <v>26.97</v>
      </c>
      <c r="M159" s="82">
        <f>3.1*8.7</f>
        <v>26.97</v>
      </c>
      <c r="N159" s="82">
        <f>3.2*8.7</f>
        <v>27.84</v>
      </c>
      <c r="O159" s="82">
        <f>3.2*8.7</f>
        <v>27.84</v>
      </c>
      <c r="P159" s="81">
        <f>3.2*8.7</f>
        <v>27.84</v>
      </c>
      <c r="Q159" s="82">
        <f>3.1*8.7</f>
        <v>26.97</v>
      </c>
      <c r="R159" s="82">
        <f>3.1*8.7</f>
        <v>26.97</v>
      </c>
      <c r="S159" s="82">
        <f>3.2*8.7</f>
        <v>27.84</v>
      </c>
      <c r="T159" s="81">
        <f>3*8.7</f>
        <v>26.099999999999998</v>
      </c>
      <c r="U159" s="82">
        <f>3*8.7</f>
        <v>26.099999999999998</v>
      </c>
      <c r="V159" s="82">
        <f>3.1*8.7</f>
        <v>26.97</v>
      </c>
      <c r="W159" s="82">
        <f>3*8.7</f>
        <v>26.099999999999998</v>
      </c>
      <c r="X159" s="81">
        <f>2.9*8.7</f>
        <v>25.229999999999997</v>
      </c>
      <c r="Y159" s="82">
        <f>2.9*8.7</f>
        <v>25.229999999999997</v>
      </c>
      <c r="Z159" s="82">
        <f>3.1*8.7</f>
        <v>26.97</v>
      </c>
      <c r="AA159" s="82">
        <f>3*8.7</f>
        <v>26.099999999999998</v>
      </c>
      <c r="AB159" s="81">
        <v>26.7</v>
      </c>
      <c r="AC159" s="82">
        <v>26.7</v>
      </c>
      <c r="AD159" s="82">
        <v>27.8</v>
      </c>
      <c r="AE159" s="82">
        <v>27.9</v>
      </c>
      <c r="AF159" s="81">
        <v>27.1</v>
      </c>
      <c r="AG159" s="82">
        <v>26.3</v>
      </c>
      <c r="AH159" s="82">
        <v>28.6</v>
      </c>
      <c r="AI159" s="82">
        <v>27.5</v>
      </c>
      <c r="AJ159" s="81">
        <v>28.7</v>
      </c>
      <c r="AK159" s="82">
        <v>26.5</v>
      </c>
      <c r="AL159" s="82">
        <v>25.5</v>
      </c>
      <c r="AM159" s="82">
        <v>27.6</v>
      </c>
      <c r="AN159" s="81">
        <v>25.6</v>
      </c>
      <c r="AO159" s="82">
        <v>28.1</v>
      </c>
      <c r="AP159" s="82">
        <v>27.3</v>
      </c>
      <c r="AQ159" s="82">
        <v>28.1</v>
      </c>
      <c r="AR159" s="81">
        <v>25.55</v>
      </c>
      <c r="AS159" s="82">
        <v>28.34</v>
      </c>
      <c r="AT159" s="82">
        <v>24.34</v>
      </c>
      <c r="AU159" s="82">
        <v>30.5</v>
      </c>
      <c r="AV159" s="81">
        <v>30.37</v>
      </c>
      <c r="AW159" s="82">
        <v>30.04</v>
      </c>
      <c r="AX159" s="82">
        <v>30</v>
      </c>
      <c r="AY159" s="82">
        <v>27.1</v>
      </c>
      <c r="AZ159" s="83">
        <v>29</v>
      </c>
      <c r="BA159" s="84">
        <v>29.3</v>
      </c>
      <c r="BB159" s="84">
        <v>29.2</v>
      </c>
      <c r="BC159" s="85">
        <v>28.26</v>
      </c>
      <c r="BD159" s="83">
        <v>28.3</v>
      </c>
      <c r="BE159" s="84">
        <v>27.4</v>
      </c>
      <c r="BF159" s="84">
        <v>29.2</v>
      </c>
      <c r="BG159" s="86">
        <v>27.8</v>
      </c>
      <c r="BH159" s="83">
        <v>27.9</v>
      </c>
      <c r="BI159" s="84">
        <v>28.1</v>
      </c>
      <c r="BJ159" s="84">
        <v>29.6</v>
      </c>
      <c r="BK159" s="86">
        <v>29.3</v>
      </c>
      <c r="BL159" s="83">
        <v>28.3</v>
      </c>
      <c r="BM159" s="84">
        <v>28.3</v>
      </c>
      <c r="BN159" s="84">
        <v>29.2</v>
      </c>
      <c r="BO159" s="86">
        <v>26.4</v>
      </c>
      <c r="BP159" s="83">
        <v>29.3</v>
      </c>
      <c r="BQ159" s="84">
        <v>29.3</v>
      </c>
      <c r="BR159" s="84">
        <v>30</v>
      </c>
      <c r="BS159" s="86">
        <v>30.5</v>
      </c>
      <c r="BT159" s="83">
        <v>29.6</v>
      </c>
      <c r="BU159" s="84">
        <v>30.2</v>
      </c>
      <c r="BV159" s="84">
        <v>28.9</v>
      </c>
      <c r="BW159" s="86">
        <v>29</v>
      </c>
      <c r="BX159" s="83">
        <v>29.7</v>
      </c>
      <c r="BY159" s="84">
        <v>28.7</v>
      </c>
      <c r="BZ159" s="84">
        <v>28.5</v>
      </c>
      <c r="CA159" s="86">
        <v>30.4</v>
      </c>
      <c r="CB159" s="83">
        <v>29.2</v>
      </c>
      <c r="CC159" s="84">
        <v>29.3</v>
      </c>
      <c r="CD159" s="84">
        <v>27.6</v>
      </c>
      <c r="CE159" s="86">
        <v>27.8</v>
      </c>
      <c r="CF159" s="83">
        <v>29.6</v>
      </c>
      <c r="CG159" s="84">
        <v>28.1</v>
      </c>
      <c r="CH159" s="84">
        <v>33.5</v>
      </c>
      <c r="CI159" s="86">
        <v>32.1</v>
      </c>
      <c r="CJ159" s="83">
        <v>32.200000000000003</v>
      </c>
      <c r="CK159" s="84">
        <v>33</v>
      </c>
      <c r="CL159" s="84">
        <v>30</v>
      </c>
      <c r="CM159" s="86">
        <v>32.4</v>
      </c>
      <c r="CN159" s="83">
        <v>30.5</v>
      </c>
      <c r="CO159" s="84">
        <v>32.6</v>
      </c>
      <c r="CP159" s="84">
        <v>32</v>
      </c>
      <c r="CQ159" s="86">
        <v>30.7</v>
      </c>
      <c r="CR159" s="83">
        <v>31.3</v>
      </c>
      <c r="CS159" s="84">
        <v>30.9</v>
      </c>
      <c r="CT159" s="84">
        <v>31.8</v>
      </c>
      <c r="CU159" s="86">
        <v>31.2</v>
      </c>
      <c r="CV159" s="83">
        <v>30.2</v>
      </c>
      <c r="CW159" s="84">
        <v>31.6</v>
      </c>
      <c r="CX159" s="84">
        <v>31.6</v>
      </c>
      <c r="CY159" s="86">
        <v>30.9</v>
      </c>
      <c r="CZ159" s="83">
        <v>30.4</v>
      </c>
      <c r="DA159" s="84">
        <v>33.4</v>
      </c>
      <c r="DB159" s="84">
        <v>31.2</v>
      </c>
      <c r="DC159" s="86"/>
      <c r="DD159" s="83"/>
      <c r="DE159" s="84"/>
      <c r="DF159" s="84"/>
      <c r="DG159" s="86"/>
      <c r="DH159" s="81"/>
      <c r="DI159" s="82"/>
      <c r="DJ159" s="82"/>
      <c r="DK159" s="82"/>
      <c r="DL159" s="81"/>
      <c r="DM159" s="82"/>
      <c r="DN159" s="82"/>
      <c r="DO159" s="82"/>
      <c r="DP159" s="81"/>
      <c r="DQ159" s="82"/>
      <c r="DR159" s="82"/>
      <c r="DS159" s="82"/>
      <c r="DT159" s="81"/>
      <c r="DU159" s="82"/>
      <c r="DV159" s="82"/>
      <c r="DW159" s="82"/>
      <c r="DX159" s="81"/>
      <c r="DY159" s="82"/>
      <c r="DZ159" s="82"/>
      <c r="EA159" s="82"/>
      <c r="EB159" s="81"/>
      <c r="EC159" s="82"/>
      <c r="ED159" s="82"/>
      <c r="EE159" s="82"/>
      <c r="EF159" s="81"/>
      <c r="EG159" s="82"/>
      <c r="EH159" s="82"/>
      <c r="EI159" s="82"/>
      <c r="EJ159" s="87">
        <f t="shared" si="2"/>
        <v>24.34</v>
      </c>
      <c r="EK159" s="87">
        <f t="shared" si="3"/>
        <v>35.669999999999995</v>
      </c>
      <c r="EL159" s="88">
        <f t="shared" si="4"/>
        <v>28.775242718446592</v>
      </c>
      <c r="EM159" s="89">
        <v>3</v>
      </c>
      <c r="EN159" s="90" t="s">
        <v>25</v>
      </c>
      <c r="EO159" s="91"/>
      <c r="EV159" s="153">
        <v>34366</v>
      </c>
      <c r="EW159" s="151">
        <v>352.12799999999999</v>
      </c>
      <c r="EX159" s="151"/>
      <c r="EY159" s="152"/>
    </row>
    <row r="160" spans="1:155">
      <c r="A160" s="79"/>
      <c r="B160" s="158">
        <v>4</v>
      </c>
      <c r="C160" s="80" t="s">
        <v>26</v>
      </c>
      <c r="D160" s="81">
        <f>3.4*8.7</f>
        <v>29.58</v>
      </c>
      <c r="E160" s="82">
        <f>3.4*8.7</f>
        <v>29.58</v>
      </c>
      <c r="F160" s="82">
        <f>4*8.7</f>
        <v>34.799999999999997</v>
      </c>
      <c r="G160" s="82">
        <f>3.2*8.7</f>
        <v>27.84</v>
      </c>
      <c r="H160" s="81">
        <f>3.2*8.7</f>
        <v>27.84</v>
      </c>
      <c r="I160" s="82">
        <f>3.1*8.7</f>
        <v>26.97</v>
      </c>
      <c r="J160" s="82">
        <f>3.3*8.7</f>
        <v>28.709999999999997</v>
      </c>
      <c r="K160" s="82">
        <f>3.2*8.7</f>
        <v>27.84</v>
      </c>
      <c r="L160" s="81">
        <f>3.3*8.7</f>
        <v>28.709999999999997</v>
      </c>
      <c r="M160" s="82">
        <f>3.3*8.7</f>
        <v>28.709999999999997</v>
      </c>
      <c r="N160" s="82">
        <f>3.1*8.7</f>
        <v>26.97</v>
      </c>
      <c r="O160" s="82">
        <f>3.2*8.7</f>
        <v>27.84</v>
      </c>
      <c r="P160" s="81">
        <f>3.2*8.7</f>
        <v>27.84</v>
      </c>
      <c r="Q160" s="82">
        <f>3.3*8.7</f>
        <v>28.709999999999997</v>
      </c>
      <c r="R160" s="82">
        <f>3.3*8.7</f>
        <v>28.709999999999997</v>
      </c>
      <c r="S160" s="82">
        <f>3.2*8.7</f>
        <v>27.84</v>
      </c>
      <c r="T160" s="81">
        <f>3.3*8.7</f>
        <v>28.709999999999997</v>
      </c>
      <c r="U160" s="82">
        <f>3.1*8.7</f>
        <v>26.97</v>
      </c>
      <c r="V160" s="82">
        <f>3.2*8.7</f>
        <v>27.84</v>
      </c>
      <c r="W160" s="82">
        <f>3.2*8.7</f>
        <v>27.84</v>
      </c>
      <c r="X160" s="81">
        <f>3.1*8.7</f>
        <v>26.97</v>
      </c>
      <c r="Y160" s="82">
        <f>3*8.7</f>
        <v>26.099999999999998</v>
      </c>
      <c r="Z160" s="82">
        <f>3.2*8.7</f>
        <v>27.84</v>
      </c>
      <c r="AA160" s="82">
        <f>2.9*8.7</f>
        <v>25.229999999999997</v>
      </c>
      <c r="AB160" s="81">
        <v>27.1</v>
      </c>
      <c r="AC160" s="82">
        <v>26.4</v>
      </c>
      <c r="AD160" s="82">
        <v>26.9</v>
      </c>
      <c r="AE160" s="82">
        <v>27.8</v>
      </c>
      <c r="AF160" s="81">
        <v>26.9</v>
      </c>
      <c r="AG160" s="82">
        <v>28.9</v>
      </c>
      <c r="AH160" s="82">
        <v>29.4</v>
      </c>
      <c r="AI160" s="82">
        <v>28.2</v>
      </c>
      <c r="AJ160" s="81">
        <v>29.1</v>
      </c>
      <c r="AK160" s="82">
        <v>26</v>
      </c>
      <c r="AL160" s="82">
        <v>26.9</v>
      </c>
      <c r="AM160" s="82">
        <v>27</v>
      </c>
      <c r="AN160" s="81">
        <v>25.9</v>
      </c>
      <c r="AO160" s="82">
        <v>27.8</v>
      </c>
      <c r="AP160" s="82">
        <v>27.3</v>
      </c>
      <c r="AQ160" s="82">
        <v>28.7</v>
      </c>
      <c r="AR160" s="81">
        <v>26.18</v>
      </c>
      <c r="AS160" s="82">
        <v>28.69</v>
      </c>
      <c r="AT160" s="82">
        <v>27.15</v>
      </c>
      <c r="AU160" s="82">
        <v>29.45</v>
      </c>
      <c r="AV160" s="81">
        <v>27.75</v>
      </c>
      <c r="AW160" s="82">
        <v>29.86</v>
      </c>
      <c r="AX160" s="82">
        <v>29.4</v>
      </c>
      <c r="AY160" s="82">
        <v>25.4</v>
      </c>
      <c r="AZ160" s="83">
        <v>28.8</v>
      </c>
      <c r="BA160" s="84">
        <v>28.4</v>
      </c>
      <c r="BB160" s="84">
        <v>29.7</v>
      </c>
      <c r="BC160" s="85">
        <v>22.08</v>
      </c>
      <c r="BD160" s="83">
        <v>29.3</v>
      </c>
      <c r="BE160" s="84">
        <v>26.6</v>
      </c>
      <c r="BF160" s="84">
        <v>27.7</v>
      </c>
      <c r="BG160" s="86">
        <v>26.8</v>
      </c>
      <c r="BH160" s="83">
        <v>28</v>
      </c>
      <c r="BI160" s="84">
        <v>26</v>
      </c>
      <c r="BJ160" s="84">
        <v>27.7</v>
      </c>
      <c r="BK160" s="86">
        <v>27.7</v>
      </c>
      <c r="BL160" s="83">
        <v>27.5</v>
      </c>
      <c r="BM160" s="84">
        <v>29.1</v>
      </c>
      <c r="BN160" s="84">
        <v>27.8</v>
      </c>
      <c r="BO160" s="86">
        <v>24.2</v>
      </c>
      <c r="BP160" s="83">
        <v>29.1</v>
      </c>
      <c r="BQ160" s="84">
        <v>29.1</v>
      </c>
      <c r="BR160" s="84">
        <v>29.6</v>
      </c>
      <c r="BS160" s="86">
        <v>29.8</v>
      </c>
      <c r="BT160" s="83">
        <v>28.8</v>
      </c>
      <c r="BU160" s="84">
        <v>29.3</v>
      </c>
      <c r="BV160" s="84">
        <v>28.1</v>
      </c>
      <c r="BW160" s="86">
        <v>29.3</v>
      </c>
      <c r="BX160" s="83">
        <v>29.7</v>
      </c>
      <c r="BY160" s="84">
        <v>29.1</v>
      </c>
      <c r="BZ160" s="84">
        <v>28.7</v>
      </c>
      <c r="CA160" s="86">
        <v>29.7</v>
      </c>
      <c r="CB160" s="83">
        <v>29.9</v>
      </c>
      <c r="CC160" s="84">
        <v>30</v>
      </c>
      <c r="CD160" s="84">
        <v>28.3</v>
      </c>
      <c r="CE160" s="86">
        <v>27.7</v>
      </c>
      <c r="CF160" s="83">
        <v>29.9</v>
      </c>
      <c r="CG160" s="84">
        <v>27.8</v>
      </c>
      <c r="CH160" s="84">
        <v>30.3</v>
      </c>
      <c r="CI160" s="86">
        <v>28.4</v>
      </c>
      <c r="CJ160" s="83">
        <v>28</v>
      </c>
      <c r="CK160" s="84">
        <v>28.6</v>
      </c>
      <c r="CL160" s="84">
        <v>28.8</v>
      </c>
      <c r="CM160" s="86">
        <v>29.3</v>
      </c>
      <c r="CN160" s="83">
        <v>29.4</v>
      </c>
      <c r="CO160" s="84">
        <v>28.9</v>
      </c>
      <c r="CP160" s="84">
        <v>29.4</v>
      </c>
      <c r="CQ160" s="86">
        <v>27.5</v>
      </c>
      <c r="CR160" s="83">
        <v>28.4</v>
      </c>
      <c r="CS160" s="84">
        <v>27.8</v>
      </c>
      <c r="CT160" s="84">
        <v>27.2</v>
      </c>
      <c r="CU160" s="86">
        <v>27.2</v>
      </c>
      <c r="CV160" s="83">
        <v>27.6</v>
      </c>
      <c r="CW160" s="84">
        <v>28.1</v>
      </c>
      <c r="CX160" s="84">
        <v>29.5</v>
      </c>
      <c r="CY160" s="86">
        <v>28.6</v>
      </c>
      <c r="CZ160" s="83">
        <v>28.3</v>
      </c>
      <c r="DA160" s="84">
        <v>30</v>
      </c>
      <c r="DB160" s="84">
        <v>29.1</v>
      </c>
      <c r="DC160" s="86"/>
      <c r="DD160" s="83"/>
      <c r="DE160" s="84"/>
      <c r="DF160" s="84"/>
      <c r="DG160" s="86"/>
      <c r="DH160" s="81"/>
      <c r="DI160" s="82"/>
      <c r="DJ160" s="82"/>
      <c r="DK160" s="82"/>
      <c r="DL160" s="81"/>
      <c r="DM160" s="82"/>
      <c r="DN160" s="82"/>
      <c r="DO160" s="82"/>
      <c r="DP160" s="81"/>
      <c r="DQ160" s="82"/>
      <c r="DR160" s="82"/>
      <c r="DS160" s="82"/>
      <c r="DT160" s="81"/>
      <c r="DU160" s="82"/>
      <c r="DV160" s="82"/>
      <c r="DW160" s="82"/>
      <c r="DX160" s="81"/>
      <c r="DY160" s="82"/>
      <c r="DZ160" s="82"/>
      <c r="EA160" s="82"/>
      <c r="EB160" s="81"/>
      <c r="EC160" s="82"/>
      <c r="ED160" s="82"/>
      <c r="EE160" s="82"/>
      <c r="EF160" s="81"/>
      <c r="EG160" s="82"/>
      <c r="EH160" s="82"/>
      <c r="EI160" s="82"/>
      <c r="EJ160" s="87">
        <f t="shared" si="2"/>
        <v>22.08</v>
      </c>
      <c r="EK160" s="87">
        <f t="shared" si="3"/>
        <v>34.799999999999997</v>
      </c>
      <c r="EL160" s="88">
        <f t="shared" si="4"/>
        <v>28.17330097087379</v>
      </c>
      <c r="EM160" s="89">
        <v>4</v>
      </c>
      <c r="EN160" s="90" t="s">
        <v>26</v>
      </c>
      <c r="EO160" s="91"/>
      <c r="EV160" s="153">
        <v>34394</v>
      </c>
      <c r="EW160" s="151">
        <v>388.04599999999999</v>
      </c>
      <c r="EX160" s="151"/>
      <c r="EY160" s="152"/>
    </row>
    <row r="161" spans="1:155">
      <c r="A161" s="79"/>
      <c r="B161" s="158">
        <v>5</v>
      </c>
      <c r="C161" s="80" t="s">
        <v>27</v>
      </c>
      <c r="D161" s="81">
        <f>3.7*8.7</f>
        <v>32.19</v>
      </c>
      <c r="E161" s="82">
        <f>3.8*8.7</f>
        <v>33.059999999999995</v>
      </c>
      <c r="F161" s="82">
        <f>4.4*8.7</f>
        <v>38.28</v>
      </c>
      <c r="G161" s="82">
        <f>3.8*8.7</f>
        <v>33.059999999999995</v>
      </c>
      <c r="H161" s="81">
        <f>4*8.7</f>
        <v>34.799999999999997</v>
      </c>
      <c r="I161" s="82">
        <f>3.7*8.7</f>
        <v>32.19</v>
      </c>
      <c r="J161" s="82">
        <f>3.8*8.7</f>
        <v>33.059999999999995</v>
      </c>
      <c r="K161" s="82">
        <f>3.2*8.7</f>
        <v>27.84</v>
      </c>
      <c r="L161" s="81">
        <f>3.8*8.7</f>
        <v>33.059999999999995</v>
      </c>
      <c r="M161" s="82">
        <f>3.6*8.7</f>
        <v>31.319999999999997</v>
      </c>
      <c r="N161" s="82">
        <f>3.6*8.7</f>
        <v>31.319999999999997</v>
      </c>
      <c r="O161" s="82">
        <f>3.9*8.7</f>
        <v>33.93</v>
      </c>
      <c r="P161" s="81">
        <f>3.8*8.7</f>
        <v>33.059999999999995</v>
      </c>
      <c r="Q161" s="82">
        <f>3.8*8.7</f>
        <v>33.059999999999995</v>
      </c>
      <c r="R161" s="82">
        <f>3.9*8.7</f>
        <v>33.93</v>
      </c>
      <c r="S161" s="82">
        <f>3.8*8.7</f>
        <v>33.059999999999995</v>
      </c>
      <c r="T161" s="81">
        <f>3.9*8.7</f>
        <v>33.93</v>
      </c>
      <c r="U161" s="82">
        <f>3.7*8.7</f>
        <v>32.19</v>
      </c>
      <c r="V161" s="82">
        <f>3.8*8.7</f>
        <v>33.059999999999995</v>
      </c>
      <c r="W161" s="82">
        <f>3.8*8.7</f>
        <v>33.059999999999995</v>
      </c>
      <c r="X161" s="81">
        <f>3.6*8.7</f>
        <v>31.319999999999997</v>
      </c>
      <c r="Y161" s="82">
        <f>3.5*8.7</f>
        <v>30.449999999999996</v>
      </c>
      <c r="Z161" s="82">
        <f>3.6*8.7</f>
        <v>31.319999999999997</v>
      </c>
      <c r="AA161" s="82">
        <f>3.6*8.7</f>
        <v>31.319999999999997</v>
      </c>
      <c r="AB161" s="81">
        <v>32.299999999999997</v>
      </c>
      <c r="AC161" s="82">
        <v>32</v>
      </c>
      <c r="AD161" s="82">
        <v>31.7</v>
      </c>
      <c r="AE161" s="82">
        <v>32</v>
      </c>
      <c r="AF161" s="81">
        <v>31.8</v>
      </c>
      <c r="AG161" s="82">
        <v>33.1</v>
      </c>
      <c r="AH161" s="82">
        <v>35.299999999999997</v>
      </c>
      <c r="AI161" s="82">
        <v>32.700000000000003</v>
      </c>
      <c r="AJ161" s="81">
        <v>35.1</v>
      </c>
      <c r="AK161" s="82">
        <v>31.3</v>
      </c>
      <c r="AL161" s="82">
        <v>32</v>
      </c>
      <c r="AM161" s="82">
        <v>33</v>
      </c>
      <c r="AN161" s="81">
        <v>31</v>
      </c>
      <c r="AO161" s="82">
        <v>34.6</v>
      </c>
      <c r="AP161" s="82">
        <v>33.200000000000003</v>
      </c>
      <c r="AQ161" s="82">
        <v>34.9</v>
      </c>
      <c r="AR161" s="81">
        <v>31.67</v>
      </c>
      <c r="AS161" s="82">
        <v>34.42</v>
      </c>
      <c r="AT161" s="82">
        <v>30.13</v>
      </c>
      <c r="AU161" s="82">
        <v>35.54</v>
      </c>
      <c r="AV161" s="81">
        <v>36.76</v>
      </c>
      <c r="AW161" s="82">
        <v>38.33</v>
      </c>
      <c r="AX161" s="82">
        <v>38.4</v>
      </c>
      <c r="AY161" s="82">
        <v>34.299999999999997</v>
      </c>
      <c r="AZ161" s="83">
        <v>34.299999999999997</v>
      </c>
      <c r="BA161" s="84">
        <v>36.200000000000003</v>
      </c>
      <c r="BB161" s="84">
        <v>36.299999999999997</v>
      </c>
      <c r="BC161" s="85">
        <v>31.88</v>
      </c>
      <c r="BD161" s="83">
        <v>34.5</v>
      </c>
      <c r="BE161" s="84">
        <v>32.6</v>
      </c>
      <c r="BF161" s="84">
        <v>34.4</v>
      </c>
      <c r="BG161" s="86">
        <v>32.6</v>
      </c>
      <c r="BH161" s="83">
        <v>33.299999999999997</v>
      </c>
      <c r="BI161" s="84">
        <v>32.700000000000003</v>
      </c>
      <c r="BJ161" s="84">
        <v>35.299999999999997</v>
      </c>
      <c r="BK161" s="86">
        <v>34.9</v>
      </c>
      <c r="BL161" s="83">
        <v>34.1</v>
      </c>
      <c r="BM161" s="84">
        <v>33.5</v>
      </c>
      <c r="BN161" s="84">
        <v>34.6</v>
      </c>
      <c r="BO161" s="86">
        <v>27.5</v>
      </c>
      <c r="BP161" s="83">
        <v>35.6</v>
      </c>
      <c r="BQ161" s="84">
        <v>35.200000000000003</v>
      </c>
      <c r="BR161" s="84">
        <v>35.299999999999997</v>
      </c>
      <c r="BS161" s="86">
        <v>35.9</v>
      </c>
      <c r="BT161" s="83">
        <v>35.6</v>
      </c>
      <c r="BU161" s="84">
        <v>36.299999999999997</v>
      </c>
      <c r="BV161" s="84">
        <v>36.6</v>
      </c>
      <c r="BW161" s="86">
        <v>38</v>
      </c>
      <c r="BX161" s="83">
        <v>37.6</v>
      </c>
      <c r="BY161" s="84">
        <v>36.6</v>
      </c>
      <c r="BZ161" s="84">
        <v>36.1</v>
      </c>
      <c r="CA161" s="86">
        <v>38.299999999999997</v>
      </c>
      <c r="CB161" s="83">
        <v>37</v>
      </c>
      <c r="CC161" s="84">
        <v>36.799999999999997</v>
      </c>
      <c r="CD161" s="84">
        <v>35.6</v>
      </c>
      <c r="CE161" s="86">
        <v>36</v>
      </c>
      <c r="CF161" s="83">
        <v>36.9</v>
      </c>
      <c r="CG161" s="84">
        <v>35.9</v>
      </c>
      <c r="CH161" s="84">
        <v>38.4</v>
      </c>
      <c r="CI161" s="86">
        <v>36.9</v>
      </c>
      <c r="CJ161" s="83">
        <v>36.299999999999997</v>
      </c>
      <c r="CK161" s="84">
        <v>36.9</v>
      </c>
      <c r="CL161" s="84">
        <v>31.1</v>
      </c>
      <c r="CM161" s="86">
        <v>31.4</v>
      </c>
      <c r="CN161" s="140">
        <v>34.200000000000003</v>
      </c>
      <c r="CO161" s="84">
        <v>37.1</v>
      </c>
      <c r="CP161" s="84">
        <v>37.700000000000003</v>
      </c>
      <c r="CQ161" s="86">
        <v>36.299999999999997</v>
      </c>
      <c r="CR161" s="83">
        <v>34.4</v>
      </c>
      <c r="CS161" s="84">
        <v>36</v>
      </c>
      <c r="CT161" s="84">
        <v>37.5</v>
      </c>
      <c r="CU161" s="86">
        <v>34.1</v>
      </c>
      <c r="CV161" s="83">
        <v>36.200000000000003</v>
      </c>
      <c r="CW161" s="84">
        <v>36.6</v>
      </c>
      <c r="CX161" s="84">
        <v>37.4</v>
      </c>
      <c r="CY161" s="86">
        <v>36.6</v>
      </c>
      <c r="CZ161" s="83">
        <v>35.6</v>
      </c>
      <c r="DA161" s="84">
        <v>39.200000000000003</v>
      </c>
      <c r="DB161" s="84">
        <v>37.799999999999997</v>
      </c>
      <c r="DC161" s="86"/>
      <c r="DD161" s="83"/>
      <c r="DE161" s="84"/>
      <c r="DF161" s="84"/>
      <c r="DG161" s="86"/>
      <c r="DH161" s="81"/>
      <c r="DI161" s="82"/>
      <c r="DJ161" s="82"/>
      <c r="DK161" s="82"/>
      <c r="DL161" s="81"/>
      <c r="DM161" s="82"/>
      <c r="DN161" s="82"/>
      <c r="DO161" s="82"/>
      <c r="DP161" s="81"/>
      <c r="DQ161" s="82"/>
      <c r="DR161" s="82"/>
      <c r="DS161" s="82"/>
      <c r="DT161" s="81"/>
      <c r="DU161" s="82"/>
      <c r="DV161" s="82"/>
      <c r="DW161" s="82"/>
      <c r="DX161" s="81"/>
      <c r="DY161" s="82"/>
      <c r="DZ161" s="82"/>
      <c r="EA161" s="82"/>
      <c r="EB161" s="81"/>
      <c r="EC161" s="82"/>
      <c r="ED161" s="82"/>
      <c r="EE161" s="82"/>
      <c r="EF161" s="81"/>
      <c r="EG161" s="82"/>
      <c r="EH161" s="82"/>
      <c r="EI161" s="82"/>
      <c r="EJ161" s="87">
        <f t="shared" si="2"/>
        <v>27.5</v>
      </c>
      <c r="EK161" s="87">
        <f t="shared" si="3"/>
        <v>39.200000000000003</v>
      </c>
      <c r="EL161" s="88">
        <f t="shared" si="4"/>
        <v>34.379611650485437</v>
      </c>
      <c r="EM161" s="89">
        <v>5</v>
      </c>
      <c r="EN161" s="90" t="s">
        <v>27</v>
      </c>
      <c r="EO161" s="91"/>
      <c r="EV161" s="150">
        <v>34425</v>
      </c>
      <c r="EW161" s="154">
        <v>377.28</v>
      </c>
      <c r="EX161" s="154">
        <v>0</v>
      </c>
      <c r="EY161" s="155"/>
    </row>
    <row r="162" spans="1:155">
      <c r="A162" s="79"/>
      <c r="B162" s="158">
        <v>6</v>
      </c>
      <c r="C162" s="80" t="s">
        <v>28</v>
      </c>
      <c r="D162" s="81">
        <f>3.9*8.7</f>
        <v>33.93</v>
      </c>
      <c r="E162" s="82">
        <f>4.1*8.7</f>
        <v>35.669999999999995</v>
      </c>
      <c r="F162" s="82">
        <f>4.6*8.7</f>
        <v>40.019999999999996</v>
      </c>
      <c r="G162" s="82">
        <f>4*8.7</f>
        <v>34.799999999999997</v>
      </c>
      <c r="H162" s="81">
        <f>3.9*8.7</f>
        <v>33.93</v>
      </c>
      <c r="I162" s="82">
        <f>3.8*8.7</f>
        <v>33.059999999999995</v>
      </c>
      <c r="J162" s="94"/>
      <c r="K162" s="82">
        <f>3.9*8.7</f>
        <v>33.93</v>
      </c>
      <c r="L162" s="81">
        <f>4.1*8.7</f>
        <v>35.669999999999995</v>
      </c>
      <c r="M162" s="82">
        <f>3.8*8.7</f>
        <v>33.059999999999995</v>
      </c>
      <c r="N162" s="82">
        <f>4*8.7</f>
        <v>34.799999999999997</v>
      </c>
      <c r="O162" s="82">
        <f>4*8.7</f>
        <v>34.799999999999997</v>
      </c>
      <c r="P162" s="81">
        <f>4*8.7</f>
        <v>34.799999999999997</v>
      </c>
      <c r="Q162" s="82">
        <f>3.7*8.7</f>
        <v>32.19</v>
      </c>
      <c r="R162" s="82">
        <f>4*8.7</f>
        <v>34.799999999999997</v>
      </c>
      <c r="S162" s="82">
        <f>4*8.7</f>
        <v>34.799999999999997</v>
      </c>
      <c r="T162" s="81">
        <f>3.9*8.7</f>
        <v>33.93</v>
      </c>
      <c r="U162" s="82">
        <f>3.8*8.7</f>
        <v>33.059999999999995</v>
      </c>
      <c r="V162" s="82">
        <f>3.8*8.7</f>
        <v>33.059999999999995</v>
      </c>
      <c r="W162" s="82">
        <f>3.9*8.7</f>
        <v>33.93</v>
      </c>
      <c r="X162" s="81">
        <f>3.7*8.7</f>
        <v>32.19</v>
      </c>
      <c r="Y162" s="82">
        <f>3.7*8.7</f>
        <v>32.19</v>
      </c>
      <c r="Z162" s="82">
        <f>3.7*8.7</f>
        <v>32.19</v>
      </c>
      <c r="AA162" s="82">
        <f>3.7*8.7</f>
        <v>32.19</v>
      </c>
      <c r="AB162" s="81">
        <v>32.6</v>
      </c>
      <c r="AC162" s="82">
        <v>31.8</v>
      </c>
      <c r="AD162" s="82">
        <v>34.5</v>
      </c>
      <c r="AE162" s="82">
        <v>33.6</v>
      </c>
      <c r="AF162" s="81">
        <v>33.200000000000003</v>
      </c>
      <c r="AG162" s="82">
        <v>33.200000000000003</v>
      </c>
      <c r="AH162" s="82">
        <v>36.299999999999997</v>
      </c>
      <c r="AI162" s="82">
        <v>34.200000000000003</v>
      </c>
      <c r="AJ162" s="81">
        <v>37.700000000000003</v>
      </c>
      <c r="AK162" s="82">
        <v>32.4</v>
      </c>
      <c r="AL162" s="82">
        <v>34.5</v>
      </c>
      <c r="AM162" s="82">
        <v>35.1</v>
      </c>
      <c r="AN162" s="81">
        <v>32.700000000000003</v>
      </c>
      <c r="AO162" s="82">
        <v>35.700000000000003</v>
      </c>
      <c r="AP162" s="82">
        <v>35.5</v>
      </c>
      <c r="AQ162" s="82">
        <v>36.9</v>
      </c>
      <c r="AR162" s="81">
        <v>32.69</v>
      </c>
      <c r="AS162" s="82">
        <v>34.81</v>
      </c>
      <c r="AT162" s="82">
        <v>35</v>
      </c>
      <c r="AU162" s="82">
        <v>39.11</v>
      </c>
      <c r="AV162" s="81">
        <v>37.29</v>
      </c>
      <c r="AW162" s="82">
        <v>38.07</v>
      </c>
      <c r="AX162" s="82">
        <v>37.1</v>
      </c>
      <c r="AY162" s="82">
        <v>33</v>
      </c>
      <c r="AZ162" s="83">
        <v>35.700000000000003</v>
      </c>
      <c r="BA162" s="84">
        <v>39</v>
      </c>
      <c r="BB162" s="84">
        <v>36.6</v>
      </c>
      <c r="BC162" s="85">
        <v>33.380000000000003</v>
      </c>
      <c r="BD162" s="83">
        <v>36.299999999999997</v>
      </c>
      <c r="BE162" s="84">
        <v>32.700000000000003</v>
      </c>
      <c r="BF162" s="84">
        <v>36</v>
      </c>
      <c r="BG162" s="86">
        <v>35.799999999999997</v>
      </c>
      <c r="BH162" s="83">
        <v>35.4</v>
      </c>
      <c r="BI162" s="84">
        <v>34.6</v>
      </c>
      <c r="BJ162" s="84">
        <v>34.299999999999997</v>
      </c>
      <c r="BK162" s="86">
        <v>36.4</v>
      </c>
      <c r="BL162" s="83">
        <v>34.9</v>
      </c>
      <c r="BM162" s="84">
        <v>34.700000000000003</v>
      </c>
      <c r="BN162" s="84">
        <v>35.4</v>
      </c>
      <c r="BO162" s="86">
        <v>32.299999999999997</v>
      </c>
      <c r="BP162" s="83">
        <v>36.6</v>
      </c>
      <c r="BQ162" s="84">
        <v>37.5</v>
      </c>
      <c r="BR162" s="84">
        <v>37.299999999999997</v>
      </c>
      <c r="BS162" s="86">
        <v>38.6</v>
      </c>
      <c r="BT162" s="83">
        <v>38.4</v>
      </c>
      <c r="BU162" s="84">
        <v>38</v>
      </c>
      <c r="BV162" s="84">
        <v>37.1</v>
      </c>
      <c r="BW162" s="86">
        <v>37.200000000000003</v>
      </c>
      <c r="BX162" s="83">
        <v>37.700000000000003</v>
      </c>
      <c r="BY162" s="84">
        <v>36.299999999999997</v>
      </c>
      <c r="BZ162" s="84">
        <v>36.700000000000003</v>
      </c>
      <c r="CA162" s="86">
        <v>37.6</v>
      </c>
      <c r="CB162" s="83">
        <v>37.299999999999997</v>
      </c>
      <c r="CC162" s="84">
        <v>37.5</v>
      </c>
      <c r="CD162" s="84">
        <v>36.700000000000003</v>
      </c>
      <c r="CE162" s="86">
        <v>34.700000000000003</v>
      </c>
      <c r="CF162" s="83">
        <v>37.6</v>
      </c>
      <c r="CG162" s="84">
        <v>36.200000000000003</v>
      </c>
      <c r="CH162" s="84">
        <v>38.6</v>
      </c>
      <c r="CI162" s="86">
        <v>37.1</v>
      </c>
      <c r="CJ162" s="83">
        <v>36.6</v>
      </c>
      <c r="CK162" s="84">
        <v>37.5</v>
      </c>
      <c r="CL162" s="84">
        <v>37.799999999999997</v>
      </c>
      <c r="CM162" s="86">
        <v>38.799999999999997</v>
      </c>
      <c r="CN162" s="141">
        <v>49.7</v>
      </c>
      <c r="CO162" s="84">
        <v>38.6</v>
      </c>
      <c r="CP162" s="84">
        <v>38.9</v>
      </c>
      <c r="CQ162" s="86">
        <v>38</v>
      </c>
      <c r="CR162" s="83">
        <v>37.799999999999997</v>
      </c>
      <c r="CS162" s="84">
        <v>37.6</v>
      </c>
      <c r="CT162" s="84">
        <v>38.5</v>
      </c>
      <c r="CU162" s="86">
        <v>36.700000000000003</v>
      </c>
      <c r="CV162" s="83">
        <v>37.9</v>
      </c>
      <c r="CW162" s="84">
        <v>38.200000000000003</v>
      </c>
      <c r="CX162" s="84">
        <v>39.200000000000003</v>
      </c>
      <c r="CY162" s="86">
        <v>38.200000000000003</v>
      </c>
      <c r="CZ162" s="83">
        <v>37.4</v>
      </c>
      <c r="DA162" s="84">
        <v>41</v>
      </c>
      <c r="DB162" s="84">
        <v>38.4</v>
      </c>
      <c r="DC162" s="86"/>
      <c r="DD162" s="83"/>
      <c r="DE162" s="84"/>
      <c r="DF162" s="84"/>
      <c r="DG162" s="86"/>
      <c r="DH162" s="81"/>
      <c r="DI162" s="82"/>
      <c r="DJ162" s="82"/>
      <c r="DK162" s="82"/>
      <c r="DL162" s="81"/>
      <c r="DM162" s="82"/>
      <c r="DN162" s="82"/>
      <c r="DO162" s="82"/>
      <c r="DP162" s="81"/>
      <c r="DQ162" s="82"/>
      <c r="DR162" s="82"/>
      <c r="DS162" s="82"/>
      <c r="DT162" s="81"/>
      <c r="DU162" s="82"/>
      <c r="DV162" s="82"/>
      <c r="DW162" s="82"/>
      <c r="DX162" s="81"/>
      <c r="DY162" s="82"/>
      <c r="DZ162" s="82"/>
      <c r="EA162" s="82"/>
      <c r="EB162" s="81"/>
      <c r="EC162" s="82"/>
      <c r="ED162" s="82"/>
      <c r="EE162" s="82"/>
      <c r="EF162" s="81"/>
      <c r="EG162" s="82"/>
      <c r="EH162" s="82"/>
      <c r="EI162" s="82"/>
      <c r="EJ162" s="87">
        <f t="shared" si="2"/>
        <v>31.8</v>
      </c>
      <c r="EK162" s="87">
        <f t="shared" si="3"/>
        <v>49.7</v>
      </c>
      <c r="EL162" s="88">
        <f t="shared" si="4"/>
        <v>35.930882352941168</v>
      </c>
      <c r="EM162" s="89">
        <v>6</v>
      </c>
      <c r="EN162" s="90" t="s">
        <v>28</v>
      </c>
      <c r="EO162" s="91"/>
      <c r="EV162" s="150">
        <v>34455</v>
      </c>
      <c r="EW162" s="154">
        <v>99.39</v>
      </c>
      <c r="EX162" s="154">
        <v>0</v>
      </c>
      <c r="EY162" s="155"/>
    </row>
    <row r="163" spans="1:155">
      <c r="A163" s="95" t="s">
        <v>111</v>
      </c>
      <c r="B163" s="158">
        <v>7</v>
      </c>
      <c r="C163" s="80" t="s">
        <v>29</v>
      </c>
      <c r="D163" s="81">
        <f>5.7*8.7</f>
        <v>49.589999999999996</v>
      </c>
      <c r="E163" s="82">
        <f>5.7*8.7</f>
        <v>49.589999999999996</v>
      </c>
      <c r="F163" s="82">
        <f>6.4*8.7</f>
        <v>55.68</v>
      </c>
      <c r="G163" s="82">
        <f>5.7*8.7</f>
        <v>49.589999999999996</v>
      </c>
      <c r="H163" s="81">
        <f>5.7*8.7</f>
        <v>49.589999999999996</v>
      </c>
      <c r="I163" s="82">
        <f>5.6*8.7</f>
        <v>48.719999999999992</v>
      </c>
      <c r="J163" s="82">
        <f>5.8*8.7</f>
        <v>50.459999999999994</v>
      </c>
      <c r="K163" s="82">
        <f>5.5*8.7</f>
        <v>47.849999999999994</v>
      </c>
      <c r="L163" s="81">
        <f>5.3*8.7</f>
        <v>46.109999999999992</v>
      </c>
      <c r="M163" s="82">
        <f>5.7*8.7</f>
        <v>49.589999999999996</v>
      </c>
      <c r="N163" s="82">
        <f>5.6*8.7</f>
        <v>48.719999999999992</v>
      </c>
      <c r="O163" s="82">
        <f>5.8*8.7</f>
        <v>50.459999999999994</v>
      </c>
      <c r="P163" s="81">
        <f>5.7*8.7</f>
        <v>49.589999999999996</v>
      </c>
      <c r="Q163" s="82">
        <f>5.8*8.7</f>
        <v>50.459999999999994</v>
      </c>
      <c r="R163" s="82">
        <f>5.8*8.7</f>
        <v>50.459999999999994</v>
      </c>
      <c r="S163" s="82">
        <f>5.6*8.7</f>
        <v>48.719999999999992</v>
      </c>
      <c r="T163" s="81">
        <f>5.7*8.7</f>
        <v>49.589999999999996</v>
      </c>
      <c r="U163" s="82">
        <f>5.7*8.7</f>
        <v>49.589999999999996</v>
      </c>
      <c r="V163" s="82">
        <f>5.6*8.7</f>
        <v>48.719999999999992</v>
      </c>
      <c r="W163" s="82">
        <f>5.7*8.7</f>
        <v>49.589999999999996</v>
      </c>
      <c r="X163" s="81">
        <f>5.4*8.7</f>
        <v>46.98</v>
      </c>
      <c r="Y163" s="82">
        <f>5.2*8.7</f>
        <v>45.239999999999995</v>
      </c>
      <c r="Z163" s="82">
        <f>5.4*8.7</f>
        <v>46.98</v>
      </c>
      <c r="AA163" s="82">
        <f>5.4*8.7</f>
        <v>46.98</v>
      </c>
      <c r="AB163" s="81">
        <v>46.1</v>
      </c>
      <c r="AC163" s="82">
        <v>45.8</v>
      </c>
      <c r="AD163" s="82">
        <v>48.7</v>
      </c>
      <c r="AE163" s="82">
        <v>47.2</v>
      </c>
      <c r="AF163" s="81">
        <v>48.4</v>
      </c>
      <c r="AG163" s="82">
        <v>45.3</v>
      </c>
      <c r="AH163" s="82">
        <v>50.1</v>
      </c>
      <c r="AI163" s="82">
        <v>48.2</v>
      </c>
      <c r="AJ163" s="81">
        <v>51.4</v>
      </c>
      <c r="AK163" s="82">
        <v>46.2</v>
      </c>
      <c r="AL163" s="82">
        <v>48.6</v>
      </c>
      <c r="AM163" s="82">
        <v>49.5</v>
      </c>
      <c r="AN163" s="81">
        <v>46.3</v>
      </c>
      <c r="AO163" s="82">
        <v>50</v>
      </c>
      <c r="AP163" s="82">
        <v>49.4</v>
      </c>
      <c r="AQ163" s="82">
        <v>51.7</v>
      </c>
      <c r="AR163" s="81">
        <v>46.28</v>
      </c>
      <c r="AS163" s="82">
        <v>50.01</v>
      </c>
      <c r="AT163" s="82">
        <v>51.95</v>
      </c>
      <c r="AU163" s="82">
        <v>51.88</v>
      </c>
      <c r="AV163" s="81">
        <v>49.83</v>
      </c>
      <c r="AW163" s="82">
        <v>49.75</v>
      </c>
      <c r="AX163" s="82">
        <v>52.9</v>
      </c>
      <c r="AY163" s="82">
        <v>45.7</v>
      </c>
      <c r="AZ163" s="83">
        <v>47.6</v>
      </c>
      <c r="BA163" s="84">
        <v>52.6</v>
      </c>
      <c r="BB163" s="84">
        <v>51.8</v>
      </c>
      <c r="BC163" s="85">
        <v>44.42</v>
      </c>
      <c r="BD163" s="83">
        <v>49.1</v>
      </c>
      <c r="BE163" s="84">
        <v>46.8</v>
      </c>
      <c r="BF163" s="84">
        <v>48.3</v>
      </c>
      <c r="BG163" s="86">
        <v>50.9</v>
      </c>
      <c r="BH163" s="83">
        <v>45.7</v>
      </c>
      <c r="BI163" s="84">
        <v>44.6</v>
      </c>
      <c r="BJ163" s="84">
        <v>45.5</v>
      </c>
      <c r="BK163" s="86">
        <v>46.4</v>
      </c>
      <c r="BL163" s="83">
        <v>45.9</v>
      </c>
      <c r="BM163" s="84">
        <v>46.6</v>
      </c>
      <c r="BN163" s="84">
        <v>46.7</v>
      </c>
      <c r="BO163" s="86">
        <v>42.9</v>
      </c>
      <c r="BP163" s="83">
        <v>48</v>
      </c>
      <c r="BQ163" s="84">
        <v>48.6</v>
      </c>
      <c r="BR163" s="84">
        <v>48.6</v>
      </c>
      <c r="BS163" s="86">
        <v>48.9</v>
      </c>
      <c r="BT163" s="83">
        <v>48</v>
      </c>
      <c r="BU163" s="84">
        <v>49</v>
      </c>
      <c r="BV163" s="84">
        <v>47</v>
      </c>
      <c r="BW163" s="86">
        <v>48.5</v>
      </c>
      <c r="BX163" s="83">
        <v>48.8</v>
      </c>
      <c r="BY163" s="84">
        <v>47.3</v>
      </c>
      <c r="BZ163" s="85">
        <v>46.6</v>
      </c>
      <c r="CA163" s="96">
        <v>48.4</v>
      </c>
      <c r="CB163" s="83">
        <v>47.6</v>
      </c>
      <c r="CC163" s="84">
        <v>48.3</v>
      </c>
      <c r="CD163" s="84">
        <v>46.9</v>
      </c>
      <c r="CE163" s="86">
        <v>45.4</v>
      </c>
      <c r="CF163" s="83">
        <v>48</v>
      </c>
      <c r="CG163" s="84">
        <v>46.7</v>
      </c>
      <c r="CH163" s="84">
        <v>49.1</v>
      </c>
      <c r="CI163" s="86">
        <v>47.8</v>
      </c>
      <c r="CJ163" s="83">
        <v>47.7</v>
      </c>
      <c r="CK163" s="84">
        <v>49.1</v>
      </c>
      <c r="CL163" s="84">
        <v>48.5</v>
      </c>
      <c r="CM163" s="86">
        <v>49.5</v>
      </c>
      <c r="CN163" s="141">
        <v>61.8</v>
      </c>
      <c r="CO163" s="84">
        <v>49</v>
      </c>
      <c r="CP163" s="84">
        <v>49.6</v>
      </c>
      <c r="CQ163" s="86">
        <v>46.3</v>
      </c>
      <c r="CR163" s="83">
        <v>47.7</v>
      </c>
      <c r="CS163" s="84">
        <v>46.4</v>
      </c>
      <c r="CT163" s="84">
        <v>48.3</v>
      </c>
      <c r="CU163" s="86">
        <v>47.1</v>
      </c>
      <c r="CV163" s="83">
        <v>46.8</v>
      </c>
      <c r="CW163" s="84">
        <v>48.1</v>
      </c>
      <c r="CX163" s="84">
        <v>49.5</v>
      </c>
      <c r="CY163" s="86">
        <v>48.1</v>
      </c>
      <c r="CZ163" s="83">
        <v>47</v>
      </c>
      <c r="DA163" s="84">
        <v>50.1</v>
      </c>
      <c r="DB163" s="84">
        <v>48.3</v>
      </c>
      <c r="DC163" s="86"/>
      <c r="DD163" s="83"/>
      <c r="DE163" s="84"/>
      <c r="DF163" s="84"/>
      <c r="DG163" s="86"/>
      <c r="DH163" s="81"/>
      <c r="DI163" s="82"/>
      <c r="DJ163" s="82"/>
      <c r="DK163" s="82"/>
      <c r="DL163" s="81"/>
      <c r="DM163" s="82"/>
      <c r="DN163" s="82"/>
      <c r="DO163" s="82"/>
      <c r="DP163" s="81"/>
      <c r="DQ163" s="82"/>
      <c r="DR163" s="82"/>
      <c r="DS163" s="82"/>
      <c r="DT163" s="81"/>
      <c r="DU163" s="82"/>
      <c r="DV163" s="82"/>
      <c r="DW163" s="82"/>
      <c r="DX163" s="81"/>
      <c r="DY163" s="82"/>
      <c r="DZ163" s="82"/>
      <c r="EA163" s="82"/>
      <c r="EB163" s="81"/>
      <c r="EC163" s="82"/>
      <c r="ED163" s="82"/>
      <c r="EE163" s="82"/>
      <c r="EF163" s="81"/>
      <c r="EG163" s="82"/>
      <c r="EH163" s="82"/>
      <c r="EI163" s="82"/>
      <c r="EJ163" s="87">
        <f t="shared" si="2"/>
        <v>42.9</v>
      </c>
      <c r="EK163" s="87">
        <f t="shared" si="3"/>
        <v>61.8</v>
      </c>
      <c r="EL163" s="88">
        <f t="shared" si="4"/>
        <v>48.468640776699061</v>
      </c>
      <c r="EM163" s="89">
        <v>7</v>
      </c>
      <c r="EN163" s="90" t="s">
        <v>29</v>
      </c>
      <c r="EO163" s="97" t="s">
        <v>111</v>
      </c>
      <c r="EV163" s="150">
        <v>34486</v>
      </c>
      <c r="EW163" s="154">
        <v>0</v>
      </c>
      <c r="EX163" s="154">
        <v>0</v>
      </c>
      <c r="EY163" s="155"/>
    </row>
    <row r="164" spans="1:155">
      <c r="A164" s="79"/>
      <c r="B164" s="158">
        <v>8</v>
      </c>
      <c r="C164" s="80" t="s">
        <v>30</v>
      </c>
      <c r="D164" s="81">
        <f>4.7*8.7</f>
        <v>40.89</v>
      </c>
      <c r="E164" s="82">
        <f>4.7*8.7</f>
        <v>40.89</v>
      </c>
      <c r="F164" s="82">
        <f>5.4*8.7</f>
        <v>46.98</v>
      </c>
      <c r="G164" s="82">
        <f>4.7*8.7</f>
        <v>40.89</v>
      </c>
      <c r="H164" s="81">
        <f>4.8*8.7</f>
        <v>41.76</v>
      </c>
      <c r="I164" s="82">
        <f>4.8*8.7</f>
        <v>41.76</v>
      </c>
      <c r="J164" s="82">
        <f>5.1*8.7</f>
        <v>44.36999999999999</v>
      </c>
      <c r="K164" s="82">
        <f>5*8.7</f>
        <v>43.5</v>
      </c>
      <c r="L164" s="81">
        <f>5*8.7</f>
        <v>43.5</v>
      </c>
      <c r="M164" s="82">
        <f>4.9*8.7</f>
        <v>42.63</v>
      </c>
      <c r="N164" s="82">
        <f>4.5*8.7</f>
        <v>39.15</v>
      </c>
      <c r="O164" s="82">
        <f>5*8.7</f>
        <v>43.5</v>
      </c>
      <c r="P164" s="81">
        <f>4.9*8.7</f>
        <v>42.63</v>
      </c>
      <c r="Q164" s="82">
        <f>4.4*8.7</f>
        <v>38.28</v>
      </c>
      <c r="R164" s="82">
        <f>4.9*8.7</f>
        <v>42.63</v>
      </c>
      <c r="S164" s="82">
        <f>4.8*8.7</f>
        <v>41.76</v>
      </c>
      <c r="T164" s="81">
        <f>4.7*8.7</f>
        <v>40.89</v>
      </c>
      <c r="U164" s="82">
        <f>4.5*8.7</f>
        <v>39.15</v>
      </c>
      <c r="V164" s="82">
        <f>4.7*8.7</f>
        <v>40.89</v>
      </c>
      <c r="W164" s="82">
        <f>4.7*8.7</f>
        <v>40.89</v>
      </c>
      <c r="X164" s="81">
        <f>4.4*8.7</f>
        <v>38.28</v>
      </c>
      <c r="Y164" s="82">
        <f>4.5*8.7</f>
        <v>39.15</v>
      </c>
      <c r="Z164" s="82">
        <f>4.7*8.7</f>
        <v>40.89</v>
      </c>
      <c r="AA164" s="82">
        <f>4.7*8.7</f>
        <v>40.89</v>
      </c>
      <c r="AB164" s="81">
        <v>38.5</v>
      </c>
      <c r="AC164" s="82">
        <v>39.4</v>
      </c>
      <c r="AD164" s="82">
        <v>43</v>
      </c>
      <c r="AE164" s="82">
        <v>41.2</v>
      </c>
      <c r="AF164" s="81">
        <v>41.1</v>
      </c>
      <c r="AG164" s="82">
        <v>40.4</v>
      </c>
      <c r="AH164" s="82">
        <v>44.6</v>
      </c>
      <c r="AI164" s="82">
        <v>41.4</v>
      </c>
      <c r="AJ164" s="81">
        <v>45.8</v>
      </c>
      <c r="AK164" s="82">
        <v>40.700000000000003</v>
      </c>
      <c r="AL164" s="82">
        <v>44.1</v>
      </c>
      <c r="AM164" s="82">
        <v>43.5</v>
      </c>
      <c r="AN164" s="81">
        <v>40.9</v>
      </c>
      <c r="AO164" s="82">
        <v>44.7</v>
      </c>
      <c r="AP164" s="82">
        <v>44.3</v>
      </c>
      <c r="AQ164" s="82">
        <v>47.9</v>
      </c>
      <c r="AR164" s="81">
        <v>42.09</v>
      </c>
      <c r="AS164" s="82">
        <v>44.21</v>
      </c>
      <c r="AT164" s="82">
        <v>49.68</v>
      </c>
      <c r="AU164" s="82">
        <v>49.9</v>
      </c>
      <c r="AV164" s="81">
        <v>44.59</v>
      </c>
      <c r="AW164" s="82">
        <v>45.55</v>
      </c>
      <c r="AX164" s="82">
        <v>47.9</v>
      </c>
      <c r="AY164" s="82">
        <v>46.7</v>
      </c>
      <c r="AZ164" s="83">
        <v>44.1</v>
      </c>
      <c r="BA164" s="84">
        <v>47.8</v>
      </c>
      <c r="BB164" s="84">
        <v>45.9</v>
      </c>
      <c r="BC164" s="85">
        <v>44.09</v>
      </c>
      <c r="BD164" s="83">
        <v>42.7</v>
      </c>
      <c r="BE164" s="84">
        <v>42.9</v>
      </c>
      <c r="BF164" s="84">
        <v>45.4</v>
      </c>
      <c r="BG164" s="86">
        <v>44.6</v>
      </c>
      <c r="BH164" s="83">
        <v>45.5</v>
      </c>
      <c r="BI164" s="84">
        <v>42.7</v>
      </c>
      <c r="BJ164" s="84">
        <v>44.9</v>
      </c>
      <c r="BK164" s="86">
        <v>46.7</v>
      </c>
      <c r="BL164" s="83">
        <v>44.9</v>
      </c>
      <c r="BM164" s="84">
        <v>44.3</v>
      </c>
      <c r="BN164" s="84">
        <v>46.5</v>
      </c>
      <c r="BO164" s="86">
        <v>44.6</v>
      </c>
      <c r="BP164" s="83">
        <v>47.4</v>
      </c>
      <c r="BQ164" s="84">
        <v>49.3</v>
      </c>
      <c r="BR164" s="84">
        <v>49</v>
      </c>
      <c r="BS164" s="86">
        <v>48.5</v>
      </c>
      <c r="BT164" s="83">
        <v>47.6</v>
      </c>
      <c r="BU164" s="84">
        <v>46.9</v>
      </c>
      <c r="BV164" s="84">
        <v>45.2</v>
      </c>
      <c r="BW164" s="86">
        <v>46.3</v>
      </c>
      <c r="BX164" s="83">
        <v>47.7</v>
      </c>
      <c r="BY164" s="84">
        <v>45.3</v>
      </c>
      <c r="BZ164" s="85">
        <v>45.7</v>
      </c>
      <c r="CA164" s="86">
        <v>47.6</v>
      </c>
      <c r="CB164" s="83">
        <v>45.4</v>
      </c>
      <c r="CC164" s="84">
        <v>46.9</v>
      </c>
      <c r="CD164" s="84">
        <v>46</v>
      </c>
      <c r="CE164" s="86">
        <v>45.1</v>
      </c>
      <c r="CF164" s="83">
        <v>45.8</v>
      </c>
      <c r="CG164" s="84">
        <v>45.2</v>
      </c>
      <c r="CH164" s="84">
        <v>49</v>
      </c>
      <c r="CI164" s="86">
        <v>46</v>
      </c>
      <c r="CJ164" s="83">
        <v>45.4</v>
      </c>
      <c r="CK164" s="84">
        <v>45.5</v>
      </c>
      <c r="CL164" s="84">
        <v>44.5</v>
      </c>
      <c r="CM164" s="86">
        <v>45.6</v>
      </c>
      <c r="CN164" s="141">
        <v>55.8</v>
      </c>
      <c r="CO164" s="84">
        <v>46</v>
      </c>
      <c r="CP164" s="84">
        <v>46.9</v>
      </c>
      <c r="CQ164" s="86">
        <v>45.2</v>
      </c>
      <c r="CR164" s="83">
        <v>44.9</v>
      </c>
      <c r="CS164" s="84">
        <v>42.5</v>
      </c>
      <c r="CT164" s="84">
        <v>44.9</v>
      </c>
      <c r="CU164" s="86">
        <v>44.2</v>
      </c>
      <c r="CV164" s="83">
        <v>43.5</v>
      </c>
      <c r="CW164" s="84">
        <v>44.1</v>
      </c>
      <c r="CX164" s="84">
        <v>46.6</v>
      </c>
      <c r="CY164" s="86">
        <v>45</v>
      </c>
      <c r="CZ164" s="83">
        <v>42.8</v>
      </c>
      <c r="DA164" s="84">
        <v>47.9</v>
      </c>
      <c r="DB164" s="84">
        <v>45.5</v>
      </c>
      <c r="DC164" s="86"/>
      <c r="DD164" s="83"/>
      <c r="DE164" s="84"/>
      <c r="DF164" s="84"/>
      <c r="DG164" s="86"/>
      <c r="DH164" s="81"/>
      <c r="DI164" s="82"/>
      <c r="DJ164" s="82"/>
      <c r="DK164" s="82"/>
      <c r="DL164" s="81"/>
      <c r="DM164" s="82"/>
      <c r="DN164" s="82"/>
      <c r="DO164" s="82"/>
      <c r="DP164" s="81"/>
      <c r="DQ164" s="82"/>
      <c r="DR164" s="82"/>
      <c r="DS164" s="82"/>
      <c r="DT164" s="81"/>
      <c r="DU164" s="82"/>
      <c r="DV164" s="82"/>
      <c r="DW164" s="82"/>
      <c r="DX164" s="81"/>
      <c r="DY164" s="82"/>
      <c r="DZ164" s="82"/>
      <c r="EA164" s="82"/>
      <c r="EB164" s="81"/>
      <c r="EC164" s="82"/>
      <c r="ED164" s="82"/>
      <c r="EE164" s="82"/>
      <c r="EF164" s="81"/>
      <c r="EG164" s="82"/>
      <c r="EH164" s="82"/>
      <c r="EI164" s="82"/>
      <c r="EJ164" s="87">
        <f t="shared" si="2"/>
        <v>38.28</v>
      </c>
      <c r="EK164" s="87">
        <f t="shared" si="3"/>
        <v>55.8</v>
      </c>
      <c r="EL164" s="88">
        <f t="shared" si="4"/>
        <v>44.354951456310687</v>
      </c>
      <c r="EM164" s="89">
        <v>8</v>
      </c>
      <c r="EN164" s="90" t="s">
        <v>30</v>
      </c>
      <c r="EO164" s="91"/>
      <c r="EV164" s="150">
        <v>34516</v>
      </c>
      <c r="EW164" s="154">
        <v>112.363</v>
      </c>
      <c r="EX164" s="154">
        <v>0</v>
      </c>
      <c r="EY164" s="155"/>
    </row>
    <row r="165" spans="1:155">
      <c r="A165" s="79"/>
      <c r="B165" s="158">
        <v>9</v>
      </c>
      <c r="C165" s="80" t="s">
        <v>31</v>
      </c>
      <c r="D165" s="81">
        <f>3.4*8.7</f>
        <v>29.58</v>
      </c>
      <c r="E165" s="82">
        <f>3.5*8.7</f>
        <v>30.449999999999996</v>
      </c>
      <c r="F165" s="82">
        <f>4.1*8.7</f>
        <v>35.669999999999995</v>
      </c>
      <c r="G165" s="82">
        <f>3.4*8.7</f>
        <v>29.58</v>
      </c>
      <c r="H165" s="81">
        <f>3.4*8.7</f>
        <v>29.58</v>
      </c>
      <c r="I165" s="82">
        <f>3.3*8.7</f>
        <v>28.709999999999997</v>
      </c>
      <c r="J165" s="82">
        <f>3.4*8.7</f>
        <v>29.58</v>
      </c>
      <c r="K165" s="82">
        <f>3.4*8.7</f>
        <v>29.58</v>
      </c>
      <c r="L165" s="81">
        <f>3.5*8.7</f>
        <v>30.449999999999996</v>
      </c>
      <c r="M165" s="82">
        <f>3.4*8.7</f>
        <v>29.58</v>
      </c>
      <c r="N165" s="82">
        <f>3.2*8.7</f>
        <v>27.84</v>
      </c>
      <c r="O165" s="82">
        <f>3.5*8.7</f>
        <v>30.449999999999996</v>
      </c>
      <c r="P165" s="81">
        <f>3.4*8.7</f>
        <v>29.58</v>
      </c>
      <c r="Q165" s="82">
        <f>3.4*8.7</f>
        <v>29.58</v>
      </c>
      <c r="R165" s="82">
        <f>3.4*8.7</f>
        <v>29.58</v>
      </c>
      <c r="S165" s="82">
        <f>3.4*8.7</f>
        <v>29.58</v>
      </c>
      <c r="T165" s="81">
        <f>3.5*8.7</f>
        <v>30.449999999999996</v>
      </c>
      <c r="U165" s="82">
        <f>3.3*8.7</f>
        <v>28.709999999999997</v>
      </c>
      <c r="V165" s="82">
        <f>3.3*8.7</f>
        <v>28.709999999999997</v>
      </c>
      <c r="W165" s="82">
        <f>3.4*8.7</f>
        <v>29.58</v>
      </c>
      <c r="X165" s="81">
        <f>3.2*8.7</f>
        <v>27.84</v>
      </c>
      <c r="Y165" s="82">
        <f>3.1*8.7</f>
        <v>26.97</v>
      </c>
      <c r="Z165" s="82">
        <f>3.3*8.7</f>
        <v>28.709999999999997</v>
      </c>
      <c r="AA165" s="82">
        <f>3.3*8.7</f>
        <v>28.709999999999997</v>
      </c>
      <c r="AB165" s="81">
        <v>27</v>
      </c>
      <c r="AC165" s="82">
        <v>27.2</v>
      </c>
      <c r="AD165" s="82">
        <v>29.6</v>
      </c>
      <c r="AE165" s="82">
        <v>30</v>
      </c>
      <c r="AF165" s="81">
        <v>29.1</v>
      </c>
      <c r="AG165" s="82">
        <v>29</v>
      </c>
      <c r="AH165" s="82">
        <v>31.8</v>
      </c>
      <c r="AI165" s="82">
        <v>29.8</v>
      </c>
      <c r="AJ165" s="81">
        <v>31.6</v>
      </c>
      <c r="AK165" s="82">
        <v>28.7</v>
      </c>
      <c r="AL165" s="82">
        <v>30.5</v>
      </c>
      <c r="AM165" s="82">
        <v>30.1</v>
      </c>
      <c r="AN165" s="81">
        <v>28.4</v>
      </c>
      <c r="AO165" s="82">
        <v>30.1</v>
      </c>
      <c r="AP165" s="82">
        <v>30.7</v>
      </c>
      <c r="AQ165" s="82">
        <v>33.200000000000003</v>
      </c>
      <c r="AR165" s="81">
        <v>28.59</v>
      </c>
      <c r="AS165" s="82">
        <v>31.81</v>
      </c>
      <c r="AT165" s="82">
        <v>32.43</v>
      </c>
      <c r="AU165" s="82">
        <v>30.94</v>
      </c>
      <c r="AV165" s="81">
        <v>34.72</v>
      </c>
      <c r="AW165" s="82">
        <v>31.26</v>
      </c>
      <c r="AX165" s="82">
        <v>38.200000000000003</v>
      </c>
      <c r="AY165" s="82">
        <v>35.4</v>
      </c>
      <c r="AZ165" s="83">
        <v>31.6</v>
      </c>
      <c r="BA165" s="84">
        <v>33.6</v>
      </c>
      <c r="BB165" s="84">
        <v>35.299999999999997</v>
      </c>
      <c r="BC165" s="85">
        <v>30.58</v>
      </c>
      <c r="BD165" s="83">
        <v>32.1</v>
      </c>
      <c r="BE165" s="84">
        <v>30.4</v>
      </c>
      <c r="BF165" s="84">
        <v>32.200000000000003</v>
      </c>
      <c r="BG165" s="86">
        <v>31.2</v>
      </c>
      <c r="BH165" s="83">
        <v>30.4</v>
      </c>
      <c r="BI165" s="84">
        <v>30.8</v>
      </c>
      <c r="BJ165" s="84">
        <v>32.1</v>
      </c>
      <c r="BK165" s="86">
        <v>31.1</v>
      </c>
      <c r="BL165" s="83">
        <v>32.5</v>
      </c>
      <c r="BM165" s="84">
        <v>30.7</v>
      </c>
      <c r="BN165" s="84">
        <v>32.4</v>
      </c>
      <c r="BO165" s="86">
        <v>29.8</v>
      </c>
      <c r="BP165" s="83">
        <v>32.4</v>
      </c>
      <c r="BQ165" s="84">
        <v>33.5</v>
      </c>
      <c r="BR165" s="84">
        <v>33.5</v>
      </c>
      <c r="BS165" s="86">
        <v>33.6</v>
      </c>
      <c r="BT165" s="83">
        <v>32.6</v>
      </c>
      <c r="BU165" s="84">
        <v>33.6</v>
      </c>
      <c r="BV165" s="84">
        <v>31.2</v>
      </c>
      <c r="BW165" s="86">
        <v>32.5</v>
      </c>
      <c r="BX165" s="83">
        <v>32.6</v>
      </c>
      <c r="BY165" s="84">
        <v>32.6</v>
      </c>
      <c r="BZ165" s="85">
        <v>31.6</v>
      </c>
      <c r="CA165" s="98"/>
      <c r="CB165" s="99"/>
      <c r="CC165" s="84">
        <v>32.6</v>
      </c>
      <c r="CD165" s="84">
        <v>31.5</v>
      </c>
      <c r="CE165" s="86">
        <v>31.1</v>
      </c>
      <c r="CF165" s="83">
        <v>32.4</v>
      </c>
      <c r="CG165" s="84">
        <v>31.7</v>
      </c>
      <c r="CH165" s="84">
        <v>33.1</v>
      </c>
      <c r="CI165" s="86">
        <v>32.6</v>
      </c>
      <c r="CJ165" s="83">
        <v>32.200000000000003</v>
      </c>
      <c r="CK165" s="84">
        <v>33.799999999999997</v>
      </c>
      <c r="CL165" s="84">
        <v>33.1</v>
      </c>
      <c r="CM165" s="86"/>
      <c r="CN165" s="142">
        <v>31.3</v>
      </c>
      <c r="CO165" s="143">
        <v>32.799999999999997</v>
      </c>
      <c r="CP165" s="143">
        <v>33.9</v>
      </c>
      <c r="CQ165" s="86">
        <v>33.9</v>
      </c>
      <c r="CR165" s="83">
        <v>32.700000000000003</v>
      </c>
      <c r="CS165" s="84">
        <v>32.1</v>
      </c>
      <c r="CT165" s="84">
        <v>33.5</v>
      </c>
      <c r="CU165" s="86">
        <v>33</v>
      </c>
      <c r="CV165" s="83">
        <v>31.7</v>
      </c>
      <c r="CW165" s="84">
        <v>32.799999999999997</v>
      </c>
      <c r="CX165" s="84">
        <v>33.799999999999997</v>
      </c>
      <c r="CY165" s="86">
        <v>32.799999999999997</v>
      </c>
      <c r="CZ165" s="83">
        <v>33.200000000000003</v>
      </c>
      <c r="DA165" s="84">
        <v>34.299999999999997</v>
      </c>
      <c r="DB165" s="84">
        <v>33.1</v>
      </c>
      <c r="DC165" s="86"/>
      <c r="DD165" s="83"/>
      <c r="DE165" s="84"/>
      <c r="DF165" s="84"/>
      <c r="DG165" s="86"/>
      <c r="DH165" s="81"/>
      <c r="DI165" s="82"/>
      <c r="DJ165" s="82"/>
      <c r="DK165" s="82"/>
      <c r="DL165" s="81"/>
      <c r="DM165" s="82"/>
      <c r="DN165" s="82"/>
      <c r="DO165" s="82"/>
      <c r="DP165" s="81"/>
      <c r="DQ165" s="82"/>
      <c r="DR165" s="82"/>
      <c r="DS165" s="82"/>
      <c r="DT165" s="81"/>
      <c r="DU165" s="82"/>
      <c r="DV165" s="82"/>
      <c r="DW165" s="82"/>
      <c r="DX165" s="81"/>
      <c r="DY165" s="82"/>
      <c r="DZ165" s="82"/>
      <c r="EA165" s="82"/>
      <c r="EB165" s="81"/>
      <c r="EC165" s="82"/>
      <c r="ED165" s="82"/>
      <c r="EE165" s="82"/>
      <c r="EF165" s="81"/>
      <c r="EG165" s="82"/>
      <c r="EH165" s="82"/>
      <c r="EI165" s="82"/>
      <c r="EJ165" s="87">
        <f t="shared" si="2"/>
        <v>26.97</v>
      </c>
      <c r="EK165" s="87">
        <f t="shared" si="3"/>
        <v>38.200000000000003</v>
      </c>
      <c r="EL165" s="88">
        <f t="shared" si="4"/>
        <v>31.346799999999995</v>
      </c>
      <c r="EM165" s="89">
        <v>9</v>
      </c>
      <c r="EN165" s="90" t="s">
        <v>31</v>
      </c>
      <c r="EO165" s="91"/>
      <c r="EV165" s="150">
        <v>34547</v>
      </c>
      <c r="EW165" s="154">
        <v>389.55599999999998</v>
      </c>
      <c r="EX165" s="154">
        <v>0</v>
      </c>
      <c r="EY165" s="155"/>
    </row>
    <row r="166" spans="1:155">
      <c r="A166" s="79"/>
      <c r="B166" s="158">
        <v>10</v>
      </c>
      <c r="C166" s="80" t="s">
        <v>32</v>
      </c>
      <c r="D166" s="81">
        <f>3.1*8.7</f>
        <v>26.97</v>
      </c>
      <c r="E166" s="82">
        <f>3.3*8.7</f>
        <v>28.709999999999997</v>
      </c>
      <c r="F166" s="82">
        <f>3.9*8.7</f>
        <v>33.93</v>
      </c>
      <c r="G166" s="82">
        <f>3.3*8.7</f>
        <v>28.709999999999997</v>
      </c>
      <c r="H166" s="81">
        <f>3.1*8.7</f>
        <v>26.97</v>
      </c>
      <c r="I166" s="82">
        <f>3.3*8.7</f>
        <v>28.709999999999997</v>
      </c>
      <c r="J166" s="82">
        <f>3.5*8.7</f>
        <v>30.449999999999996</v>
      </c>
      <c r="K166" s="82">
        <f>3.5*8.7</f>
        <v>30.449999999999996</v>
      </c>
      <c r="L166" s="81">
        <f>3.6*8.7</f>
        <v>31.319999999999997</v>
      </c>
      <c r="M166" s="82">
        <f>3.4*8.7</f>
        <v>29.58</v>
      </c>
      <c r="N166" s="82">
        <f>3.2*8.7</f>
        <v>27.84</v>
      </c>
      <c r="O166" s="82">
        <f>3.7*8.7</f>
        <v>32.19</v>
      </c>
      <c r="P166" s="81">
        <f>3.6*8.7</f>
        <v>31.319999999999997</v>
      </c>
      <c r="Q166" s="82">
        <f>3.5*8.7</f>
        <v>30.449999999999996</v>
      </c>
      <c r="R166" s="82">
        <f>3.6*8.7</f>
        <v>31.319999999999997</v>
      </c>
      <c r="S166" s="82">
        <f>3.6*8.7</f>
        <v>31.319999999999997</v>
      </c>
      <c r="T166" s="81">
        <f>3.6*8.7</f>
        <v>31.319999999999997</v>
      </c>
      <c r="U166" s="82">
        <f>3.5*8.7</f>
        <v>30.449999999999996</v>
      </c>
      <c r="V166" s="82">
        <f>3.5*8.7</f>
        <v>30.449999999999996</v>
      </c>
      <c r="W166" s="82">
        <f>3.7*8.7</f>
        <v>32.19</v>
      </c>
      <c r="X166" s="81">
        <f>3.4*8.7</f>
        <v>29.58</v>
      </c>
      <c r="Y166" s="82">
        <f>3.2*8.7</f>
        <v>27.84</v>
      </c>
      <c r="Z166" s="82">
        <f>3.9*8.7</f>
        <v>33.93</v>
      </c>
      <c r="AA166" s="82">
        <f>3.4*8.7</f>
        <v>29.58</v>
      </c>
      <c r="AB166" s="81">
        <v>29.2</v>
      </c>
      <c r="AC166" s="82">
        <v>28</v>
      </c>
      <c r="AD166" s="82">
        <v>31.2</v>
      </c>
      <c r="AE166" s="82">
        <v>31</v>
      </c>
      <c r="AF166" s="81">
        <v>30.5</v>
      </c>
      <c r="AG166" s="82">
        <v>30.8</v>
      </c>
      <c r="AH166" s="82">
        <v>31.8</v>
      </c>
      <c r="AI166" s="82">
        <v>30.2</v>
      </c>
      <c r="AJ166" s="81">
        <v>33.299999999999997</v>
      </c>
      <c r="AK166" s="82">
        <v>28.8</v>
      </c>
      <c r="AL166" s="82">
        <v>30.6</v>
      </c>
      <c r="AM166" s="82">
        <v>30.8</v>
      </c>
      <c r="AN166" s="81">
        <v>30</v>
      </c>
      <c r="AO166" s="82">
        <v>31.5</v>
      </c>
      <c r="AP166" s="82">
        <v>33</v>
      </c>
      <c r="AQ166" s="82">
        <v>34.5</v>
      </c>
      <c r="AR166" s="81">
        <v>29.9</v>
      </c>
      <c r="AS166" s="82">
        <v>32.049999999999997</v>
      </c>
      <c r="AT166" s="82">
        <v>35.36</v>
      </c>
      <c r="AU166" s="82">
        <v>33.96</v>
      </c>
      <c r="AV166" s="81">
        <v>32.07</v>
      </c>
      <c r="AW166" s="82">
        <v>33.08</v>
      </c>
      <c r="AX166" s="82">
        <v>35.299999999999997</v>
      </c>
      <c r="AY166" s="82">
        <v>33.299999999999997</v>
      </c>
      <c r="AZ166" s="83">
        <v>35.4</v>
      </c>
      <c r="BA166" s="84">
        <v>35.299999999999997</v>
      </c>
      <c r="BB166" s="84">
        <v>32.6</v>
      </c>
      <c r="BC166" s="85">
        <v>33.58</v>
      </c>
      <c r="BD166" s="83">
        <v>33.1</v>
      </c>
      <c r="BE166" s="84">
        <v>30.4</v>
      </c>
      <c r="BF166" s="84">
        <v>32.9</v>
      </c>
      <c r="BG166" s="86">
        <v>33.1</v>
      </c>
      <c r="BH166" s="83">
        <v>32.6</v>
      </c>
      <c r="BI166" s="84">
        <v>32.700000000000003</v>
      </c>
      <c r="BJ166" s="84">
        <v>32.299999999999997</v>
      </c>
      <c r="BK166" s="86">
        <v>33.6</v>
      </c>
      <c r="BL166" s="83">
        <v>33.9</v>
      </c>
      <c r="BM166" s="84">
        <v>33.5</v>
      </c>
      <c r="BN166" s="84">
        <v>32.200000000000003</v>
      </c>
      <c r="BO166" s="86">
        <v>32.799999999999997</v>
      </c>
      <c r="BP166" s="83">
        <v>33</v>
      </c>
      <c r="BQ166" s="84">
        <v>35.1</v>
      </c>
      <c r="BR166" s="84">
        <v>33</v>
      </c>
      <c r="BS166" s="86">
        <v>34.1</v>
      </c>
      <c r="BT166" s="83">
        <v>33.4</v>
      </c>
      <c r="BU166" s="84">
        <v>34.1</v>
      </c>
      <c r="BV166" s="84">
        <v>34.1</v>
      </c>
      <c r="BW166" s="86">
        <v>34.5</v>
      </c>
      <c r="BX166" s="83">
        <v>34.5</v>
      </c>
      <c r="BY166" s="84">
        <v>33.1</v>
      </c>
      <c r="BZ166" s="85">
        <v>34.5</v>
      </c>
      <c r="CA166" s="98"/>
      <c r="CB166" s="99"/>
      <c r="CC166" s="84">
        <v>34.700000000000003</v>
      </c>
      <c r="CD166" s="84">
        <v>33.6</v>
      </c>
      <c r="CE166" s="86">
        <v>33</v>
      </c>
      <c r="CF166" s="83">
        <v>33.799999999999997</v>
      </c>
      <c r="CG166" s="84">
        <v>33.299999999999997</v>
      </c>
      <c r="CH166" s="84">
        <v>33.6</v>
      </c>
      <c r="CI166" s="86">
        <v>29.2</v>
      </c>
      <c r="CJ166" s="83">
        <v>28.9</v>
      </c>
      <c r="CK166" s="84">
        <v>33.299999999999997</v>
      </c>
      <c r="CL166" s="84">
        <v>31.5</v>
      </c>
      <c r="CM166" s="86"/>
      <c r="CN166" s="142">
        <v>32.200000000000003</v>
      </c>
      <c r="CO166" s="143">
        <v>34.799999999999997</v>
      </c>
      <c r="CP166" s="143">
        <v>35.4</v>
      </c>
      <c r="CQ166" s="86">
        <v>34.1</v>
      </c>
      <c r="CR166" s="83">
        <v>33.1</v>
      </c>
      <c r="CS166" s="84">
        <v>32.799999999999997</v>
      </c>
      <c r="CT166" s="84">
        <v>35.1</v>
      </c>
      <c r="CU166" s="86">
        <v>33.6</v>
      </c>
      <c r="CV166" s="83">
        <v>33</v>
      </c>
      <c r="CW166" s="84">
        <v>34.1</v>
      </c>
      <c r="CX166" s="84">
        <v>35.6</v>
      </c>
      <c r="CY166" s="86">
        <v>34.799999999999997</v>
      </c>
      <c r="CZ166" s="83">
        <v>34.299999999999997</v>
      </c>
      <c r="DA166" s="84">
        <v>36.799999999999997</v>
      </c>
      <c r="DB166" s="84">
        <v>35</v>
      </c>
      <c r="DC166" s="86"/>
      <c r="DD166" s="83"/>
      <c r="DE166" s="84"/>
      <c r="DF166" s="84"/>
      <c r="DG166" s="86"/>
      <c r="DH166" s="81"/>
      <c r="DI166" s="82"/>
      <c r="DJ166" s="82"/>
      <c r="DK166" s="82"/>
      <c r="DL166" s="81"/>
      <c r="DM166" s="82"/>
      <c r="DN166" s="82"/>
      <c r="DO166" s="82"/>
      <c r="DP166" s="81"/>
      <c r="DQ166" s="82"/>
      <c r="DR166" s="82"/>
      <c r="DS166" s="82"/>
      <c r="DT166" s="81"/>
      <c r="DU166" s="82"/>
      <c r="DV166" s="82"/>
      <c r="DW166" s="82"/>
      <c r="DX166" s="81"/>
      <c r="DY166" s="82"/>
      <c r="DZ166" s="82"/>
      <c r="EA166" s="82"/>
      <c r="EB166" s="81"/>
      <c r="EC166" s="82"/>
      <c r="ED166" s="82"/>
      <c r="EE166" s="82"/>
      <c r="EF166" s="81"/>
      <c r="EG166" s="82"/>
      <c r="EH166" s="82"/>
      <c r="EI166" s="82"/>
      <c r="EJ166" s="87">
        <f t="shared" si="2"/>
        <v>26.97</v>
      </c>
      <c r="EK166" s="87">
        <f t="shared" si="3"/>
        <v>36.799999999999997</v>
      </c>
      <c r="EL166" s="88">
        <f t="shared" si="4"/>
        <v>32.28779999999999</v>
      </c>
      <c r="EM166" s="89">
        <v>10</v>
      </c>
      <c r="EN166" s="90" t="s">
        <v>32</v>
      </c>
      <c r="EO166" s="91"/>
      <c r="EV166" s="150">
        <v>34578</v>
      </c>
      <c r="EW166" s="154">
        <v>376.83499999999998</v>
      </c>
      <c r="EX166" s="154">
        <v>0</v>
      </c>
      <c r="EY166" s="155"/>
    </row>
    <row r="167" spans="1:155">
      <c r="A167" s="79"/>
      <c r="B167" s="158">
        <v>11</v>
      </c>
      <c r="C167" s="80" t="s">
        <v>33</v>
      </c>
      <c r="D167" s="81">
        <f>3.9*8.7</f>
        <v>33.93</v>
      </c>
      <c r="E167" s="82">
        <f>4*8.7</f>
        <v>34.799999999999997</v>
      </c>
      <c r="F167" s="82">
        <f>4.6*8.7</f>
        <v>40.019999999999996</v>
      </c>
      <c r="G167" s="82">
        <f>3.9*8.7</f>
        <v>33.93</v>
      </c>
      <c r="H167" s="81">
        <f>3.9*8.7</f>
        <v>33.93</v>
      </c>
      <c r="I167" s="82">
        <f>3.9*8.7</f>
        <v>33.93</v>
      </c>
      <c r="J167" s="82">
        <f>4*8.7</f>
        <v>34.799999999999997</v>
      </c>
      <c r="K167" s="82">
        <f>3.9*8.7</f>
        <v>33.93</v>
      </c>
      <c r="L167" s="81">
        <f>4*8.7</f>
        <v>34.799999999999997</v>
      </c>
      <c r="M167" s="82">
        <f>3.9*8.7</f>
        <v>33.93</v>
      </c>
      <c r="N167" s="82">
        <f>3.8*8.7</f>
        <v>33.059999999999995</v>
      </c>
      <c r="O167" s="82">
        <f>3.9*8.7</f>
        <v>33.93</v>
      </c>
      <c r="P167" s="81">
        <f>3.9*8.7</f>
        <v>33.93</v>
      </c>
      <c r="Q167" s="82">
        <f>3.8*8.7</f>
        <v>33.059999999999995</v>
      </c>
      <c r="R167" s="82">
        <f>3.8*8.7</f>
        <v>33.059999999999995</v>
      </c>
      <c r="S167" s="82">
        <f>3.9*8.7</f>
        <v>33.93</v>
      </c>
      <c r="T167" s="81">
        <f>3.9*8.7</f>
        <v>33.93</v>
      </c>
      <c r="U167" s="82">
        <f>3.7*8.7</f>
        <v>32.19</v>
      </c>
      <c r="V167" s="82">
        <f>3.9*8.7</f>
        <v>33.93</v>
      </c>
      <c r="W167" s="82">
        <f>3.9*8.7</f>
        <v>33.93</v>
      </c>
      <c r="X167" s="81">
        <f>3.8*8.7</f>
        <v>33.059999999999995</v>
      </c>
      <c r="Y167" s="82">
        <f>3.8*8.7</f>
        <v>33.059999999999995</v>
      </c>
      <c r="Z167" s="82">
        <f>3.3*8.7</f>
        <v>28.709999999999997</v>
      </c>
      <c r="AA167" s="82">
        <f>4*8.7</f>
        <v>34.799999999999997</v>
      </c>
      <c r="AB167" s="81">
        <v>33.4</v>
      </c>
      <c r="AC167" s="82">
        <v>33.1</v>
      </c>
      <c r="AD167" s="82">
        <v>35.5</v>
      </c>
      <c r="AE167" s="82">
        <v>34.9</v>
      </c>
      <c r="AF167" s="81">
        <v>34.1</v>
      </c>
      <c r="AG167" s="82">
        <v>33.9</v>
      </c>
      <c r="AH167" s="82">
        <v>36.4</v>
      </c>
      <c r="AI167" s="82">
        <v>36.299999999999997</v>
      </c>
      <c r="AJ167" s="81">
        <v>37.5</v>
      </c>
      <c r="AK167" s="82">
        <v>34</v>
      </c>
      <c r="AL167" s="82">
        <v>36.1</v>
      </c>
      <c r="AM167" s="82">
        <v>36.5</v>
      </c>
      <c r="AN167" s="81">
        <v>34.4</v>
      </c>
      <c r="AO167" s="82">
        <v>37.1</v>
      </c>
      <c r="AP167" s="82">
        <v>36.799999999999997</v>
      </c>
      <c r="AQ167" s="82">
        <v>39.299999999999997</v>
      </c>
      <c r="AR167" s="81">
        <v>34.880000000000003</v>
      </c>
      <c r="AS167" s="82">
        <v>36.85</v>
      </c>
      <c r="AT167" s="82">
        <v>41.59</v>
      </c>
      <c r="AU167" s="82">
        <v>37.270000000000003</v>
      </c>
      <c r="AV167" s="81">
        <v>35.840000000000003</v>
      </c>
      <c r="AW167" s="82">
        <v>38.76</v>
      </c>
      <c r="AX167" s="82">
        <v>42.2</v>
      </c>
      <c r="AY167" s="82">
        <v>37</v>
      </c>
      <c r="AZ167" s="83">
        <v>38.799999999999997</v>
      </c>
      <c r="BA167" s="84">
        <v>41.3</v>
      </c>
      <c r="BB167" s="84">
        <v>39.799999999999997</v>
      </c>
      <c r="BC167" s="85">
        <v>36.65</v>
      </c>
      <c r="BD167" s="83">
        <v>37.6</v>
      </c>
      <c r="BE167" s="84">
        <v>36.700000000000003</v>
      </c>
      <c r="BF167" s="84">
        <v>37.1</v>
      </c>
      <c r="BG167" s="86">
        <v>36.9</v>
      </c>
      <c r="BH167" s="83">
        <v>34.4</v>
      </c>
      <c r="BI167" s="84">
        <v>36.799999999999997</v>
      </c>
      <c r="BJ167" s="84">
        <v>38.299999999999997</v>
      </c>
      <c r="BK167" s="86">
        <v>37.799999999999997</v>
      </c>
      <c r="BL167" s="83">
        <v>37.4</v>
      </c>
      <c r="BM167" s="84">
        <v>36.799999999999997</v>
      </c>
      <c r="BN167" s="84">
        <v>37.6</v>
      </c>
      <c r="BO167" s="86">
        <v>36.9</v>
      </c>
      <c r="BP167" s="83">
        <v>39.1</v>
      </c>
      <c r="BQ167" s="84">
        <v>39.200000000000003</v>
      </c>
      <c r="BR167" s="84">
        <v>39.4</v>
      </c>
      <c r="BS167" s="86">
        <v>39.299999999999997</v>
      </c>
      <c r="BT167" s="83">
        <v>38.5</v>
      </c>
      <c r="BU167" s="84">
        <v>39.299999999999997</v>
      </c>
      <c r="BV167" s="84">
        <v>36.299999999999997</v>
      </c>
      <c r="BW167" s="86">
        <v>37.9</v>
      </c>
      <c r="BX167" s="83">
        <v>37.9</v>
      </c>
      <c r="BY167" s="84">
        <v>38.299999999999997</v>
      </c>
      <c r="BZ167" s="85">
        <v>37.6</v>
      </c>
      <c r="CA167" s="86">
        <v>39.299999999999997</v>
      </c>
      <c r="CB167" s="83">
        <v>39</v>
      </c>
      <c r="CC167" s="84">
        <v>38.700000000000003</v>
      </c>
      <c r="CD167" s="84">
        <v>37.200000000000003</v>
      </c>
      <c r="CE167" s="86">
        <v>36.799999999999997</v>
      </c>
      <c r="CF167" s="83">
        <v>37.799999999999997</v>
      </c>
      <c r="CG167" s="84">
        <v>37.299999999999997</v>
      </c>
      <c r="CH167" s="84">
        <v>40.1</v>
      </c>
      <c r="CI167" s="86">
        <v>38.1</v>
      </c>
      <c r="CJ167" s="83">
        <v>38.200000000000003</v>
      </c>
      <c r="CK167" s="84">
        <v>40.6</v>
      </c>
      <c r="CL167" s="84">
        <v>38.799999999999997</v>
      </c>
      <c r="CM167" s="86">
        <v>39.799999999999997</v>
      </c>
      <c r="CN167" s="141">
        <v>46.8</v>
      </c>
      <c r="CO167" s="84">
        <v>39.200000000000003</v>
      </c>
      <c r="CP167" s="84">
        <v>40.700000000000003</v>
      </c>
      <c r="CQ167" s="86">
        <v>39</v>
      </c>
      <c r="CR167" s="83">
        <v>38.6</v>
      </c>
      <c r="CS167" s="84">
        <v>38.200000000000003</v>
      </c>
      <c r="CT167" s="84">
        <v>39.799999999999997</v>
      </c>
      <c r="CU167" s="86">
        <v>39.700000000000003</v>
      </c>
      <c r="CV167" s="83">
        <v>38.9</v>
      </c>
      <c r="CW167" s="84">
        <v>40.200000000000003</v>
      </c>
      <c r="CX167" s="84">
        <v>40.9</v>
      </c>
      <c r="CY167" s="86">
        <v>40.299999999999997</v>
      </c>
      <c r="CZ167" s="83">
        <v>37.799999999999997</v>
      </c>
      <c r="DA167" s="84">
        <v>42.3</v>
      </c>
      <c r="DB167" s="84">
        <v>40.1</v>
      </c>
      <c r="DC167" s="86"/>
      <c r="DD167" s="83"/>
      <c r="DE167" s="84"/>
      <c r="DF167" s="84"/>
      <c r="DG167" s="86"/>
      <c r="DH167" s="81"/>
      <c r="DI167" s="82"/>
      <c r="DJ167" s="82"/>
      <c r="DK167" s="82"/>
      <c r="DL167" s="81"/>
      <c r="DM167" s="82"/>
      <c r="DN167" s="82"/>
      <c r="DO167" s="82"/>
      <c r="DP167" s="81"/>
      <c r="DQ167" s="82"/>
      <c r="DR167" s="82"/>
      <c r="DS167" s="82"/>
      <c r="DT167" s="81"/>
      <c r="DU167" s="82"/>
      <c r="DV167" s="82"/>
      <c r="DW167" s="82"/>
      <c r="DX167" s="81"/>
      <c r="DY167" s="82"/>
      <c r="DZ167" s="82"/>
      <c r="EA167" s="82"/>
      <c r="EB167" s="81"/>
      <c r="EC167" s="82"/>
      <c r="ED167" s="82"/>
      <c r="EE167" s="82"/>
      <c r="EF167" s="81"/>
      <c r="EG167" s="82"/>
      <c r="EH167" s="82"/>
      <c r="EI167" s="82"/>
      <c r="EJ167" s="87">
        <f t="shared" si="2"/>
        <v>28.709999999999997</v>
      </c>
      <c r="EK167" s="87">
        <f t="shared" si="3"/>
        <v>46.8</v>
      </c>
      <c r="EL167" s="88">
        <f t="shared" si="4"/>
        <v>37.030291262135933</v>
      </c>
      <c r="EM167" s="89">
        <v>11</v>
      </c>
      <c r="EN167" s="90" t="s">
        <v>33</v>
      </c>
      <c r="EO167" s="91"/>
      <c r="EV167" s="153">
        <v>34608</v>
      </c>
      <c r="EW167" s="154">
        <v>389.85599999999999</v>
      </c>
      <c r="EX167" s="154">
        <v>0</v>
      </c>
      <c r="EY167" s="155"/>
    </row>
    <row r="168" spans="1:155">
      <c r="A168" s="79"/>
      <c r="B168" s="158">
        <v>12</v>
      </c>
      <c r="C168" s="80" t="s">
        <v>169</v>
      </c>
      <c r="D168" s="81">
        <f>3.6*8.7</f>
        <v>31.319999999999997</v>
      </c>
      <c r="E168" s="82">
        <f>3.5*8.7</f>
        <v>30.449999999999996</v>
      </c>
      <c r="F168" s="82">
        <f>4.4*8.7</f>
        <v>38.28</v>
      </c>
      <c r="G168" s="82">
        <f>3.5*8.7</f>
        <v>30.449999999999996</v>
      </c>
      <c r="H168" s="81">
        <f>3.5*8.7</f>
        <v>30.449999999999996</v>
      </c>
      <c r="I168" s="82">
        <f>3.1*8.7</f>
        <v>26.97</v>
      </c>
      <c r="J168" s="82">
        <f>3.6*8.7</f>
        <v>31.319999999999997</v>
      </c>
      <c r="K168" s="82">
        <f>3.5*8.7</f>
        <v>30.449999999999996</v>
      </c>
      <c r="L168" s="81">
        <f>3.7*8.7</f>
        <v>32.19</v>
      </c>
      <c r="M168" s="82">
        <f>3.5*8.7</f>
        <v>30.449999999999996</v>
      </c>
      <c r="N168" s="82">
        <f>3.7*8.7</f>
        <v>32.19</v>
      </c>
      <c r="O168" s="82">
        <f>3.6*8.7</f>
        <v>31.319999999999997</v>
      </c>
      <c r="P168" s="81">
        <f>3.6*8.7</f>
        <v>31.319999999999997</v>
      </c>
      <c r="Q168" s="82">
        <f>3.5*8.7</f>
        <v>30.449999999999996</v>
      </c>
      <c r="R168" s="82">
        <f>3.5*8.7</f>
        <v>30.449999999999996</v>
      </c>
      <c r="S168" s="82">
        <f>3.4*8.7</f>
        <v>29.58</v>
      </c>
      <c r="T168" s="81">
        <f>3.3*8.7</f>
        <v>28.709999999999997</v>
      </c>
      <c r="U168" s="82">
        <f>3.2*8.7</f>
        <v>27.84</v>
      </c>
      <c r="V168" s="82">
        <f>3.4*8.7</f>
        <v>29.58</v>
      </c>
      <c r="W168" s="82">
        <f>3.7*8.7</f>
        <v>32.19</v>
      </c>
      <c r="X168" s="81">
        <f>3.3*8.7</f>
        <v>28.709999999999997</v>
      </c>
      <c r="Y168" s="82">
        <f>3.3*8.7</f>
        <v>28.709999999999997</v>
      </c>
      <c r="Z168" s="82">
        <f>3.2*8.7</f>
        <v>27.84</v>
      </c>
      <c r="AA168" s="82">
        <f>3.4*8.7</f>
        <v>29.58</v>
      </c>
      <c r="AB168" s="81">
        <v>28.8</v>
      </c>
      <c r="AC168" s="82">
        <v>28.9</v>
      </c>
      <c r="AD168" s="82">
        <v>30.7</v>
      </c>
      <c r="AE168" s="82">
        <v>28.6</v>
      </c>
      <c r="AF168" s="81">
        <v>28.8</v>
      </c>
      <c r="AG168" s="82">
        <v>29.6</v>
      </c>
      <c r="AH168" s="82">
        <v>31.7</v>
      </c>
      <c r="AI168" s="82">
        <v>30</v>
      </c>
      <c r="AJ168" s="81">
        <v>30.7</v>
      </c>
      <c r="AK168" s="82">
        <v>28.7</v>
      </c>
      <c r="AL168" s="82">
        <v>31.6</v>
      </c>
      <c r="AM168" s="82">
        <v>31.8</v>
      </c>
      <c r="AN168" s="81">
        <v>29.6</v>
      </c>
      <c r="AO168" s="82">
        <v>30.9</v>
      </c>
      <c r="AP168" s="82">
        <v>31.9</v>
      </c>
      <c r="AQ168" s="82">
        <v>33.5</v>
      </c>
      <c r="AR168" s="81">
        <v>30.53</v>
      </c>
      <c r="AS168" s="82">
        <v>31.43</v>
      </c>
      <c r="AT168" s="82">
        <v>34.67</v>
      </c>
      <c r="AU168" s="82">
        <v>30.56</v>
      </c>
      <c r="AV168" s="81">
        <v>33.07</v>
      </c>
      <c r="AW168" s="82">
        <v>31.03</v>
      </c>
      <c r="AX168" s="82">
        <v>34.1</v>
      </c>
      <c r="AY168" s="82">
        <v>31.3</v>
      </c>
      <c r="AZ168" s="83">
        <v>32.799999999999997</v>
      </c>
      <c r="BA168" s="84">
        <v>33.6</v>
      </c>
      <c r="BB168" s="84">
        <v>33.299999999999997</v>
      </c>
      <c r="BC168" s="85">
        <v>31.31</v>
      </c>
      <c r="BD168" s="83">
        <v>32.6</v>
      </c>
      <c r="BE168" s="84">
        <v>30.6</v>
      </c>
      <c r="BF168" s="84">
        <v>31.3</v>
      </c>
      <c r="BG168" s="86">
        <v>32</v>
      </c>
      <c r="BH168" s="83">
        <v>30.2</v>
      </c>
      <c r="BI168" s="84">
        <v>29.6</v>
      </c>
      <c r="BJ168" s="84">
        <v>33.5</v>
      </c>
      <c r="BK168" s="86">
        <v>31.6</v>
      </c>
      <c r="BL168" s="83">
        <v>32.700000000000003</v>
      </c>
      <c r="BM168" s="84">
        <v>31</v>
      </c>
      <c r="BN168" s="84">
        <v>32.299999999999997</v>
      </c>
      <c r="BO168" s="86">
        <v>31.5</v>
      </c>
      <c r="BP168" s="83">
        <v>31.3</v>
      </c>
      <c r="BQ168" s="84">
        <v>33.700000000000003</v>
      </c>
      <c r="BR168" s="84">
        <v>32.6</v>
      </c>
      <c r="BS168" s="86">
        <v>33.6</v>
      </c>
      <c r="BT168" s="83">
        <v>31.3</v>
      </c>
      <c r="BU168" s="84">
        <v>32.4</v>
      </c>
      <c r="BV168" s="84">
        <v>31.2</v>
      </c>
      <c r="BW168" s="86">
        <v>32.4</v>
      </c>
      <c r="BX168" s="83">
        <v>33.1</v>
      </c>
      <c r="BY168" s="84">
        <v>31.1</v>
      </c>
      <c r="BZ168" s="84">
        <v>31.7</v>
      </c>
      <c r="CA168" s="86">
        <v>33.4</v>
      </c>
      <c r="CB168" s="83">
        <v>31.5</v>
      </c>
      <c r="CC168" s="84">
        <v>31.8</v>
      </c>
      <c r="CD168" s="84">
        <v>31.7</v>
      </c>
      <c r="CE168" s="86">
        <v>31.7</v>
      </c>
      <c r="CF168" s="83">
        <v>30.5</v>
      </c>
      <c r="CG168" s="84">
        <v>31.2</v>
      </c>
      <c r="CH168" s="84">
        <v>32.9</v>
      </c>
      <c r="CI168" s="86">
        <v>32.5</v>
      </c>
      <c r="CJ168" s="83">
        <v>30.8</v>
      </c>
      <c r="CK168" s="84">
        <v>35.200000000000003</v>
      </c>
      <c r="CL168" s="84">
        <v>32.5</v>
      </c>
      <c r="CM168" s="86">
        <v>33.6</v>
      </c>
      <c r="CN168" s="141">
        <v>39.4</v>
      </c>
      <c r="CO168" s="84">
        <v>30.9</v>
      </c>
      <c r="CP168" s="84">
        <v>33.6</v>
      </c>
      <c r="CQ168" s="86">
        <v>33.200000000000003</v>
      </c>
      <c r="CR168" s="83">
        <v>32.700000000000003</v>
      </c>
      <c r="CS168" s="84">
        <v>31.2</v>
      </c>
      <c r="CT168" s="84">
        <v>33.200000000000003</v>
      </c>
      <c r="CU168" s="86">
        <v>32.700000000000003</v>
      </c>
      <c r="CV168" s="83">
        <v>31.8</v>
      </c>
      <c r="CW168" s="84">
        <v>32.4</v>
      </c>
      <c r="CX168" s="84">
        <v>33.700000000000003</v>
      </c>
      <c r="CY168" s="86">
        <v>32.200000000000003</v>
      </c>
      <c r="CZ168" s="83">
        <v>32</v>
      </c>
      <c r="DA168" s="84">
        <v>34.4</v>
      </c>
      <c r="DB168" s="84">
        <v>33.200000000000003</v>
      </c>
      <c r="DC168" s="86"/>
      <c r="DD168" s="83"/>
      <c r="DE168" s="84"/>
      <c r="DF168" s="84"/>
      <c r="DG168" s="86"/>
      <c r="DH168" s="81"/>
      <c r="DI168" s="82"/>
      <c r="DJ168" s="82"/>
      <c r="DK168" s="82"/>
      <c r="DL168" s="81"/>
      <c r="DM168" s="82"/>
      <c r="DN168" s="82"/>
      <c r="DO168" s="82"/>
      <c r="DP168" s="81"/>
      <c r="DQ168" s="82"/>
      <c r="DR168" s="82"/>
      <c r="DS168" s="82"/>
      <c r="DT168" s="81"/>
      <c r="DU168" s="82"/>
      <c r="DV168" s="82"/>
      <c r="DW168" s="82"/>
      <c r="DX168" s="81"/>
      <c r="DY168" s="82"/>
      <c r="DZ168" s="82"/>
      <c r="EA168" s="82"/>
      <c r="EB168" s="81"/>
      <c r="EC168" s="82"/>
      <c r="ED168" s="82"/>
      <c r="EE168" s="82"/>
      <c r="EF168" s="81"/>
      <c r="EG168" s="82"/>
      <c r="EH168" s="82"/>
      <c r="EI168" s="82"/>
      <c r="EJ168" s="87">
        <f t="shared" si="2"/>
        <v>26.97</v>
      </c>
      <c r="EK168" s="87">
        <f t="shared" si="3"/>
        <v>39.4</v>
      </c>
      <c r="EL168" s="88">
        <f t="shared" si="4"/>
        <v>31.587378640776677</v>
      </c>
      <c r="EM168" s="89">
        <v>12</v>
      </c>
      <c r="EN168" s="90" t="s">
        <v>169</v>
      </c>
      <c r="EO168" s="91"/>
      <c r="EV168" s="153">
        <v>34639</v>
      </c>
      <c r="EW168" s="154">
        <v>377.28</v>
      </c>
      <c r="EX168" s="154">
        <v>0</v>
      </c>
      <c r="EY168" s="155"/>
    </row>
    <row r="169" spans="1:155">
      <c r="A169" s="95" t="s">
        <v>112</v>
      </c>
      <c r="B169" s="158">
        <v>13</v>
      </c>
      <c r="C169" s="80" t="s">
        <v>34</v>
      </c>
      <c r="D169" s="81">
        <f>3.8*8.7</f>
        <v>33.059999999999995</v>
      </c>
      <c r="E169" s="82">
        <f>3.5*8.7</f>
        <v>30.449999999999996</v>
      </c>
      <c r="F169" s="82">
        <f>4.2*8.7</f>
        <v>36.54</v>
      </c>
      <c r="G169" s="82">
        <f>3.3*8.7</f>
        <v>28.709999999999997</v>
      </c>
      <c r="H169" s="81">
        <f>3.4*8.7</f>
        <v>29.58</v>
      </c>
      <c r="I169" s="82">
        <f>3.2*8.7</f>
        <v>27.84</v>
      </c>
      <c r="J169" s="82">
        <f>3.5*8.7</f>
        <v>30.449999999999996</v>
      </c>
      <c r="K169" s="82">
        <f>3.4*8.7</f>
        <v>29.58</v>
      </c>
      <c r="L169" s="81">
        <f>3.4*8.7</f>
        <v>29.58</v>
      </c>
      <c r="M169" s="82">
        <f>3.4*8.7</f>
        <v>29.58</v>
      </c>
      <c r="N169" s="82">
        <f>3.5*8.7</f>
        <v>30.449999999999996</v>
      </c>
      <c r="O169" s="82">
        <f>3.6*8.7</f>
        <v>31.319999999999997</v>
      </c>
      <c r="P169" s="81">
        <f>3.5*8.7</f>
        <v>30.449999999999996</v>
      </c>
      <c r="Q169" s="82">
        <f>3.4*8.7</f>
        <v>29.58</v>
      </c>
      <c r="R169" s="82">
        <f>3.4*8.7</f>
        <v>29.58</v>
      </c>
      <c r="S169" s="82">
        <f>3.3*8.7</f>
        <v>28.709999999999997</v>
      </c>
      <c r="T169" s="81">
        <f>3.2*8.7</f>
        <v>27.84</v>
      </c>
      <c r="U169" s="82">
        <f>3.2*8.7</f>
        <v>27.84</v>
      </c>
      <c r="V169" s="82">
        <f>3.3*8.7</f>
        <v>28.709999999999997</v>
      </c>
      <c r="W169" s="82">
        <f>3.3*8.7</f>
        <v>28.709999999999997</v>
      </c>
      <c r="X169" s="81">
        <f>3.1*8.7</f>
        <v>26.97</v>
      </c>
      <c r="Y169" s="82">
        <f>3.1*8.7</f>
        <v>26.97</v>
      </c>
      <c r="Z169" s="82">
        <f>3.1*8.7</f>
        <v>26.97</v>
      </c>
      <c r="AA169" s="82">
        <f>3.2*8.7</f>
        <v>27.84</v>
      </c>
      <c r="AB169" s="81">
        <v>28.6</v>
      </c>
      <c r="AC169" s="82">
        <v>28.4</v>
      </c>
      <c r="AD169" s="82">
        <v>28.8</v>
      </c>
      <c r="AE169" s="82">
        <v>28.1</v>
      </c>
      <c r="AF169" s="81">
        <v>28.5</v>
      </c>
      <c r="AG169" s="82">
        <v>28.4</v>
      </c>
      <c r="AH169" s="82">
        <v>30.2</v>
      </c>
      <c r="AI169" s="82">
        <v>30.8</v>
      </c>
      <c r="AJ169" s="81">
        <v>30.5</v>
      </c>
      <c r="AK169" s="82">
        <v>28.2</v>
      </c>
      <c r="AL169" s="82">
        <v>30.7</v>
      </c>
      <c r="AM169" s="82">
        <v>30.5</v>
      </c>
      <c r="AN169" s="81">
        <v>28.6</v>
      </c>
      <c r="AO169" s="82">
        <v>29.8</v>
      </c>
      <c r="AP169" s="82">
        <v>30.9</v>
      </c>
      <c r="AQ169" s="82">
        <v>33.4</v>
      </c>
      <c r="AR169" s="81">
        <v>29.68</v>
      </c>
      <c r="AS169" s="82">
        <v>31.13</v>
      </c>
      <c r="AT169" s="82">
        <v>30.49</v>
      </c>
      <c r="AU169" s="82">
        <v>32.68</v>
      </c>
      <c r="AV169" s="81">
        <v>32.229999999999997</v>
      </c>
      <c r="AW169" s="82">
        <v>28.94</v>
      </c>
      <c r="AX169" s="82">
        <v>32.9</v>
      </c>
      <c r="AY169" s="82">
        <v>33</v>
      </c>
      <c r="AZ169" s="83">
        <v>30.5</v>
      </c>
      <c r="BA169" s="84">
        <v>32.5</v>
      </c>
      <c r="BB169" s="84">
        <v>32.6</v>
      </c>
      <c r="BC169" s="85">
        <v>31.67</v>
      </c>
      <c r="BD169" s="83">
        <v>30.6</v>
      </c>
      <c r="BE169" s="84">
        <v>30.3</v>
      </c>
      <c r="BF169" s="84">
        <v>31.5</v>
      </c>
      <c r="BG169" s="86">
        <v>31.5</v>
      </c>
      <c r="BH169" s="83">
        <v>31.2</v>
      </c>
      <c r="BI169" s="84">
        <v>28.9</v>
      </c>
      <c r="BJ169" s="84">
        <v>31.2</v>
      </c>
      <c r="BK169" s="86">
        <v>33.4</v>
      </c>
      <c r="BL169" s="83">
        <v>31.4</v>
      </c>
      <c r="BM169" s="84">
        <v>32.200000000000003</v>
      </c>
      <c r="BN169" s="84">
        <v>30.7</v>
      </c>
      <c r="BO169" s="86">
        <v>32.5</v>
      </c>
      <c r="BP169" s="83">
        <v>31.7</v>
      </c>
      <c r="BQ169" s="84">
        <v>32.799999999999997</v>
      </c>
      <c r="BR169" s="84">
        <v>32.700000000000003</v>
      </c>
      <c r="BS169" s="86">
        <v>32.5</v>
      </c>
      <c r="BT169" s="83">
        <v>31.2</v>
      </c>
      <c r="BU169" s="84">
        <v>32</v>
      </c>
      <c r="BV169" s="84">
        <v>31.5</v>
      </c>
      <c r="BW169" s="86">
        <v>32</v>
      </c>
      <c r="BX169" s="83">
        <v>33</v>
      </c>
      <c r="BY169" s="84">
        <v>31.6</v>
      </c>
      <c r="BZ169" s="84">
        <v>31.8</v>
      </c>
      <c r="CA169" s="86">
        <v>32.799999999999997</v>
      </c>
      <c r="CB169" s="83">
        <v>32.1</v>
      </c>
      <c r="CC169" s="84">
        <v>31.5</v>
      </c>
      <c r="CD169" s="84">
        <v>31.2</v>
      </c>
      <c r="CE169" s="86">
        <v>30.6</v>
      </c>
      <c r="CF169" s="83">
        <v>31.2</v>
      </c>
      <c r="CG169" s="84">
        <v>31.5</v>
      </c>
      <c r="CH169" s="84">
        <v>32.5</v>
      </c>
      <c r="CI169" s="86">
        <v>32.700000000000003</v>
      </c>
      <c r="CJ169" s="83">
        <v>31.8</v>
      </c>
      <c r="CK169" s="84">
        <v>34.9</v>
      </c>
      <c r="CL169" s="84">
        <v>33.4</v>
      </c>
      <c r="CM169" s="86">
        <v>34.200000000000003</v>
      </c>
      <c r="CN169" s="141">
        <v>39.799999999999997</v>
      </c>
      <c r="CO169" s="84">
        <v>33.4</v>
      </c>
      <c r="CP169" s="84">
        <v>34.5</v>
      </c>
      <c r="CQ169" s="86">
        <v>33.299999999999997</v>
      </c>
      <c r="CR169" s="83">
        <v>32.6</v>
      </c>
      <c r="CS169" s="84">
        <v>31.9</v>
      </c>
      <c r="CT169" s="84">
        <v>33.4</v>
      </c>
      <c r="CU169" s="86">
        <v>33.6</v>
      </c>
      <c r="CV169" s="83">
        <v>32.200000000000003</v>
      </c>
      <c r="CW169" s="84">
        <v>32.5</v>
      </c>
      <c r="CX169" s="84">
        <v>33.4</v>
      </c>
      <c r="CY169" s="86">
        <v>33.1</v>
      </c>
      <c r="CZ169" s="83">
        <v>32.700000000000003</v>
      </c>
      <c r="DA169" s="84">
        <v>33.9</v>
      </c>
      <c r="DB169" s="84">
        <v>32.9</v>
      </c>
      <c r="DC169" s="86"/>
      <c r="DD169" s="83"/>
      <c r="DE169" s="84"/>
      <c r="DF169" s="84"/>
      <c r="DG169" s="86"/>
      <c r="DH169" s="81"/>
      <c r="DI169" s="82"/>
      <c r="DJ169" s="82"/>
      <c r="DK169" s="82"/>
      <c r="DL169" s="81"/>
      <c r="DM169" s="82"/>
      <c r="DN169" s="82"/>
      <c r="DO169" s="82"/>
      <c r="DP169" s="81"/>
      <c r="DQ169" s="82"/>
      <c r="DR169" s="82"/>
      <c r="DS169" s="82"/>
      <c r="DT169" s="81"/>
      <c r="DU169" s="82"/>
      <c r="DV169" s="82"/>
      <c r="DW169" s="82"/>
      <c r="DX169" s="81"/>
      <c r="DY169" s="82"/>
      <c r="DZ169" s="82"/>
      <c r="EA169" s="82"/>
      <c r="EB169" s="81"/>
      <c r="EC169" s="82"/>
      <c r="ED169" s="82"/>
      <c r="EE169" s="82"/>
      <c r="EF169" s="81"/>
      <c r="EG169" s="82"/>
      <c r="EH169" s="82"/>
      <c r="EI169" s="82"/>
      <c r="EJ169" s="87">
        <f t="shared" si="2"/>
        <v>26.97</v>
      </c>
      <c r="EK169" s="87">
        <f t="shared" si="3"/>
        <v>39.799999999999997</v>
      </c>
      <c r="EL169" s="88">
        <f t="shared" si="4"/>
        <v>31.182815533980591</v>
      </c>
      <c r="EM169" s="89">
        <v>13</v>
      </c>
      <c r="EN169" s="90" t="s">
        <v>34</v>
      </c>
      <c r="EO169" s="97" t="s">
        <v>112</v>
      </c>
      <c r="EV169" s="153">
        <v>34669</v>
      </c>
      <c r="EW169" s="154">
        <v>388.64100000000002</v>
      </c>
      <c r="EX169" s="154">
        <v>18.673999999999999</v>
      </c>
      <c r="EY169" s="155"/>
    </row>
    <row r="170" spans="1:155">
      <c r="A170" s="79"/>
      <c r="B170" s="158">
        <v>14</v>
      </c>
      <c r="C170" s="80" t="s">
        <v>35</v>
      </c>
      <c r="D170" s="81">
        <f>3.4*8.7</f>
        <v>29.58</v>
      </c>
      <c r="E170" s="82">
        <f>3.5*8.7</f>
        <v>30.449999999999996</v>
      </c>
      <c r="F170" s="82">
        <f>4.3*8.7</f>
        <v>37.409999999999997</v>
      </c>
      <c r="G170" s="82">
        <f>3.4*8.7</f>
        <v>29.58</v>
      </c>
      <c r="H170" s="81">
        <f>3.4*8.7</f>
        <v>29.58</v>
      </c>
      <c r="I170" s="82">
        <f>3.2*8.7</f>
        <v>27.84</v>
      </c>
      <c r="J170" s="82">
        <f>3.3*8.7</f>
        <v>28.709999999999997</v>
      </c>
      <c r="K170" s="82">
        <f>3.3*8.7</f>
        <v>28.709999999999997</v>
      </c>
      <c r="L170" s="81">
        <f>3.5*8.7</f>
        <v>30.449999999999996</v>
      </c>
      <c r="M170" s="82">
        <f>3.3*8.7</f>
        <v>28.709999999999997</v>
      </c>
      <c r="N170" s="82">
        <f>3.4*8.7</f>
        <v>29.58</v>
      </c>
      <c r="O170" s="82">
        <f>3.4*8.7</f>
        <v>29.58</v>
      </c>
      <c r="P170" s="81">
        <f>3.4*8.7</f>
        <v>29.58</v>
      </c>
      <c r="Q170" s="82">
        <f>3.3*8.7</f>
        <v>28.709999999999997</v>
      </c>
      <c r="R170" s="82">
        <f>3.1*8.7</f>
        <v>26.97</v>
      </c>
      <c r="S170" s="82">
        <f>3.3*8.7</f>
        <v>28.709999999999997</v>
      </c>
      <c r="T170" s="81">
        <f>3.1*8.7</f>
        <v>26.97</v>
      </c>
      <c r="U170" s="82">
        <f>3.1*8.7</f>
        <v>26.97</v>
      </c>
      <c r="V170" s="82">
        <f>3*8.7</f>
        <v>26.099999999999998</v>
      </c>
      <c r="W170" s="82">
        <f>3*8.7</f>
        <v>26.099999999999998</v>
      </c>
      <c r="X170" s="81">
        <f>2.9*8.7</f>
        <v>25.229999999999997</v>
      </c>
      <c r="Y170" s="82">
        <f>3*8.7</f>
        <v>26.099999999999998</v>
      </c>
      <c r="Z170" s="82">
        <f>3*8.7</f>
        <v>26.099999999999998</v>
      </c>
      <c r="AA170" s="82">
        <f>3.2*8.7</f>
        <v>27.84</v>
      </c>
      <c r="AB170" s="81">
        <v>26.4</v>
      </c>
      <c r="AC170" s="82">
        <v>25.4</v>
      </c>
      <c r="AD170" s="82">
        <v>27.8</v>
      </c>
      <c r="AE170" s="82">
        <v>26.8</v>
      </c>
      <c r="AF170" s="81">
        <v>26.4</v>
      </c>
      <c r="AG170" s="82">
        <v>26.4</v>
      </c>
      <c r="AH170" s="82">
        <v>28.1</v>
      </c>
      <c r="AI170" s="82">
        <v>26.5</v>
      </c>
      <c r="AJ170" s="81">
        <v>27.5</v>
      </c>
      <c r="AK170" s="82">
        <v>24.7</v>
      </c>
      <c r="AL170" s="82">
        <v>27.7</v>
      </c>
      <c r="AM170" s="82">
        <v>27.8</v>
      </c>
      <c r="AN170" s="81">
        <v>26.6</v>
      </c>
      <c r="AO170" s="82">
        <v>26.8</v>
      </c>
      <c r="AP170" s="82">
        <v>28.1</v>
      </c>
      <c r="AQ170" s="82">
        <v>29.2</v>
      </c>
      <c r="AR170" s="81">
        <v>26.33</v>
      </c>
      <c r="AS170" s="82">
        <v>26.69</v>
      </c>
      <c r="AT170" s="82">
        <v>26.53</v>
      </c>
      <c r="AU170" s="82">
        <v>31.32</v>
      </c>
      <c r="AV170" s="81">
        <v>30.16</v>
      </c>
      <c r="AW170" s="82">
        <v>25.92</v>
      </c>
      <c r="AX170" s="82">
        <v>27.4</v>
      </c>
      <c r="AY170" s="82">
        <v>26.7</v>
      </c>
      <c r="AZ170" s="83">
        <v>27.6</v>
      </c>
      <c r="BA170" s="84">
        <v>29.4</v>
      </c>
      <c r="BB170" s="84">
        <v>28</v>
      </c>
      <c r="BC170" s="85">
        <v>27.26</v>
      </c>
      <c r="BD170" s="83">
        <v>27.9</v>
      </c>
      <c r="BE170" s="84">
        <v>25.7</v>
      </c>
      <c r="BF170" s="84">
        <v>27.2</v>
      </c>
      <c r="BG170" s="86">
        <v>27.4</v>
      </c>
      <c r="BH170" s="83">
        <v>26.3</v>
      </c>
      <c r="BI170" s="84">
        <v>26.1</v>
      </c>
      <c r="BJ170" s="84">
        <v>26.8</v>
      </c>
      <c r="BK170" s="86">
        <v>26.5</v>
      </c>
      <c r="BL170" s="83">
        <v>27.8</v>
      </c>
      <c r="BM170" s="84">
        <v>27.4</v>
      </c>
      <c r="BN170" s="84">
        <v>26.6</v>
      </c>
      <c r="BO170" s="86">
        <v>25.9</v>
      </c>
      <c r="BP170" s="83">
        <v>29.1</v>
      </c>
      <c r="BQ170" s="84">
        <v>28.7</v>
      </c>
      <c r="BR170" s="84">
        <v>28.2</v>
      </c>
      <c r="BS170" s="86">
        <v>28.6</v>
      </c>
      <c r="BT170" s="83">
        <v>27.6</v>
      </c>
      <c r="BU170" s="84">
        <v>28.5</v>
      </c>
      <c r="BV170" s="84">
        <v>27.1</v>
      </c>
      <c r="BW170" s="86">
        <v>27.7</v>
      </c>
      <c r="BX170" s="83">
        <v>27.9</v>
      </c>
      <c r="BY170" s="84">
        <v>27.1</v>
      </c>
      <c r="BZ170" s="84">
        <v>27.1</v>
      </c>
      <c r="CA170" s="86">
        <v>27.6</v>
      </c>
      <c r="CB170" s="83">
        <v>26.9</v>
      </c>
      <c r="CC170" s="84">
        <v>27.3</v>
      </c>
      <c r="CD170" s="84">
        <v>26.3</v>
      </c>
      <c r="CE170" s="86">
        <v>26.5</v>
      </c>
      <c r="CF170" s="83">
        <v>26.3</v>
      </c>
      <c r="CG170" s="84">
        <v>26.5</v>
      </c>
      <c r="CH170" s="84">
        <v>29.2</v>
      </c>
      <c r="CI170" s="86">
        <v>27.6</v>
      </c>
      <c r="CJ170" s="83">
        <v>26.5</v>
      </c>
      <c r="CK170" s="84">
        <v>29.9</v>
      </c>
      <c r="CL170" s="84">
        <v>27.1</v>
      </c>
      <c r="CM170" s="86">
        <v>28.6</v>
      </c>
      <c r="CN170" s="83">
        <v>33.9</v>
      </c>
      <c r="CO170" s="84">
        <v>27.9</v>
      </c>
      <c r="CP170" s="84">
        <v>27.7</v>
      </c>
      <c r="CQ170" s="86">
        <v>27.3</v>
      </c>
      <c r="CR170" s="83">
        <v>27.3</v>
      </c>
      <c r="CS170" s="84">
        <v>26.4</v>
      </c>
      <c r="CT170" s="84">
        <v>27.8</v>
      </c>
      <c r="CU170" s="86">
        <v>26.9</v>
      </c>
      <c r="CV170" s="83">
        <v>25.8</v>
      </c>
      <c r="CW170" s="84">
        <v>27.3</v>
      </c>
      <c r="CX170" s="84">
        <v>28.2</v>
      </c>
      <c r="CY170" s="86">
        <v>27.4</v>
      </c>
      <c r="CZ170" s="83">
        <v>26.8</v>
      </c>
      <c r="DA170" s="84">
        <v>29</v>
      </c>
      <c r="DB170" s="84">
        <v>26.5</v>
      </c>
      <c r="DC170" s="86"/>
      <c r="DD170" s="83"/>
      <c r="DE170" s="84"/>
      <c r="DF170" s="84"/>
      <c r="DG170" s="86"/>
      <c r="DH170" s="81"/>
      <c r="DI170" s="82"/>
      <c r="DJ170" s="82"/>
      <c r="DK170" s="82"/>
      <c r="DL170" s="81"/>
      <c r="DM170" s="82"/>
      <c r="DN170" s="82"/>
      <c r="DO170" s="82"/>
      <c r="DP170" s="81"/>
      <c r="DQ170" s="82"/>
      <c r="DR170" s="82"/>
      <c r="DS170" s="82"/>
      <c r="DT170" s="81"/>
      <c r="DU170" s="82"/>
      <c r="DV170" s="82"/>
      <c r="DW170" s="82"/>
      <c r="DX170" s="81"/>
      <c r="DY170" s="82"/>
      <c r="DZ170" s="82"/>
      <c r="EA170" s="82"/>
      <c r="EB170" s="81"/>
      <c r="EC170" s="82"/>
      <c r="ED170" s="82"/>
      <c r="EE170" s="82"/>
      <c r="EF170" s="81"/>
      <c r="EG170" s="82"/>
      <c r="EH170" s="82"/>
      <c r="EI170" s="82"/>
      <c r="EJ170" s="87">
        <f t="shared" si="2"/>
        <v>24.7</v>
      </c>
      <c r="EK170" s="87">
        <f t="shared" si="3"/>
        <v>37.409999999999997</v>
      </c>
      <c r="EL170" s="88">
        <f t="shared" si="4"/>
        <v>27.696796116504867</v>
      </c>
      <c r="EM170" s="89">
        <v>14</v>
      </c>
      <c r="EN170" s="90" t="s">
        <v>35</v>
      </c>
      <c r="EO170" s="91"/>
      <c r="EV170" s="153">
        <v>34700</v>
      </c>
      <c r="EW170" s="154">
        <v>389.85599999999999</v>
      </c>
      <c r="EX170" s="154">
        <v>96.146000000000001</v>
      </c>
      <c r="EY170" s="155"/>
    </row>
    <row r="171" spans="1:155">
      <c r="A171" s="79"/>
      <c r="B171" s="158">
        <v>15</v>
      </c>
      <c r="C171" s="80" t="s">
        <v>36</v>
      </c>
      <c r="D171" s="81">
        <f>4.4*8.7</f>
        <v>38.28</v>
      </c>
      <c r="E171" s="82">
        <f>4.4*8.7</f>
        <v>38.28</v>
      </c>
      <c r="F171" s="82">
        <f>5.1*8.7</f>
        <v>44.36999999999999</v>
      </c>
      <c r="G171" s="82">
        <f>4.5*8.7</f>
        <v>39.15</v>
      </c>
      <c r="H171" s="81">
        <f>4.3*8.7</f>
        <v>37.409999999999997</v>
      </c>
      <c r="I171" s="82">
        <f>4.2*8.7</f>
        <v>36.54</v>
      </c>
      <c r="J171" s="82">
        <f>4.5*8.7</f>
        <v>39.15</v>
      </c>
      <c r="K171" s="82">
        <f>4.3*8.7</f>
        <v>37.409999999999997</v>
      </c>
      <c r="L171" s="81">
        <f>4.4*8.7</f>
        <v>38.28</v>
      </c>
      <c r="M171" s="82">
        <f>4.1*8.7</f>
        <v>35.669999999999995</v>
      </c>
      <c r="N171" s="82">
        <f>4.3*8.7</f>
        <v>37.409999999999997</v>
      </c>
      <c r="O171" s="82">
        <f>4.3*8.7</f>
        <v>37.409999999999997</v>
      </c>
      <c r="P171" s="81">
        <f>4.1*8.7</f>
        <v>35.669999999999995</v>
      </c>
      <c r="Q171" s="82">
        <f>4.2*8.7</f>
        <v>36.54</v>
      </c>
      <c r="R171" s="82">
        <f>4.3*8.7</f>
        <v>37.409999999999997</v>
      </c>
      <c r="S171" s="82">
        <f>4.1*8.7</f>
        <v>35.669999999999995</v>
      </c>
      <c r="T171" s="81">
        <f>4.2*8.7</f>
        <v>36.54</v>
      </c>
      <c r="U171" s="82">
        <f>4.1*8.7</f>
        <v>35.669999999999995</v>
      </c>
      <c r="V171" s="82">
        <f>3.9*8.7</f>
        <v>33.93</v>
      </c>
      <c r="W171" s="82">
        <f>3.9*8.7</f>
        <v>33.93</v>
      </c>
      <c r="X171" s="81">
        <f>4*8.7</f>
        <v>34.799999999999997</v>
      </c>
      <c r="Y171" s="82">
        <f>3.9*8.7</f>
        <v>33.93</v>
      </c>
      <c r="Z171" s="82">
        <f>4*8.7</f>
        <v>34.799999999999997</v>
      </c>
      <c r="AA171" s="82">
        <f>4*8.7</f>
        <v>34.799999999999997</v>
      </c>
      <c r="AB171" s="81">
        <v>34.1</v>
      </c>
      <c r="AC171" s="82">
        <v>35.1</v>
      </c>
      <c r="AD171" s="82">
        <v>32.299999999999997</v>
      </c>
      <c r="AE171" s="82">
        <v>28.6</v>
      </c>
      <c r="AF171" s="81">
        <v>29.8</v>
      </c>
      <c r="AG171" s="82">
        <v>29.7</v>
      </c>
      <c r="AH171" s="82">
        <v>34</v>
      </c>
      <c r="AI171" s="82">
        <v>32.299999999999997</v>
      </c>
      <c r="AJ171" s="81">
        <v>33</v>
      </c>
      <c r="AK171" s="82">
        <v>29.7</v>
      </c>
      <c r="AL171" s="82">
        <v>32.1</v>
      </c>
      <c r="AM171" s="82">
        <v>33.799999999999997</v>
      </c>
      <c r="AN171" s="81">
        <v>30.7</v>
      </c>
      <c r="AO171" s="82">
        <v>32.4</v>
      </c>
      <c r="AP171" s="82">
        <v>33.1</v>
      </c>
      <c r="AQ171" s="82">
        <v>34.700000000000003</v>
      </c>
      <c r="AR171" s="81">
        <v>32.1</v>
      </c>
      <c r="AS171" s="82">
        <v>33.14</v>
      </c>
      <c r="AT171" s="82">
        <v>32.33</v>
      </c>
      <c r="AU171" s="82">
        <v>33.67</v>
      </c>
      <c r="AV171" s="81">
        <v>34.270000000000003</v>
      </c>
      <c r="AW171" s="82">
        <v>34.19</v>
      </c>
      <c r="AX171" s="82">
        <v>33.200000000000003</v>
      </c>
      <c r="AY171" s="82">
        <v>34.6</v>
      </c>
      <c r="AZ171" s="83">
        <v>34.299999999999997</v>
      </c>
      <c r="BA171" s="84">
        <v>34.1</v>
      </c>
      <c r="BB171" s="84">
        <v>35.1</v>
      </c>
      <c r="BC171" s="85">
        <v>32.78</v>
      </c>
      <c r="BD171" s="83">
        <v>32.6</v>
      </c>
      <c r="BE171" s="84">
        <v>31.7</v>
      </c>
      <c r="BF171" s="84">
        <v>34</v>
      </c>
      <c r="BG171" s="86">
        <v>33</v>
      </c>
      <c r="BH171" s="83">
        <v>33</v>
      </c>
      <c r="BI171" s="84">
        <v>31.5</v>
      </c>
      <c r="BJ171" s="84">
        <v>33.4</v>
      </c>
      <c r="BK171" s="86">
        <v>32.799999999999997</v>
      </c>
      <c r="BL171" s="83">
        <v>33.5</v>
      </c>
      <c r="BM171" s="84">
        <v>33.1</v>
      </c>
      <c r="BN171" s="84">
        <v>33.299999999999997</v>
      </c>
      <c r="BO171" s="86">
        <v>33.5</v>
      </c>
      <c r="BP171" s="83">
        <v>34.6</v>
      </c>
      <c r="BQ171" s="84">
        <v>34.700000000000003</v>
      </c>
      <c r="BR171" s="84">
        <v>34.700000000000003</v>
      </c>
      <c r="BS171" s="86">
        <v>33.9</v>
      </c>
      <c r="BT171" s="83">
        <v>32.700000000000003</v>
      </c>
      <c r="BU171" s="84">
        <v>33.700000000000003</v>
      </c>
      <c r="BV171" s="84">
        <v>31.9</v>
      </c>
      <c r="BW171" s="86">
        <v>33.200000000000003</v>
      </c>
      <c r="BX171" s="83">
        <v>32.9</v>
      </c>
      <c r="BY171" s="84">
        <v>32.799999999999997</v>
      </c>
      <c r="BZ171" s="84">
        <v>32.5</v>
      </c>
      <c r="CA171" s="86">
        <v>33.299999999999997</v>
      </c>
      <c r="CB171" s="83">
        <v>32.700000000000003</v>
      </c>
      <c r="CC171" s="84">
        <v>33</v>
      </c>
      <c r="CD171" s="84">
        <v>32</v>
      </c>
      <c r="CE171" s="86">
        <v>31.4</v>
      </c>
      <c r="CF171" s="83">
        <v>31.7</v>
      </c>
      <c r="CG171" s="84">
        <v>30.1</v>
      </c>
      <c r="CH171" s="84">
        <v>33.5</v>
      </c>
      <c r="CI171" s="86">
        <v>33.5</v>
      </c>
      <c r="CJ171" s="83">
        <v>32.799999999999997</v>
      </c>
      <c r="CK171" s="84">
        <v>36</v>
      </c>
      <c r="CL171" s="84">
        <v>33.700000000000003</v>
      </c>
      <c r="CM171" s="86">
        <v>34.6</v>
      </c>
      <c r="CN171" s="83">
        <v>38.4</v>
      </c>
      <c r="CO171" s="84">
        <v>34.4</v>
      </c>
      <c r="CP171" s="84">
        <v>34.799999999999997</v>
      </c>
      <c r="CQ171" s="86">
        <v>33.9</v>
      </c>
      <c r="CR171" s="83">
        <v>32.700000000000003</v>
      </c>
      <c r="CS171" s="84">
        <v>32.5</v>
      </c>
      <c r="CT171" s="84">
        <v>34.299999999999997</v>
      </c>
      <c r="CU171" s="86">
        <v>33.1</v>
      </c>
      <c r="CV171" s="83">
        <v>32.5</v>
      </c>
      <c r="CW171" s="84">
        <v>33.299999999999997</v>
      </c>
      <c r="CX171" s="84">
        <v>34.6</v>
      </c>
      <c r="CY171" s="86">
        <v>33.700000000000003</v>
      </c>
      <c r="CZ171" s="83">
        <v>33</v>
      </c>
      <c r="DA171" s="84">
        <v>35.5</v>
      </c>
      <c r="DB171" s="84">
        <v>33.4</v>
      </c>
      <c r="DC171" s="86"/>
      <c r="DD171" s="83"/>
      <c r="DE171" s="84"/>
      <c r="DF171" s="84"/>
      <c r="DG171" s="86"/>
      <c r="DH171" s="81"/>
      <c r="DI171" s="82"/>
      <c r="DJ171" s="82"/>
      <c r="DK171" s="82"/>
      <c r="DL171" s="81"/>
      <c r="DM171" s="82"/>
      <c r="DN171" s="82"/>
      <c r="DO171" s="82"/>
      <c r="DP171" s="81"/>
      <c r="DQ171" s="82"/>
      <c r="DR171" s="82"/>
      <c r="DS171" s="82"/>
      <c r="DT171" s="81"/>
      <c r="DU171" s="82"/>
      <c r="DV171" s="82"/>
      <c r="DW171" s="82"/>
      <c r="DX171" s="81"/>
      <c r="DY171" s="82"/>
      <c r="DZ171" s="82"/>
      <c r="EA171" s="82"/>
      <c r="EB171" s="81"/>
      <c r="EC171" s="82"/>
      <c r="ED171" s="82"/>
      <c r="EE171" s="82"/>
      <c r="EF171" s="81"/>
      <c r="EG171" s="82"/>
      <c r="EH171" s="82"/>
      <c r="EI171" s="82"/>
      <c r="EJ171" s="87">
        <f t="shared" si="2"/>
        <v>28.6</v>
      </c>
      <c r="EK171" s="87">
        <f t="shared" si="3"/>
        <v>44.36999999999999</v>
      </c>
      <c r="EL171" s="88">
        <f t="shared" si="4"/>
        <v>34.015825242718442</v>
      </c>
      <c r="EM171" s="89">
        <v>15</v>
      </c>
      <c r="EN171" s="90" t="s">
        <v>36</v>
      </c>
      <c r="EO171" s="91"/>
      <c r="EV171" s="153">
        <v>34731</v>
      </c>
      <c r="EW171" s="154">
        <v>352.12799999999999</v>
      </c>
      <c r="EX171" s="154">
        <v>154.179</v>
      </c>
      <c r="EY171" s="155"/>
    </row>
    <row r="172" spans="1:155">
      <c r="A172" s="79"/>
      <c r="B172" s="158">
        <v>16</v>
      </c>
      <c r="C172" s="80" t="s">
        <v>147</v>
      </c>
      <c r="D172" s="81">
        <f>3.2*8.7</f>
        <v>27.84</v>
      </c>
      <c r="E172" s="82">
        <f>3.3*8.7</f>
        <v>28.709999999999997</v>
      </c>
      <c r="F172" s="82">
        <f>4.9*8.7</f>
        <v>42.63</v>
      </c>
      <c r="G172" s="82">
        <f>3.1*8.7</f>
        <v>26.97</v>
      </c>
      <c r="H172" s="81">
        <f>3.3*8.7</f>
        <v>28.709999999999997</v>
      </c>
      <c r="I172" s="82">
        <f>3.3*8.7</f>
        <v>28.709999999999997</v>
      </c>
      <c r="J172" s="82">
        <f>3.2*8.7</f>
        <v>27.84</v>
      </c>
      <c r="K172" s="82">
        <f>3.3*8.7</f>
        <v>28.709999999999997</v>
      </c>
      <c r="L172" s="81">
        <f>3.3*8.7</f>
        <v>28.709999999999997</v>
      </c>
      <c r="M172" s="82">
        <f>3.3*8.7</f>
        <v>28.709999999999997</v>
      </c>
      <c r="N172" s="82">
        <f>3.3*8.7</f>
        <v>28.709999999999997</v>
      </c>
      <c r="O172" s="82">
        <f>3.4*8.7</f>
        <v>29.58</v>
      </c>
      <c r="P172" s="81">
        <f>3.2*8.7</f>
        <v>27.84</v>
      </c>
      <c r="Q172" s="82">
        <f>3.1*8.7</f>
        <v>26.97</v>
      </c>
      <c r="R172" s="82">
        <f>3*8.7</f>
        <v>26.099999999999998</v>
      </c>
      <c r="S172" s="82">
        <f>3*8.7</f>
        <v>26.099999999999998</v>
      </c>
      <c r="T172" s="81">
        <f>2.9*8.7</f>
        <v>25.229999999999997</v>
      </c>
      <c r="U172" s="82">
        <f>2.9*8.7</f>
        <v>25.229999999999997</v>
      </c>
      <c r="V172" s="82">
        <f>3*8.7</f>
        <v>26.099999999999998</v>
      </c>
      <c r="W172" s="82">
        <f>3*8.7</f>
        <v>26.099999999999998</v>
      </c>
      <c r="X172" s="81">
        <f>3*8.7</f>
        <v>26.099999999999998</v>
      </c>
      <c r="Y172" s="82">
        <f>2.9*8.7</f>
        <v>25.229999999999997</v>
      </c>
      <c r="Z172" s="82">
        <f>3*8.7</f>
        <v>26.099999999999998</v>
      </c>
      <c r="AA172" s="82">
        <f>3*8.7</f>
        <v>26.099999999999998</v>
      </c>
      <c r="AB172" s="81">
        <v>24.4</v>
      </c>
      <c r="AC172" s="82">
        <v>26.8</v>
      </c>
      <c r="AD172" s="82">
        <v>27.2</v>
      </c>
      <c r="AE172" s="82">
        <v>26.9</v>
      </c>
      <c r="AF172" s="81">
        <v>27.1</v>
      </c>
      <c r="AG172" s="82">
        <v>28.4</v>
      </c>
      <c r="AH172" s="82">
        <v>29.7</v>
      </c>
      <c r="AI172" s="82">
        <v>29</v>
      </c>
      <c r="AJ172" s="81">
        <v>28.7</v>
      </c>
      <c r="AK172" s="82">
        <v>26.2</v>
      </c>
      <c r="AL172" s="82">
        <v>29</v>
      </c>
      <c r="AM172" s="82">
        <v>29</v>
      </c>
      <c r="AN172" s="81">
        <v>26.6</v>
      </c>
      <c r="AO172" s="82">
        <v>27.2</v>
      </c>
      <c r="AP172" s="82">
        <v>29.5</v>
      </c>
      <c r="AQ172" s="82">
        <v>29.9</v>
      </c>
      <c r="AR172" s="81">
        <v>28.37</v>
      </c>
      <c r="AS172" s="82">
        <v>28.13</v>
      </c>
      <c r="AT172" s="82">
        <v>31.49</v>
      </c>
      <c r="AU172" s="82">
        <v>28.88</v>
      </c>
      <c r="AV172" s="81">
        <v>31.35</v>
      </c>
      <c r="AW172" s="82">
        <v>31</v>
      </c>
      <c r="AX172" s="82">
        <v>30.7</v>
      </c>
      <c r="AY172" s="82">
        <v>31.9</v>
      </c>
      <c r="AZ172" s="83">
        <v>31.6</v>
      </c>
      <c r="BA172" s="84">
        <v>32</v>
      </c>
      <c r="BB172" s="84">
        <v>30.3</v>
      </c>
      <c r="BC172" s="85">
        <v>28.18</v>
      </c>
      <c r="BD172" s="83">
        <v>31.1</v>
      </c>
      <c r="BE172" s="84">
        <v>25.5</v>
      </c>
      <c r="BF172" s="84">
        <v>28.4</v>
      </c>
      <c r="BG172" s="86">
        <v>29</v>
      </c>
      <c r="BH172" s="83">
        <v>28.1</v>
      </c>
      <c r="BI172" s="84">
        <v>28.4</v>
      </c>
      <c r="BJ172" s="84">
        <v>31.5</v>
      </c>
      <c r="BK172" s="86">
        <v>30.4</v>
      </c>
      <c r="BL172" s="83">
        <v>30</v>
      </c>
      <c r="BM172" s="84">
        <v>30.1</v>
      </c>
      <c r="BN172" s="84">
        <v>29.2</v>
      </c>
      <c r="BO172" s="86">
        <v>29.4</v>
      </c>
      <c r="BP172" s="83">
        <v>32.700000000000003</v>
      </c>
      <c r="BQ172" s="84">
        <v>33</v>
      </c>
      <c r="BR172" s="84">
        <v>32.9</v>
      </c>
      <c r="BS172" s="86">
        <v>32.200000000000003</v>
      </c>
      <c r="BT172" s="83">
        <v>30.8</v>
      </c>
      <c r="BU172" s="84">
        <v>32.700000000000003</v>
      </c>
      <c r="BV172" s="84">
        <v>31.3</v>
      </c>
      <c r="BW172" s="86">
        <v>29.6</v>
      </c>
      <c r="BX172" s="83">
        <v>30.8</v>
      </c>
      <c r="BY172" s="84">
        <v>31.3</v>
      </c>
      <c r="BZ172" s="84">
        <v>30.1</v>
      </c>
      <c r="CA172" s="86">
        <v>32.4</v>
      </c>
      <c r="CB172" s="83">
        <v>30.9</v>
      </c>
      <c r="CC172" s="84">
        <v>31</v>
      </c>
      <c r="CD172" s="84">
        <v>30.1</v>
      </c>
      <c r="CE172" s="86">
        <v>30.9</v>
      </c>
      <c r="CF172" s="83">
        <v>31.2</v>
      </c>
      <c r="CG172" s="84">
        <v>31.6</v>
      </c>
      <c r="CH172" s="84">
        <v>36.200000000000003</v>
      </c>
      <c r="CI172" s="86">
        <v>32.4</v>
      </c>
      <c r="CJ172" s="83">
        <v>31.2</v>
      </c>
      <c r="CK172" s="84">
        <v>34.200000000000003</v>
      </c>
      <c r="CL172" s="84">
        <v>32.299999999999997</v>
      </c>
      <c r="CM172" s="86">
        <v>33.200000000000003</v>
      </c>
      <c r="CN172" s="83">
        <v>36</v>
      </c>
      <c r="CO172" s="84">
        <v>32.4</v>
      </c>
      <c r="CP172" s="84">
        <v>32.9</v>
      </c>
      <c r="CQ172" s="86">
        <v>31.7</v>
      </c>
      <c r="CR172" s="83">
        <v>30.8</v>
      </c>
      <c r="CS172" s="84">
        <v>30.2</v>
      </c>
      <c r="CT172" s="84">
        <v>31.9</v>
      </c>
      <c r="CU172" s="86">
        <v>31.8</v>
      </c>
      <c r="CV172" s="83">
        <v>30.5</v>
      </c>
      <c r="CW172" s="84">
        <v>31.4</v>
      </c>
      <c r="CX172" s="84">
        <v>32</v>
      </c>
      <c r="CY172" s="86">
        <v>31.7</v>
      </c>
      <c r="CZ172" s="83">
        <v>30.7</v>
      </c>
      <c r="DA172" s="84">
        <v>33.299999999999997</v>
      </c>
      <c r="DB172" s="84">
        <v>31.7</v>
      </c>
      <c r="DC172" s="86"/>
      <c r="DD172" s="83"/>
      <c r="DE172" s="84"/>
      <c r="DF172" s="84"/>
      <c r="DG172" s="86"/>
      <c r="DH172" s="81"/>
      <c r="DI172" s="82"/>
      <c r="DJ172" s="82"/>
      <c r="DK172" s="82"/>
      <c r="DL172" s="81"/>
      <c r="DM172" s="82"/>
      <c r="DN172" s="82"/>
      <c r="DO172" s="82"/>
      <c r="DP172" s="81"/>
      <c r="DQ172" s="82"/>
      <c r="DR172" s="82"/>
      <c r="DS172" s="82"/>
      <c r="DT172" s="81"/>
      <c r="DU172" s="82"/>
      <c r="DV172" s="82"/>
      <c r="DW172" s="82"/>
      <c r="DX172" s="81"/>
      <c r="DY172" s="82"/>
      <c r="DZ172" s="82"/>
      <c r="EA172" s="82"/>
      <c r="EB172" s="81"/>
      <c r="EC172" s="82"/>
      <c r="ED172" s="82"/>
      <c r="EE172" s="82"/>
      <c r="EF172" s="81"/>
      <c r="EG172" s="82"/>
      <c r="EH172" s="82"/>
      <c r="EI172" s="82"/>
      <c r="EJ172" s="87">
        <f t="shared" si="2"/>
        <v>24.4</v>
      </c>
      <c r="EK172" s="87">
        <f t="shared" si="3"/>
        <v>42.63</v>
      </c>
      <c r="EL172" s="88">
        <f t="shared" si="4"/>
        <v>29.841067961165056</v>
      </c>
      <c r="EM172" s="89">
        <v>16</v>
      </c>
      <c r="EN172" s="90" t="s">
        <v>37</v>
      </c>
      <c r="EO172" s="91"/>
      <c r="EV172" s="153">
        <v>34759</v>
      </c>
      <c r="EW172" s="154">
        <v>389.85599999999999</v>
      </c>
      <c r="EX172" s="154">
        <v>225.83799999999999</v>
      </c>
      <c r="EY172" s="155"/>
    </row>
    <row r="173" spans="1:155">
      <c r="A173" s="79"/>
      <c r="B173" s="158">
        <v>17</v>
      </c>
      <c r="C173" s="80" t="s">
        <v>38</v>
      </c>
      <c r="D173" s="81">
        <f>4.3*8.7</f>
        <v>37.409999999999997</v>
      </c>
      <c r="E173" s="82">
        <f>4.2*8.7</f>
        <v>36.54</v>
      </c>
      <c r="F173" s="82">
        <f>5*8.7</f>
        <v>43.5</v>
      </c>
      <c r="G173" s="82">
        <f>4.3*8.7</f>
        <v>37.409999999999997</v>
      </c>
      <c r="H173" s="81">
        <f>4.2*8.7</f>
        <v>36.54</v>
      </c>
      <c r="I173" s="82">
        <f>4.2*8.7</f>
        <v>36.54</v>
      </c>
      <c r="J173" s="82">
        <f>4.3*8.7</f>
        <v>37.409999999999997</v>
      </c>
      <c r="K173" s="82">
        <f>4.3*8.7</f>
        <v>37.409999999999997</v>
      </c>
      <c r="L173" s="81">
        <f>4.4*8.7</f>
        <v>38.28</v>
      </c>
      <c r="M173" s="82">
        <f>4.2*8.7</f>
        <v>36.54</v>
      </c>
      <c r="N173" s="82">
        <f>4.2*8.7</f>
        <v>36.54</v>
      </c>
      <c r="O173" s="82">
        <f>4.3*8.7</f>
        <v>37.409999999999997</v>
      </c>
      <c r="P173" s="81">
        <f>4.3*8.7</f>
        <v>37.409999999999997</v>
      </c>
      <c r="Q173" s="82">
        <f>4.2*8.7</f>
        <v>36.54</v>
      </c>
      <c r="R173" s="82">
        <f>4.1*8.7</f>
        <v>35.669999999999995</v>
      </c>
      <c r="S173" s="82">
        <f>4.3*8.7</f>
        <v>37.409999999999997</v>
      </c>
      <c r="T173" s="81">
        <f>4.2*8.7</f>
        <v>36.54</v>
      </c>
      <c r="U173" s="82">
        <f>4*8.7</f>
        <v>34.799999999999997</v>
      </c>
      <c r="V173" s="82">
        <f>4*8.7</f>
        <v>34.799999999999997</v>
      </c>
      <c r="W173" s="82">
        <f>4.4*8.7</f>
        <v>38.28</v>
      </c>
      <c r="X173" s="81">
        <f>4*8.7</f>
        <v>34.799999999999997</v>
      </c>
      <c r="Y173" s="82">
        <f>3.9*8.7</f>
        <v>33.93</v>
      </c>
      <c r="Z173" s="82">
        <f>4.1*8.7</f>
        <v>35.669999999999995</v>
      </c>
      <c r="AA173" s="82">
        <f>4*8.7</f>
        <v>34.799999999999997</v>
      </c>
      <c r="AB173" s="81">
        <v>34.799999999999997</v>
      </c>
      <c r="AC173" s="82">
        <v>35.1</v>
      </c>
      <c r="AD173" s="82">
        <v>36.700000000000003</v>
      </c>
      <c r="AE173" s="82">
        <v>36.799999999999997</v>
      </c>
      <c r="AF173" s="81">
        <v>37.1</v>
      </c>
      <c r="AG173" s="82">
        <v>36.6</v>
      </c>
      <c r="AH173" s="82">
        <v>38.5</v>
      </c>
      <c r="AI173" s="82">
        <v>37.6</v>
      </c>
      <c r="AJ173" s="81">
        <v>39.299999999999997</v>
      </c>
      <c r="AK173" s="82">
        <v>34.6</v>
      </c>
      <c r="AL173" s="82">
        <v>38.799999999999997</v>
      </c>
      <c r="AM173" s="82">
        <v>40.299999999999997</v>
      </c>
      <c r="AN173" s="81">
        <v>38</v>
      </c>
      <c r="AO173" s="82">
        <v>37.700000000000003</v>
      </c>
      <c r="AP173" s="82">
        <v>39.1</v>
      </c>
      <c r="AQ173" s="82">
        <v>41.3</v>
      </c>
      <c r="AR173" s="81">
        <v>38.159999999999997</v>
      </c>
      <c r="AS173" s="82">
        <v>38.979999999999997</v>
      </c>
      <c r="AT173" s="82">
        <v>40.61</v>
      </c>
      <c r="AU173" s="82">
        <v>42.5</v>
      </c>
      <c r="AV173" s="81">
        <v>40.9</v>
      </c>
      <c r="AW173" s="82">
        <v>41.9</v>
      </c>
      <c r="AX173" s="82">
        <v>37.6</v>
      </c>
      <c r="AY173" s="82">
        <v>37.5</v>
      </c>
      <c r="AZ173" s="83">
        <v>39.4</v>
      </c>
      <c r="BA173" s="84">
        <v>38.299999999999997</v>
      </c>
      <c r="BB173" s="84">
        <v>40.4</v>
      </c>
      <c r="BC173" s="85">
        <v>38.619999999999997</v>
      </c>
      <c r="BD173" s="83">
        <v>39.299999999999997</v>
      </c>
      <c r="BE173" s="84">
        <v>36.6</v>
      </c>
      <c r="BF173" s="84">
        <v>37.9</v>
      </c>
      <c r="BG173" s="86">
        <v>37.6</v>
      </c>
      <c r="BH173" s="83">
        <v>38.200000000000003</v>
      </c>
      <c r="BI173" s="84">
        <v>41.8</v>
      </c>
      <c r="BJ173" s="84">
        <v>39.299999999999997</v>
      </c>
      <c r="BK173" s="86">
        <v>39.1</v>
      </c>
      <c r="BL173" s="83">
        <v>39.200000000000003</v>
      </c>
      <c r="BM173" s="84">
        <v>39.700000000000003</v>
      </c>
      <c r="BN173" s="84">
        <v>37.6</v>
      </c>
      <c r="BO173" s="86">
        <v>39.1</v>
      </c>
      <c r="BP173" s="83">
        <v>42.6</v>
      </c>
      <c r="BQ173" s="84">
        <v>42.6</v>
      </c>
      <c r="BR173" s="84">
        <v>42.8</v>
      </c>
      <c r="BS173" s="86">
        <v>42.7</v>
      </c>
      <c r="BT173" s="83">
        <v>41.7</v>
      </c>
      <c r="BU173" s="84">
        <v>41.8</v>
      </c>
      <c r="BV173" s="84">
        <v>39.9</v>
      </c>
      <c r="BW173" s="86">
        <v>41.8</v>
      </c>
      <c r="BX173" s="83">
        <v>40.700000000000003</v>
      </c>
      <c r="BY173" s="84">
        <v>41</v>
      </c>
      <c r="BZ173" s="84">
        <v>41.6</v>
      </c>
      <c r="CA173" s="86">
        <v>41.6</v>
      </c>
      <c r="CB173" s="83">
        <v>42.1</v>
      </c>
      <c r="CC173" s="84">
        <v>40.799999999999997</v>
      </c>
      <c r="CD173" s="84">
        <v>40.6</v>
      </c>
      <c r="CE173" s="86">
        <v>40.299999999999997</v>
      </c>
      <c r="CF173" s="83">
        <v>40.799999999999997</v>
      </c>
      <c r="CG173" s="84">
        <v>40.5</v>
      </c>
      <c r="CH173" s="84">
        <v>42.4</v>
      </c>
      <c r="CI173" s="86">
        <v>41.2</v>
      </c>
      <c r="CJ173" s="83">
        <v>41.2</v>
      </c>
      <c r="CK173" s="100">
        <v>44.8</v>
      </c>
      <c r="CL173" s="84">
        <v>42.7</v>
      </c>
      <c r="CM173" s="86">
        <v>42.2</v>
      </c>
      <c r="CN173" s="83">
        <v>43.8</v>
      </c>
      <c r="CO173" s="84">
        <v>41.2</v>
      </c>
      <c r="CP173" s="84">
        <v>41.8</v>
      </c>
      <c r="CQ173" s="86">
        <v>42</v>
      </c>
      <c r="CR173" s="83">
        <v>40.200000000000003</v>
      </c>
      <c r="CS173" s="84">
        <v>40.1</v>
      </c>
      <c r="CT173" s="84">
        <v>41.8</v>
      </c>
      <c r="CU173" s="86">
        <v>42</v>
      </c>
      <c r="CV173" s="83">
        <v>40.6</v>
      </c>
      <c r="CW173" s="84">
        <v>41.7</v>
      </c>
      <c r="CX173" s="84">
        <v>41.8</v>
      </c>
      <c r="CY173" s="86">
        <v>41.4</v>
      </c>
      <c r="CZ173" s="83">
        <v>40.799999999999997</v>
      </c>
      <c r="DA173" s="84">
        <v>42.8</v>
      </c>
      <c r="DB173" s="84">
        <v>41.8</v>
      </c>
      <c r="DC173" s="86"/>
      <c r="DD173" s="83"/>
      <c r="DE173" s="84"/>
      <c r="DF173" s="84"/>
      <c r="DG173" s="86"/>
      <c r="DH173" s="81"/>
      <c r="DI173" s="82"/>
      <c r="DJ173" s="82"/>
      <c r="DK173" s="82"/>
      <c r="DL173" s="81"/>
      <c r="DM173" s="82"/>
      <c r="DN173" s="82"/>
      <c r="DO173" s="82"/>
      <c r="DP173" s="81"/>
      <c r="DQ173" s="82"/>
      <c r="DR173" s="82"/>
      <c r="DS173" s="82"/>
      <c r="DT173" s="81"/>
      <c r="DU173" s="82"/>
      <c r="DV173" s="82"/>
      <c r="DW173" s="82"/>
      <c r="DX173" s="81"/>
      <c r="DY173" s="82"/>
      <c r="DZ173" s="82"/>
      <c r="EA173" s="82"/>
      <c r="EB173" s="81"/>
      <c r="EC173" s="82"/>
      <c r="ED173" s="82"/>
      <c r="EE173" s="82"/>
      <c r="EF173" s="81"/>
      <c r="EG173" s="82"/>
      <c r="EH173" s="82"/>
      <c r="EI173" s="82"/>
      <c r="EJ173" s="87">
        <f t="shared" si="2"/>
        <v>33.93</v>
      </c>
      <c r="EK173" s="87">
        <f t="shared" si="3"/>
        <v>44.8</v>
      </c>
      <c r="EL173" s="88">
        <f t="shared" si="4"/>
        <v>39.310194174757264</v>
      </c>
      <c r="EM173" s="89">
        <v>17</v>
      </c>
      <c r="EN173" s="90" t="s">
        <v>38</v>
      </c>
      <c r="EO173" s="91"/>
      <c r="EV173" s="150">
        <v>34790</v>
      </c>
      <c r="EW173" s="151">
        <v>377.28</v>
      </c>
      <c r="EX173" s="151">
        <v>442.34699999999998</v>
      </c>
      <c r="EY173" s="152"/>
    </row>
    <row r="174" spans="1:155">
      <c r="A174" s="95" t="s">
        <v>113</v>
      </c>
      <c r="B174" s="158">
        <v>18</v>
      </c>
      <c r="C174" s="80" t="s">
        <v>39</v>
      </c>
      <c r="D174" s="81">
        <f>3.1*8.7</f>
        <v>26.97</v>
      </c>
      <c r="E174" s="82">
        <f>3.3*8.7</f>
        <v>28.709999999999997</v>
      </c>
      <c r="F174" s="82">
        <f>4.1*8.7</f>
        <v>35.669999999999995</v>
      </c>
      <c r="G174" s="82">
        <f>3.1*8.7</f>
        <v>26.97</v>
      </c>
      <c r="H174" s="81">
        <f>3.1*8.7</f>
        <v>26.97</v>
      </c>
      <c r="I174" s="82">
        <f>3.1*8.7</f>
        <v>26.97</v>
      </c>
      <c r="J174" s="82">
        <f>3.2*8.7</f>
        <v>27.84</v>
      </c>
      <c r="K174" s="82">
        <f>3.1*8.7</f>
        <v>26.97</v>
      </c>
      <c r="L174" s="81">
        <f>3.2*8.7</f>
        <v>27.84</v>
      </c>
      <c r="M174" s="82">
        <f>3.1*8.7</f>
        <v>26.97</v>
      </c>
      <c r="N174" s="82">
        <f>3.1*8.7</f>
        <v>26.97</v>
      </c>
      <c r="O174" s="82">
        <f>3.3*8.7</f>
        <v>28.709999999999997</v>
      </c>
      <c r="P174" s="81">
        <f>3.1*8.7</f>
        <v>26.97</v>
      </c>
      <c r="Q174" s="82">
        <f>3.1*8.7</f>
        <v>26.97</v>
      </c>
      <c r="R174" s="82">
        <f>3.1*8.7</f>
        <v>26.97</v>
      </c>
      <c r="S174" s="82">
        <f>3.1*8.7</f>
        <v>26.97</v>
      </c>
      <c r="T174" s="81">
        <f>3.2*8.7</f>
        <v>27.84</v>
      </c>
      <c r="U174" s="82">
        <f>3*8.7</f>
        <v>26.099999999999998</v>
      </c>
      <c r="V174" s="82">
        <f>3*8.7</f>
        <v>26.099999999999998</v>
      </c>
      <c r="W174" s="82">
        <f>3.1*8.7</f>
        <v>26.97</v>
      </c>
      <c r="X174" s="81">
        <f>3*8.7</f>
        <v>26.099999999999998</v>
      </c>
      <c r="Y174" s="82">
        <f>2.9*8.7</f>
        <v>25.229999999999997</v>
      </c>
      <c r="Z174" s="82">
        <f>3*8.7</f>
        <v>26.099999999999998</v>
      </c>
      <c r="AA174" s="82">
        <f>3*8.7</f>
        <v>26.099999999999998</v>
      </c>
      <c r="AB174" s="81">
        <v>25.8</v>
      </c>
      <c r="AC174" s="82">
        <v>24.7</v>
      </c>
      <c r="AD174" s="82">
        <v>27</v>
      </c>
      <c r="AE174" s="82">
        <v>26.7</v>
      </c>
      <c r="AF174" s="81">
        <v>25.1</v>
      </c>
      <c r="AG174" s="82">
        <v>27.1</v>
      </c>
      <c r="AH174" s="82">
        <v>25.4</v>
      </c>
      <c r="AI174" s="82">
        <v>26.4</v>
      </c>
      <c r="AJ174" s="81">
        <v>29.7</v>
      </c>
      <c r="AK174" s="82">
        <v>25.9</v>
      </c>
      <c r="AL174" s="82">
        <v>27.7</v>
      </c>
      <c r="AM174" s="82">
        <v>29.5</v>
      </c>
      <c r="AN174" s="81">
        <v>28</v>
      </c>
      <c r="AO174" s="82">
        <v>28.9</v>
      </c>
      <c r="AP174" s="82">
        <v>29.6</v>
      </c>
      <c r="AQ174" s="82">
        <v>31.7</v>
      </c>
      <c r="AR174" s="81">
        <v>27.99</v>
      </c>
      <c r="AS174" s="82">
        <v>30.39</v>
      </c>
      <c r="AT174" s="82">
        <v>28.59</v>
      </c>
      <c r="AU174" s="82">
        <v>30.13</v>
      </c>
      <c r="AV174" s="81">
        <v>30.76</v>
      </c>
      <c r="AW174" s="82">
        <v>31.03</v>
      </c>
      <c r="AX174" s="82">
        <v>33.6</v>
      </c>
      <c r="AY174" s="82">
        <v>32.1</v>
      </c>
      <c r="AZ174" s="83">
        <v>31.4</v>
      </c>
      <c r="BA174" s="84">
        <v>30.7</v>
      </c>
      <c r="BB174" s="84">
        <v>29.5</v>
      </c>
      <c r="BC174" s="85">
        <v>27.96</v>
      </c>
      <c r="BD174" s="83">
        <v>29.7</v>
      </c>
      <c r="BE174" s="84">
        <v>27.1</v>
      </c>
      <c r="BF174" s="84">
        <v>29.3</v>
      </c>
      <c r="BG174" s="86">
        <v>27.6</v>
      </c>
      <c r="BH174" s="83">
        <v>27.4</v>
      </c>
      <c r="BI174" s="84">
        <v>29.4</v>
      </c>
      <c r="BJ174" s="84">
        <v>29.3</v>
      </c>
      <c r="BK174" s="86">
        <v>28.6</v>
      </c>
      <c r="BL174" s="83">
        <v>29.7</v>
      </c>
      <c r="BM174" s="84">
        <v>29.3</v>
      </c>
      <c r="BN174" s="84">
        <v>29</v>
      </c>
      <c r="BO174" s="86">
        <v>29.3</v>
      </c>
      <c r="BP174" s="83">
        <v>31.5</v>
      </c>
      <c r="BQ174" s="84">
        <v>31.3</v>
      </c>
      <c r="BR174" s="84">
        <v>29.7</v>
      </c>
      <c r="BS174" s="86">
        <v>30.3</v>
      </c>
      <c r="BT174" s="83">
        <v>29.4</v>
      </c>
      <c r="BU174" s="84">
        <v>31.4</v>
      </c>
      <c r="BV174" s="84">
        <v>29</v>
      </c>
      <c r="BW174" s="86">
        <v>29</v>
      </c>
      <c r="BX174" s="83">
        <v>29.6</v>
      </c>
      <c r="BY174" s="84">
        <v>29.7</v>
      </c>
      <c r="BZ174" s="84">
        <v>28.9</v>
      </c>
      <c r="CA174" s="86">
        <v>30</v>
      </c>
      <c r="CB174" s="83">
        <v>29.1</v>
      </c>
      <c r="CC174" s="84">
        <v>30.1</v>
      </c>
      <c r="CD174" s="84">
        <v>28.2</v>
      </c>
      <c r="CE174" s="86">
        <v>28.5</v>
      </c>
      <c r="CF174" s="83">
        <v>28.7</v>
      </c>
      <c r="CG174" s="84">
        <v>28.5</v>
      </c>
      <c r="CH174" s="84">
        <v>30.2</v>
      </c>
      <c r="CI174" s="86">
        <v>29.4</v>
      </c>
      <c r="CJ174" s="83">
        <v>29.5</v>
      </c>
      <c r="CK174" s="84">
        <v>30.7</v>
      </c>
      <c r="CL174" s="84">
        <v>31.7</v>
      </c>
      <c r="CM174" s="86">
        <v>30</v>
      </c>
      <c r="CN174" s="83">
        <v>27.6</v>
      </c>
      <c r="CO174" s="84">
        <v>29.4</v>
      </c>
      <c r="CP174" s="84">
        <v>30.3</v>
      </c>
      <c r="CQ174" s="86">
        <v>28.5</v>
      </c>
      <c r="CR174" s="83">
        <v>29</v>
      </c>
      <c r="CS174" s="84">
        <v>29.1</v>
      </c>
      <c r="CT174" s="84">
        <v>30.4</v>
      </c>
      <c r="CU174" s="86">
        <v>30</v>
      </c>
      <c r="CV174" s="83">
        <v>29.6</v>
      </c>
      <c r="CW174" s="84">
        <v>29.3</v>
      </c>
      <c r="CX174" s="84">
        <v>31.6</v>
      </c>
      <c r="CY174" s="86">
        <v>30.2</v>
      </c>
      <c r="CZ174" s="83">
        <v>30.4</v>
      </c>
      <c r="DA174" s="84">
        <v>32</v>
      </c>
      <c r="DB174" s="84">
        <v>31.3</v>
      </c>
      <c r="DC174" s="86"/>
      <c r="DD174" s="83"/>
      <c r="DE174" s="84"/>
      <c r="DF174" s="84"/>
      <c r="DG174" s="86"/>
      <c r="DH174" s="81"/>
      <c r="DI174" s="82"/>
      <c r="DJ174" s="82"/>
      <c r="DK174" s="82"/>
      <c r="DL174" s="81"/>
      <c r="DM174" s="82"/>
      <c r="DN174" s="82"/>
      <c r="DO174" s="82"/>
      <c r="DP174" s="81"/>
      <c r="DQ174" s="82"/>
      <c r="DR174" s="82"/>
      <c r="DS174" s="82"/>
      <c r="DT174" s="81"/>
      <c r="DU174" s="82"/>
      <c r="DV174" s="82"/>
      <c r="DW174" s="82"/>
      <c r="DX174" s="81"/>
      <c r="DY174" s="82"/>
      <c r="DZ174" s="82"/>
      <c r="EA174" s="82"/>
      <c r="EB174" s="81"/>
      <c r="EC174" s="82"/>
      <c r="ED174" s="82"/>
      <c r="EE174" s="82"/>
      <c r="EF174" s="81"/>
      <c r="EG174" s="82"/>
      <c r="EH174" s="82"/>
      <c r="EI174" s="82"/>
      <c r="EJ174" s="87">
        <f t="shared" ref="EJ174:EJ180" si="5">MIN(D174:EI174)</f>
        <v>24.7</v>
      </c>
      <c r="EK174" s="87">
        <f t="shared" ref="EK174:EK180" si="6">MAX(D174:EI174)</f>
        <v>35.669999999999995</v>
      </c>
      <c r="EL174" s="88">
        <f t="shared" ref="EL174:EL180" si="7">AVERAGE(D174:EI174)</f>
        <v>28.81679611650485</v>
      </c>
      <c r="EM174" s="89">
        <v>18</v>
      </c>
      <c r="EN174" s="90" t="s">
        <v>39</v>
      </c>
      <c r="EO174" s="97" t="s">
        <v>113</v>
      </c>
      <c r="EV174" s="150">
        <v>34820</v>
      </c>
      <c r="EW174" s="151">
        <v>386.82</v>
      </c>
      <c r="EX174" s="151">
        <v>70.885999999999996</v>
      </c>
      <c r="EY174" s="152"/>
    </row>
    <row r="175" spans="1:155">
      <c r="A175" s="79"/>
      <c r="B175" s="158">
        <v>19</v>
      </c>
      <c r="C175" s="80" t="s">
        <v>40</v>
      </c>
      <c r="D175" s="81">
        <f>3.2*8.7</f>
        <v>27.84</v>
      </c>
      <c r="E175" s="82">
        <f>3.1*8.7</f>
        <v>26.97</v>
      </c>
      <c r="F175" s="82">
        <f>4.1*8.7</f>
        <v>35.669999999999995</v>
      </c>
      <c r="G175" s="82">
        <f>3.4*8.7</f>
        <v>29.58</v>
      </c>
      <c r="H175" s="81">
        <f>3*8.7</f>
        <v>26.099999999999998</v>
      </c>
      <c r="I175" s="82">
        <f>3.2*8.7</f>
        <v>27.84</v>
      </c>
      <c r="J175" s="82">
        <f>3.2*8.7</f>
        <v>27.84</v>
      </c>
      <c r="K175" s="82">
        <f>3*8.7</f>
        <v>26.099999999999998</v>
      </c>
      <c r="L175" s="81">
        <f>3.1*8.7</f>
        <v>26.97</v>
      </c>
      <c r="M175" s="82">
        <f>3.1*8.7</f>
        <v>26.97</v>
      </c>
      <c r="N175" s="82">
        <f>3*8.7</f>
        <v>26.099999999999998</v>
      </c>
      <c r="O175" s="82">
        <f>3.3*8.7</f>
        <v>28.709999999999997</v>
      </c>
      <c r="P175" s="81">
        <f>3.1*8.7</f>
        <v>26.97</v>
      </c>
      <c r="Q175" s="82">
        <f>3*8.7</f>
        <v>26.099999999999998</v>
      </c>
      <c r="R175" s="82">
        <f>3.1*8.7</f>
        <v>26.97</v>
      </c>
      <c r="S175" s="82">
        <f>3.2*8.7</f>
        <v>27.84</v>
      </c>
      <c r="T175" s="81">
        <f>3.1*8.7</f>
        <v>26.97</v>
      </c>
      <c r="U175" s="82">
        <f>3*8.7</f>
        <v>26.099999999999998</v>
      </c>
      <c r="V175" s="82">
        <f>3.2*8.7</f>
        <v>27.84</v>
      </c>
      <c r="W175" s="82">
        <f>2.9*8.7</f>
        <v>25.229999999999997</v>
      </c>
      <c r="X175" s="81">
        <f>3*8.7</f>
        <v>26.099999999999998</v>
      </c>
      <c r="Y175" s="82">
        <f>2.9*8.7</f>
        <v>25.229999999999997</v>
      </c>
      <c r="Z175" s="82">
        <f>2.9*8.7</f>
        <v>25.229999999999997</v>
      </c>
      <c r="AA175" s="82">
        <f>3.1*8.7</f>
        <v>26.97</v>
      </c>
      <c r="AB175" s="81">
        <v>24.6</v>
      </c>
      <c r="AC175" s="82">
        <v>26.9</v>
      </c>
      <c r="AD175" s="82">
        <v>27.9</v>
      </c>
      <c r="AE175" s="82">
        <v>26.9</v>
      </c>
      <c r="AF175" s="81">
        <v>27.3</v>
      </c>
      <c r="AG175" s="82">
        <v>26.7</v>
      </c>
      <c r="AH175" s="82">
        <v>26.9</v>
      </c>
      <c r="AI175" s="82">
        <v>28.5</v>
      </c>
      <c r="AJ175" s="81">
        <v>32.200000000000003</v>
      </c>
      <c r="AK175" s="82">
        <v>27.7</v>
      </c>
      <c r="AL175" s="82">
        <v>30.4</v>
      </c>
      <c r="AM175" s="82">
        <v>31.6</v>
      </c>
      <c r="AN175" s="81">
        <v>29.5</v>
      </c>
      <c r="AO175" s="82">
        <v>29.9</v>
      </c>
      <c r="AP175" s="82">
        <v>30.6</v>
      </c>
      <c r="AQ175" s="82">
        <v>32</v>
      </c>
      <c r="AR175" s="81">
        <v>29.29</v>
      </c>
      <c r="AS175" s="82">
        <v>30.66</v>
      </c>
      <c r="AT175" s="82">
        <v>30.53</v>
      </c>
      <c r="AU175" s="82">
        <v>32</v>
      </c>
      <c r="AV175" s="81">
        <v>31.39</v>
      </c>
      <c r="AW175" s="82">
        <v>28.51</v>
      </c>
      <c r="AX175" s="82">
        <v>28.7</v>
      </c>
      <c r="AY175" s="82">
        <v>31.4</v>
      </c>
      <c r="AZ175" s="83">
        <v>31.5</v>
      </c>
      <c r="BA175" s="84">
        <v>30.7</v>
      </c>
      <c r="BB175" s="84">
        <v>32.4</v>
      </c>
      <c r="BC175" s="85">
        <v>29.17</v>
      </c>
      <c r="BD175" s="83">
        <v>31.4</v>
      </c>
      <c r="BE175" s="84">
        <v>27.7</v>
      </c>
      <c r="BF175" s="84">
        <v>29.2</v>
      </c>
      <c r="BG175" s="86">
        <v>30.4</v>
      </c>
      <c r="BH175" s="83">
        <v>29.5</v>
      </c>
      <c r="BI175" s="84">
        <v>28.8</v>
      </c>
      <c r="BJ175" s="84">
        <v>30.4</v>
      </c>
      <c r="BK175" s="86">
        <v>29.7</v>
      </c>
      <c r="BL175" s="83">
        <v>30.8</v>
      </c>
      <c r="BM175" s="84">
        <v>29.2</v>
      </c>
      <c r="BN175" s="84">
        <v>30.1</v>
      </c>
      <c r="BO175" s="86">
        <v>31.1</v>
      </c>
      <c r="BP175" s="83">
        <v>31.3</v>
      </c>
      <c r="BQ175" s="84">
        <v>29.8</v>
      </c>
      <c r="BR175" s="84">
        <v>30.1</v>
      </c>
      <c r="BS175" s="86">
        <v>30.1</v>
      </c>
      <c r="BT175" s="83">
        <v>29.2</v>
      </c>
      <c r="BU175" s="84">
        <v>28.9</v>
      </c>
      <c r="BV175" s="84">
        <v>28.5</v>
      </c>
      <c r="BW175" s="86">
        <v>29.1</v>
      </c>
      <c r="BX175" s="83">
        <v>28.9</v>
      </c>
      <c r="BY175" s="84">
        <v>29.7</v>
      </c>
      <c r="BZ175" s="84">
        <v>29.1</v>
      </c>
      <c r="CA175" s="86">
        <v>29.1</v>
      </c>
      <c r="CB175" s="83">
        <v>30.4</v>
      </c>
      <c r="CC175" s="84">
        <v>29.3</v>
      </c>
      <c r="CD175" s="84">
        <v>27.7</v>
      </c>
      <c r="CE175" s="86">
        <v>27.5</v>
      </c>
      <c r="CF175" s="83">
        <v>29.1</v>
      </c>
      <c r="CG175" s="84">
        <v>29.3</v>
      </c>
      <c r="CH175" s="84">
        <v>29.2</v>
      </c>
      <c r="CI175" s="86">
        <v>29.4</v>
      </c>
      <c r="CJ175" s="83">
        <v>30.7</v>
      </c>
      <c r="CK175" s="84">
        <v>32.799999999999997</v>
      </c>
      <c r="CL175" s="84">
        <v>32.4</v>
      </c>
      <c r="CM175" s="86">
        <v>31.9</v>
      </c>
      <c r="CN175" s="83">
        <v>32</v>
      </c>
      <c r="CO175" s="84">
        <v>30.8</v>
      </c>
      <c r="CP175" s="84">
        <v>31.9</v>
      </c>
      <c r="CQ175" s="86">
        <v>30.9</v>
      </c>
      <c r="CR175" s="83">
        <v>30</v>
      </c>
      <c r="CS175" s="84">
        <v>28.8</v>
      </c>
      <c r="CT175" s="84">
        <v>29.8</v>
      </c>
      <c r="CU175" s="86">
        <v>30.3</v>
      </c>
      <c r="CV175" s="83">
        <v>29.2</v>
      </c>
      <c r="CW175" s="84">
        <v>30.8</v>
      </c>
      <c r="CX175" s="84">
        <v>31.4</v>
      </c>
      <c r="CY175" s="86">
        <v>30.9</v>
      </c>
      <c r="CZ175" s="83">
        <v>28.7</v>
      </c>
      <c r="DA175" s="84">
        <v>30.7</v>
      </c>
      <c r="DB175" s="84">
        <v>30.8</v>
      </c>
      <c r="DC175" s="86"/>
      <c r="DD175" s="83"/>
      <c r="DE175" s="84"/>
      <c r="DF175" s="84"/>
      <c r="DG175" s="86"/>
      <c r="DH175" s="81"/>
      <c r="DI175" s="82"/>
      <c r="DJ175" s="82"/>
      <c r="DK175" s="82"/>
      <c r="DL175" s="81"/>
      <c r="DM175" s="82"/>
      <c r="DN175" s="82"/>
      <c r="DO175" s="82"/>
      <c r="DP175" s="81"/>
      <c r="DQ175" s="82"/>
      <c r="DR175" s="82"/>
      <c r="DS175" s="82"/>
      <c r="DT175" s="81"/>
      <c r="DU175" s="82"/>
      <c r="DV175" s="82"/>
      <c r="DW175" s="82"/>
      <c r="DX175" s="81"/>
      <c r="DY175" s="82"/>
      <c r="DZ175" s="82"/>
      <c r="EA175" s="82"/>
      <c r="EB175" s="81"/>
      <c r="EC175" s="82"/>
      <c r="ED175" s="82"/>
      <c r="EE175" s="82"/>
      <c r="EF175" s="81"/>
      <c r="EG175" s="82"/>
      <c r="EH175" s="82"/>
      <c r="EI175" s="82"/>
      <c r="EJ175" s="87">
        <f t="shared" si="5"/>
        <v>24.6</v>
      </c>
      <c r="EK175" s="87">
        <f t="shared" si="6"/>
        <v>35.669999999999995</v>
      </c>
      <c r="EL175" s="88">
        <f t="shared" si="7"/>
        <v>29.212524271844675</v>
      </c>
      <c r="EM175" s="89">
        <v>19</v>
      </c>
      <c r="EN175" s="90" t="s">
        <v>40</v>
      </c>
      <c r="EO175" s="91"/>
      <c r="EV175" s="150">
        <v>34851</v>
      </c>
      <c r="EW175" s="151">
        <v>373.06099999999998</v>
      </c>
      <c r="EX175" s="151">
        <v>315.92700000000002</v>
      </c>
      <c r="EY175" s="152"/>
    </row>
    <row r="176" spans="1:155">
      <c r="A176" s="79"/>
      <c r="B176" s="158">
        <v>20</v>
      </c>
      <c r="C176" s="80" t="s">
        <v>155</v>
      </c>
      <c r="D176" s="81">
        <f>3*8.7</f>
        <v>26.099999999999998</v>
      </c>
      <c r="E176" s="82">
        <f>3*8.7</f>
        <v>26.099999999999998</v>
      </c>
      <c r="F176" s="82">
        <f>3.8*8.7</f>
        <v>33.059999999999995</v>
      </c>
      <c r="G176" s="82">
        <f>3*8.7</f>
        <v>26.099999999999998</v>
      </c>
      <c r="H176" s="81">
        <f>3*8.7</f>
        <v>26.099999999999998</v>
      </c>
      <c r="I176" s="82">
        <f>2.9*8.7</f>
        <v>25.229999999999997</v>
      </c>
      <c r="J176" s="82">
        <f>3*8.7</f>
        <v>26.099999999999998</v>
      </c>
      <c r="K176" s="82">
        <f>2.9*8.7</f>
        <v>25.229999999999997</v>
      </c>
      <c r="L176" s="81">
        <f>3.1*8.7</f>
        <v>26.97</v>
      </c>
      <c r="M176" s="82">
        <f>3*8.7</f>
        <v>26.099999999999998</v>
      </c>
      <c r="N176" s="82">
        <f>2.8*8.7</f>
        <v>24.359999999999996</v>
      </c>
      <c r="O176" s="82">
        <f>3.1*8.7</f>
        <v>26.97</v>
      </c>
      <c r="P176" s="81">
        <f>2.9*8.7</f>
        <v>25.229999999999997</v>
      </c>
      <c r="Q176" s="82">
        <f>2.8*8.7</f>
        <v>24.359999999999996</v>
      </c>
      <c r="R176" s="82">
        <f>2.9*8.7</f>
        <v>25.229999999999997</v>
      </c>
      <c r="S176" s="82">
        <f>2.9*8.7</f>
        <v>25.229999999999997</v>
      </c>
      <c r="T176" s="81">
        <f>2.9*8.7</f>
        <v>25.229999999999997</v>
      </c>
      <c r="U176" s="82">
        <f>2.8*8.7</f>
        <v>24.359999999999996</v>
      </c>
      <c r="V176" s="82">
        <f>2.9*8.7</f>
        <v>25.229999999999997</v>
      </c>
      <c r="W176" s="82">
        <f>2.9*8.7</f>
        <v>25.229999999999997</v>
      </c>
      <c r="X176" s="81">
        <f>2.8*8.7</f>
        <v>24.359999999999996</v>
      </c>
      <c r="Y176" s="82">
        <f>2.7*8.7</f>
        <v>23.49</v>
      </c>
      <c r="Z176" s="82">
        <f>2.8*8.7</f>
        <v>24.359999999999996</v>
      </c>
      <c r="AA176" s="82">
        <f>2.9*8.7</f>
        <v>25.229999999999997</v>
      </c>
      <c r="AB176" s="81">
        <v>25.8</v>
      </c>
      <c r="AC176" s="82">
        <v>25.5</v>
      </c>
      <c r="AD176" s="82">
        <v>26.2</v>
      </c>
      <c r="AE176" s="82">
        <v>24.8</v>
      </c>
      <c r="AF176" s="81">
        <v>24.2</v>
      </c>
      <c r="AG176" s="82">
        <v>25.5</v>
      </c>
      <c r="AH176" s="82">
        <v>27.5</v>
      </c>
      <c r="AI176" s="82">
        <v>25.8</v>
      </c>
      <c r="AJ176" s="81">
        <v>28</v>
      </c>
      <c r="AK176" s="82">
        <v>26.4</v>
      </c>
      <c r="AL176" s="82">
        <v>26.5</v>
      </c>
      <c r="AM176" s="82">
        <v>28.2</v>
      </c>
      <c r="AN176" s="81">
        <v>26</v>
      </c>
      <c r="AO176" s="82">
        <v>26.8</v>
      </c>
      <c r="AP176" s="82">
        <v>28.3</v>
      </c>
      <c r="AQ176" s="82">
        <v>28.2</v>
      </c>
      <c r="AR176" s="81">
        <v>27.65</v>
      </c>
      <c r="AS176" s="82">
        <v>28.07</v>
      </c>
      <c r="AT176" s="82">
        <v>27.41</v>
      </c>
      <c r="AU176" s="82">
        <v>26.43</v>
      </c>
      <c r="AV176" s="81">
        <v>29.75</v>
      </c>
      <c r="AW176" s="82">
        <v>28.03</v>
      </c>
      <c r="AX176" s="82">
        <v>30.9</v>
      </c>
      <c r="AY176" s="82">
        <v>28.9</v>
      </c>
      <c r="AZ176" s="83">
        <v>27.6</v>
      </c>
      <c r="BA176" s="84">
        <v>29.5</v>
      </c>
      <c r="BB176" s="84">
        <v>29.6</v>
      </c>
      <c r="BC176" s="85">
        <v>28.38</v>
      </c>
      <c r="BD176" s="83">
        <v>29.9</v>
      </c>
      <c r="BE176" s="84">
        <v>25.7</v>
      </c>
      <c r="BF176" s="84">
        <v>28.5</v>
      </c>
      <c r="BG176" s="86">
        <v>29.9</v>
      </c>
      <c r="BH176" s="83">
        <v>27</v>
      </c>
      <c r="BI176" s="84">
        <v>26.9</v>
      </c>
      <c r="BJ176" s="84">
        <v>28.8</v>
      </c>
      <c r="BK176" s="86">
        <v>28</v>
      </c>
      <c r="BL176" s="83">
        <v>28.2</v>
      </c>
      <c r="BM176" s="84">
        <v>27.4</v>
      </c>
      <c r="BN176" s="84">
        <v>27.4</v>
      </c>
      <c r="BO176" s="86">
        <v>26.9</v>
      </c>
      <c r="BP176" s="83">
        <v>29.6</v>
      </c>
      <c r="BQ176" s="84">
        <v>29.4</v>
      </c>
      <c r="BR176" s="84">
        <v>28.7</v>
      </c>
      <c r="BS176" s="86">
        <v>29.2</v>
      </c>
      <c r="BT176" s="83">
        <v>28.6</v>
      </c>
      <c r="BU176" s="84">
        <v>29.1</v>
      </c>
      <c r="BV176" s="84">
        <v>27.6</v>
      </c>
      <c r="BW176" s="86">
        <v>28.4</v>
      </c>
      <c r="BX176" s="83">
        <v>27.8</v>
      </c>
      <c r="BY176" s="84">
        <v>28.5</v>
      </c>
      <c r="BZ176" s="84">
        <v>27.6</v>
      </c>
      <c r="CA176" s="86">
        <v>28.6</v>
      </c>
      <c r="CB176" s="83">
        <v>28</v>
      </c>
      <c r="CC176" s="84">
        <v>28.1</v>
      </c>
      <c r="CD176" s="84">
        <v>27.1</v>
      </c>
      <c r="CE176" s="86">
        <v>27.5</v>
      </c>
      <c r="CF176" s="83">
        <v>28.1</v>
      </c>
      <c r="CG176" s="84">
        <v>28.7</v>
      </c>
      <c r="CH176" s="84">
        <v>29.4</v>
      </c>
      <c r="CI176" s="86">
        <v>28.7</v>
      </c>
      <c r="CJ176" s="83">
        <v>28.9</v>
      </c>
      <c r="CK176" s="84">
        <v>32.4</v>
      </c>
      <c r="CL176" s="84">
        <v>31.5</v>
      </c>
      <c r="CM176" s="86">
        <v>30.3</v>
      </c>
      <c r="CN176" s="83">
        <v>28.6</v>
      </c>
      <c r="CO176" s="84">
        <v>29.5</v>
      </c>
      <c r="CP176" s="84">
        <v>30.3</v>
      </c>
      <c r="CQ176" s="86">
        <v>29</v>
      </c>
      <c r="CR176" s="83">
        <v>28</v>
      </c>
      <c r="CS176" s="84">
        <v>28.2</v>
      </c>
      <c r="CT176" s="84">
        <v>30</v>
      </c>
      <c r="CU176" s="86">
        <v>29.1</v>
      </c>
      <c r="CV176" s="83">
        <v>27.8</v>
      </c>
      <c r="CW176" s="84">
        <v>27.8</v>
      </c>
      <c r="CX176" s="84">
        <v>29.5</v>
      </c>
      <c r="CY176" s="86">
        <v>29.2</v>
      </c>
      <c r="CZ176" s="83">
        <v>28.9</v>
      </c>
      <c r="DA176" s="84">
        <v>31.3</v>
      </c>
      <c r="DB176" s="84">
        <v>28.8</v>
      </c>
      <c r="DC176" s="86"/>
      <c r="DD176" s="83"/>
      <c r="DE176" s="84"/>
      <c r="DF176" s="84"/>
      <c r="DG176" s="86"/>
      <c r="DH176" s="81"/>
      <c r="DI176" s="82"/>
      <c r="DJ176" s="82"/>
      <c r="DK176" s="82"/>
      <c r="DL176" s="81"/>
      <c r="DM176" s="82"/>
      <c r="DN176" s="82"/>
      <c r="DO176" s="82"/>
      <c r="DP176" s="81"/>
      <c r="DQ176" s="82"/>
      <c r="DR176" s="82"/>
      <c r="DS176" s="82"/>
      <c r="DT176" s="81"/>
      <c r="DU176" s="82"/>
      <c r="DV176" s="82"/>
      <c r="DW176" s="82"/>
      <c r="DX176" s="81"/>
      <c r="DY176" s="82"/>
      <c r="DZ176" s="82"/>
      <c r="EA176" s="82"/>
      <c r="EB176" s="81"/>
      <c r="EC176" s="82"/>
      <c r="ED176" s="82"/>
      <c r="EE176" s="82"/>
      <c r="EF176" s="81"/>
      <c r="EG176" s="82"/>
      <c r="EH176" s="82"/>
      <c r="EI176" s="82"/>
      <c r="EJ176" s="87">
        <f t="shared" si="5"/>
        <v>23.49</v>
      </c>
      <c r="EK176" s="87">
        <f t="shared" si="6"/>
        <v>33.059999999999995</v>
      </c>
      <c r="EL176" s="88">
        <f t="shared" si="7"/>
        <v>27.614368932038847</v>
      </c>
      <c r="EM176" s="89">
        <v>20</v>
      </c>
      <c r="EN176" s="90" t="s">
        <v>41</v>
      </c>
      <c r="EO176" s="91"/>
      <c r="EV176" s="150">
        <v>34881</v>
      </c>
      <c r="EW176" s="151">
        <v>385.61099999999999</v>
      </c>
      <c r="EX176" s="151">
        <v>514.44500000000005</v>
      </c>
      <c r="EY176" s="152"/>
    </row>
    <row r="177" spans="1:155">
      <c r="A177" s="79"/>
      <c r="B177" s="158">
        <v>21</v>
      </c>
      <c r="C177" s="80" t="s">
        <v>42</v>
      </c>
      <c r="D177" s="81">
        <f>2.6*8.7</f>
        <v>22.619999999999997</v>
      </c>
      <c r="E177" s="82">
        <f>2.5*8.7</f>
        <v>21.75</v>
      </c>
      <c r="F177" s="82">
        <f>3.4*8.7</f>
        <v>29.58</v>
      </c>
      <c r="G177" s="82">
        <f>2.7*8.7</f>
        <v>23.49</v>
      </c>
      <c r="H177" s="81">
        <f>2.5*8.7</f>
        <v>21.75</v>
      </c>
      <c r="I177" s="82">
        <f>2.4*8.7</f>
        <v>20.88</v>
      </c>
      <c r="J177" s="82">
        <f>2.6*8.7</f>
        <v>22.619999999999997</v>
      </c>
      <c r="K177" s="82">
        <f>2.6*8.7</f>
        <v>22.619999999999997</v>
      </c>
      <c r="L177" s="81">
        <f>2.7*8.7</f>
        <v>23.49</v>
      </c>
      <c r="M177" s="82">
        <f>2.5*8.7</f>
        <v>21.75</v>
      </c>
      <c r="N177" s="82">
        <f>2.6*8.7</f>
        <v>22.619999999999997</v>
      </c>
      <c r="O177" s="82">
        <f>2.6*8.7</f>
        <v>22.619999999999997</v>
      </c>
      <c r="P177" s="81">
        <f>2.6*8.7</f>
        <v>22.619999999999997</v>
      </c>
      <c r="Q177" s="82">
        <f>2.5*8.7</f>
        <v>21.75</v>
      </c>
      <c r="R177" s="82">
        <f>2.5*8.7</f>
        <v>21.75</v>
      </c>
      <c r="S177" s="82">
        <f>2.6*8.7</f>
        <v>22.619999999999997</v>
      </c>
      <c r="T177" s="81">
        <f>2.5*8.7</f>
        <v>21.75</v>
      </c>
      <c r="U177" s="82">
        <f>2.4*8.7</f>
        <v>20.88</v>
      </c>
      <c r="V177" s="82">
        <f>2.5*8.7</f>
        <v>21.75</v>
      </c>
      <c r="W177" s="82">
        <f>2.6*8.7</f>
        <v>22.619999999999997</v>
      </c>
      <c r="X177" s="81">
        <f>2.4*8.7</f>
        <v>20.88</v>
      </c>
      <c r="Y177" s="82">
        <f>2.3*8.7</f>
        <v>20.009999999999998</v>
      </c>
      <c r="Z177" s="82">
        <f>2.5*8.7</f>
        <v>21.75</v>
      </c>
      <c r="AA177" s="82">
        <f>2.6*8.7</f>
        <v>22.619999999999997</v>
      </c>
      <c r="AB177" s="81">
        <v>20.7</v>
      </c>
      <c r="AC177" s="82">
        <v>22.1</v>
      </c>
      <c r="AD177" s="82">
        <v>24.4</v>
      </c>
      <c r="AE177" s="82">
        <v>23.1</v>
      </c>
      <c r="AF177" s="81">
        <v>21.9</v>
      </c>
      <c r="AG177" s="82">
        <v>24</v>
      </c>
      <c r="AH177" s="82">
        <v>25.2</v>
      </c>
      <c r="AI177" s="82">
        <v>23.8</v>
      </c>
      <c r="AJ177" s="81">
        <v>26.6</v>
      </c>
      <c r="AK177" s="82">
        <v>23.2</v>
      </c>
      <c r="AL177" s="82">
        <v>25.7</v>
      </c>
      <c r="AM177" s="82">
        <v>26.4</v>
      </c>
      <c r="AN177" s="81">
        <v>24.3</v>
      </c>
      <c r="AO177" s="82">
        <v>28.9</v>
      </c>
      <c r="AP177" s="82">
        <v>26.7</v>
      </c>
      <c r="AQ177" s="82">
        <v>26.7</v>
      </c>
      <c r="AR177" s="81">
        <v>26.06</v>
      </c>
      <c r="AS177" s="82">
        <v>26.52</v>
      </c>
      <c r="AT177" s="82">
        <v>26.28</v>
      </c>
      <c r="AU177" s="82">
        <v>28.67</v>
      </c>
      <c r="AV177" s="81">
        <v>24.36</v>
      </c>
      <c r="AW177" s="82">
        <v>27.43</v>
      </c>
      <c r="AX177" s="82">
        <v>22.5</v>
      </c>
      <c r="AY177" s="82">
        <v>25.5</v>
      </c>
      <c r="AZ177" s="83">
        <v>27</v>
      </c>
      <c r="BA177" s="84">
        <v>28.1</v>
      </c>
      <c r="BB177" s="84">
        <v>28.1</v>
      </c>
      <c r="BC177" s="85">
        <v>25.88</v>
      </c>
      <c r="BD177" s="83">
        <v>27.2</v>
      </c>
      <c r="BE177" s="84">
        <v>24.6</v>
      </c>
      <c r="BF177" s="84">
        <v>25.1</v>
      </c>
      <c r="BG177" s="86">
        <v>26.7</v>
      </c>
      <c r="BH177" s="83">
        <v>24.9</v>
      </c>
      <c r="BI177" s="84">
        <v>25.1</v>
      </c>
      <c r="BJ177" s="84">
        <v>25.8</v>
      </c>
      <c r="BK177" s="86">
        <v>25.1</v>
      </c>
      <c r="BL177" s="83">
        <v>27.4</v>
      </c>
      <c r="BM177" s="84">
        <v>27</v>
      </c>
      <c r="BN177" s="84">
        <v>26.9</v>
      </c>
      <c r="BO177" s="86">
        <v>26.7</v>
      </c>
      <c r="BP177" s="83">
        <v>27.9</v>
      </c>
      <c r="BQ177" s="84">
        <v>27.1</v>
      </c>
      <c r="BR177" s="84">
        <v>26.8</v>
      </c>
      <c r="BS177" s="86">
        <v>27.4</v>
      </c>
      <c r="BT177" s="83">
        <v>26.5</v>
      </c>
      <c r="BU177" s="84">
        <v>27.5</v>
      </c>
      <c r="BV177" s="84">
        <v>25.5</v>
      </c>
      <c r="BW177" s="86">
        <v>27.2</v>
      </c>
      <c r="BX177" s="83">
        <v>26.9</v>
      </c>
      <c r="BY177" s="84">
        <v>27</v>
      </c>
      <c r="BZ177" s="84">
        <v>26.7</v>
      </c>
      <c r="CA177" s="86">
        <v>26.6</v>
      </c>
      <c r="CB177" s="83">
        <v>26.2</v>
      </c>
      <c r="CC177" s="84">
        <v>26.4</v>
      </c>
      <c r="CD177" s="84">
        <v>25.5</v>
      </c>
      <c r="CE177" s="86">
        <v>25.5</v>
      </c>
      <c r="CF177" s="83">
        <v>25</v>
      </c>
      <c r="CG177" s="84">
        <v>25.5</v>
      </c>
      <c r="CH177" s="84">
        <v>27.4</v>
      </c>
      <c r="CI177" s="86">
        <v>26.7</v>
      </c>
      <c r="CJ177" s="83">
        <v>25.3</v>
      </c>
      <c r="CK177" s="100">
        <v>31.5</v>
      </c>
      <c r="CL177" s="84">
        <v>27.8</v>
      </c>
      <c r="CM177" s="86">
        <v>26.2</v>
      </c>
      <c r="CN177" s="83">
        <v>25.9</v>
      </c>
      <c r="CO177" s="84">
        <v>25.5</v>
      </c>
      <c r="CP177" s="84">
        <v>26.5</v>
      </c>
      <c r="CQ177" s="86">
        <v>25.8</v>
      </c>
      <c r="CR177" s="83">
        <v>25.2</v>
      </c>
      <c r="CS177" s="84">
        <v>25.5</v>
      </c>
      <c r="CT177" s="84">
        <v>26.9</v>
      </c>
      <c r="CU177" s="86">
        <v>26.5</v>
      </c>
      <c r="CV177" s="83">
        <v>25.6</v>
      </c>
      <c r="CW177" s="84">
        <v>25.9</v>
      </c>
      <c r="CX177" s="84">
        <v>26.7</v>
      </c>
      <c r="CY177" s="86">
        <v>26.1</v>
      </c>
      <c r="CZ177" s="83">
        <v>25.5</v>
      </c>
      <c r="DA177" s="84">
        <v>27.1</v>
      </c>
      <c r="DB177" s="84">
        <v>26.1</v>
      </c>
      <c r="DC177" s="86"/>
      <c r="DD177" s="83"/>
      <c r="DE177" s="84"/>
      <c r="DF177" s="84"/>
      <c r="DG177" s="86"/>
      <c r="DH177" s="81"/>
      <c r="DI177" s="82"/>
      <c r="DJ177" s="82"/>
      <c r="DK177" s="82"/>
      <c r="DL177" s="81"/>
      <c r="DM177" s="82"/>
      <c r="DN177" s="82"/>
      <c r="DO177" s="82"/>
      <c r="DP177" s="81"/>
      <c r="DQ177" s="82"/>
      <c r="DR177" s="82"/>
      <c r="DS177" s="82"/>
      <c r="DT177" s="81"/>
      <c r="DU177" s="82"/>
      <c r="DV177" s="82"/>
      <c r="DW177" s="82"/>
      <c r="DX177" s="81"/>
      <c r="DY177" s="82"/>
      <c r="DZ177" s="82"/>
      <c r="EA177" s="82"/>
      <c r="EB177" s="81"/>
      <c r="EC177" s="82"/>
      <c r="ED177" s="82"/>
      <c r="EE177" s="82"/>
      <c r="EF177" s="81"/>
      <c r="EG177" s="82"/>
      <c r="EH177" s="82"/>
      <c r="EI177" s="82"/>
      <c r="EJ177" s="87">
        <f t="shared" si="5"/>
        <v>20.009999999999998</v>
      </c>
      <c r="EK177" s="87">
        <f t="shared" si="6"/>
        <v>31.5</v>
      </c>
      <c r="EL177" s="88">
        <f t="shared" si="7"/>
        <v>25.167864077669904</v>
      </c>
      <c r="EM177" s="89">
        <v>21</v>
      </c>
      <c r="EN177" s="90" t="s">
        <v>42</v>
      </c>
      <c r="EO177" s="91"/>
      <c r="EV177" s="150">
        <v>34912</v>
      </c>
      <c r="EW177" s="151">
        <v>378.54300000000001</v>
      </c>
      <c r="EX177" s="151">
        <v>613.79899999999998</v>
      </c>
      <c r="EY177" s="152"/>
    </row>
    <row r="178" spans="1:155">
      <c r="A178" s="79"/>
      <c r="B178" s="158">
        <v>22</v>
      </c>
      <c r="C178" s="80" t="s">
        <v>43</v>
      </c>
      <c r="D178" s="81">
        <f>3.7*8.7</f>
        <v>32.19</v>
      </c>
      <c r="E178" s="82">
        <f>3.8*8.7</f>
        <v>33.059999999999995</v>
      </c>
      <c r="F178" s="82">
        <f>4.4*8.7</f>
        <v>38.28</v>
      </c>
      <c r="G178" s="82">
        <f>3.7*8.7</f>
        <v>32.19</v>
      </c>
      <c r="H178" s="81">
        <f>3.6*8.7</f>
        <v>31.319999999999997</v>
      </c>
      <c r="I178" s="82">
        <f>3.6*8.7</f>
        <v>31.319999999999997</v>
      </c>
      <c r="J178" s="82">
        <f>3.7*8.7</f>
        <v>32.19</v>
      </c>
      <c r="K178" s="82">
        <f>3.5*8.7</f>
        <v>30.449999999999996</v>
      </c>
      <c r="L178" s="81">
        <f>3.7*8.7</f>
        <v>32.19</v>
      </c>
      <c r="M178" s="82">
        <f>3.7*8.7</f>
        <v>32.19</v>
      </c>
      <c r="N178" s="82">
        <f>3.6*8.7</f>
        <v>31.319999999999997</v>
      </c>
      <c r="O178" s="82">
        <f>3.6*8.7</f>
        <v>31.319999999999997</v>
      </c>
      <c r="P178" s="81">
        <f>3.6*8.7</f>
        <v>31.319999999999997</v>
      </c>
      <c r="Q178" s="82">
        <f>3.5*8.7</f>
        <v>30.449999999999996</v>
      </c>
      <c r="R178" s="82">
        <f>3.6*8.7</f>
        <v>31.319999999999997</v>
      </c>
      <c r="S178" s="82">
        <f>3.6*8.7</f>
        <v>31.319999999999997</v>
      </c>
      <c r="T178" s="81">
        <f>3.5*8.7</f>
        <v>30.449999999999996</v>
      </c>
      <c r="U178" s="82">
        <f>3.6*8.7</f>
        <v>31.319999999999997</v>
      </c>
      <c r="V178" s="82">
        <f>3.5*8.7</f>
        <v>30.449999999999996</v>
      </c>
      <c r="W178" s="82">
        <f>3.7*8.7</f>
        <v>32.19</v>
      </c>
      <c r="X178" s="81">
        <f>3.1*8.7</f>
        <v>26.97</v>
      </c>
      <c r="Y178" s="82">
        <f>3.3*8.7</f>
        <v>28.709999999999997</v>
      </c>
      <c r="Z178" s="82">
        <f>3.4*8.7</f>
        <v>29.58</v>
      </c>
      <c r="AA178" s="82">
        <f>3.5*8.7</f>
        <v>30.449999999999996</v>
      </c>
      <c r="AB178" s="81">
        <v>29.1</v>
      </c>
      <c r="AC178" s="82">
        <v>30.7</v>
      </c>
      <c r="AD178" s="82">
        <v>31.3</v>
      </c>
      <c r="AE178" s="82">
        <v>30</v>
      </c>
      <c r="AF178" s="81">
        <v>29.8</v>
      </c>
      <c r="AG178" s="82">
        <v>31.7</v>
      </c>
      <c r="AH178" s="82">
        <v>33.799999999999997</v>
      </c>
      <c r="AI178" s="82">
        <v>31.6</v>
      </c>
      <c r="AJ178" s="81">
        <v>36.4</v>
      </c>
      <c r="AK178" s="82">
        <v>31.6</v>
      </c>
      <c r="AL178" s="82">
        <v>33.4</v>
      </c>
      <c r="AM178" s="82">
        <v>35.200000000000003</v>
      </c>
      <c r="AN178" s="81">
        <v>33.299999999999997</v>
      </c>
      <c r="AO178" s="82">
        <v>34.4</v>
      </c>
      <c r="AP178" s="82">
        <v>35.200000000000003</v>
      </c>
      <c r="AQ178" s="82">
        <v>35.700000000000003</v>
      </c>
      <c r="AR178" s="81">
        <v>33.47</v>
      </c>
      <c r="AS178" s="82">
        <v>35.18</v>
      </c>
      <c r="AT178" s="82">
        <v>34.97</v>
      </c>
      <c r="AU178" s="82">
        <v>35.549999999999997</v>
      </c>
      <c r="AV178" s="81">
        <v>36.5</v>
      </c>
      <c r="AW178" s="82">
        <v>35.69</v>
      </c>
      <c r="AX178" s="82">
        <v>35.4</v>
      </c>
      <c r="AY178" s="82">
        <v>34.700000000000003</v>
      </c>
      <c r="AZ178" s="83">
        <v>35.6</v>
      </c>
      <c r="BA178" s="84">
        <v>37.4</v>
      </c>
      <c r="BB178" s="84">
        <v>37.4</v>
      </c>
      <c r="BC178" s="85">
        <v>32.409999999999997</v>
      </c>
      <c r="BD178" s="83">
        <v>34.799999999999997</v>
      </c>
      <c r="BE178" s="84">
        <v>32.299999999999997</v>
      </c>
      <c r="BF178" s="84">
        <v>34.9</v>
      </c>
      <c r="BG178" s="86">
        <v>31.8</v>
      </c>
      <c r="BH178" s="83">
        <v>35.9</v>
      </c>
      <c r="BI178" s="84">
        <v>34.1</v>
      </c>
      <c r="BJ178" s="84">
        <v>35</v>
      </c>
      <c r="BK178" s="86">
        <v>35</v>
      </c>
      <c r="BL178" s="83">
        <v>35.6</v>
      </c>
      <c r="BM178" s="84">
        <v>34.9</v>
      </c>
      <c r="BN178" s="84">
        <v>34</v>
      </c>
      <c r="BO178" s="86">
        <v>33.9</v>
      </c>
      <c r="BP178" s="83">
        <v>37.4</v>
      </c>
      <c r="BQ178" s="84">
        <v>37.5</v>
      </c>
      <c r="BR178" s="84">
        <v>36.4</v>
      </c>
      <c r="BS178" s="86">
        <v>35.700000000000003</v>
      </c>
      <c r="BT178" s="83">
        <v>35.5</v>
      </c>
      <c r="BU178" s="84">
        <v>36.200000000000003</v>
      </c>
      <c r="BV178" s="84">
        <v>34.799999999999997</v>
      </c>
      <c r="BW178" s="86">
        <v>35.6</v>
      </c>
      <c r="BX178" s="83">
        <v>34.799999999999997</v>
      </c>
      <c r="BY178" s="84">
        <v>34.299999999999997</v>
      </c>
      <c r="BZ178" s="84">
        <v>33.4</v>
      </c>
      <c r="CA178" s="86">
        <v>34.1</v>
      </c>
      <c r="CB178" s="83">
        <v>34.6</v>
      </c>
      <c r="CC178" s="84">
        <v>34.700000000000003</v>
      </c>
      <c r="CD178" s="84">
        <v>33</v>
      </c>
      <c r="CE178" s="86">
        <v>33</v>
      </c>
      <c r="CF178" s="83">
        <v>33.9</v>
      </c>
      <c r="CG178" s="84">
        <v>33.700000000000003</v>
      </c>
      <c r="CH178" s="84">
        <v>35.299999999999997</v>
      </c>
      <c r="CI178" s="86">
        <v>34.4</v>
      </c>
      <c r="CJ178" s="83">
        <v>35.700000000000003</v>
      </c>
      <c r="CK178" s="100">
        <v>43.1</v>
      </c>
      <c r="CL178" s="84">
        <v>36.299999999999997</v>
      </c>
      <c r="CM178" s="86">
        <v>35.5</v>
      </c>
      <c r="CN178" s="83">
        <v>34.1</v>
      </c>
      <c r="CO178" s="84">
        <v>34.9</v>
      </c>
      <c r="CP178" s="84">
        <v>35.6</v>
      </c>
      <c r="CQ178" s="86">
        <v>34.799999999999997</v>
      </c>
      <c r="CR178" s="83">
        <v>34.1</v>
      </c>
      <c r="CS178" s="84">
        <v>34.1</v>
      </c>
      <c r="CT178" s="84">
        <v>34.799999999999997</v>
      </c>
      <c r="CU178" s="86">
        <v>35</v>
      </c>
      <c r="CV178" s="83">
        <v>34.299999999999997</v>
      </c>
      <c r="CW178" s="84">
        <v>34.799999999999997</v>
      </c>
      <c r="CX178" s="84">
        <v>36.1</v>
      </c>
      <c r="CY178" s="86">
        <v>35.1</v>
      </c>
      <c r="CZ178" s="83">
        <v>34</v>
      </c>
      <c r="DA178" s="84">
        <v>36.9</v>
      </c>
      <c r="DB178" s="84">
        <v>34.9</v>
      </c>
      <c r="DC178" s="86"/>
      <c r="DD178" s="83"/>
      <c r="DE178" s="84"/>
      <c r="DF178" s="84"/>
      <c r="DG178" s="86"/>
      <c r="DH178" s="81"/>
      <c r="DI178" s="82"/>
      <c r="DJ178" s="82"/>
      <c r="DK178" s="82"/>
      <c r="DL178" s="81"/>
      <c r="DM178" s="82"/>
      <c r="DN178" s="82"/>
      <c r="DO178" s="82"/>
      <c r="DP178" s="81"/>
      <c r="DQ178" s="82"/>
      <c r="DR178" s="82"/>
      <c r="DS178" s="82"/>
      <c r="DT178" s="81"/>
      <c r="DU178" s="82"/>
      <c r="DV178" s="82"/>
      <c r="DW178" s="82"/>
      <c r="DX178" s="81"/>
      <c r="DY178" s="82"/>
      <c r="DZ178" s="82"/>
      <c r="EA178" s="82"/>
      <c r="EB178" s="81"/>
      <c r="EC178" s="82"/>
      <c r="ED178" s="82"/>
      <c r="EE178" s="82"/>
      <c r="EF178" s="81"/>
      <c r="EG178" s="82"/>
      <c r="EH178" s="82"/>
      <c r="EI178" s="82"/>
      <c r="EJ178" s="87">
        <f t="shared" si="5"/>
        <v>26.97</v>
      </c>
      <c r="EK178" s="87">
        <f t="shared" si="6"/>
        <v>43.1</v>
      </c>
      <c r="EL178" s="88">
        <f t="shared" si="7"/>
        <v>33.831262135922344</v>
      </c>
      <c r="EM178" s="89">
        <v>22</v>
      </c>
      <c r="EN178" s="90" t="s">
        <v>43</v>
      </c>
      <c r="EO178" s="91"/>
      <c r="EV178" s="150">
        <v>34943</v>
      </c>
      <c r="EW178" s="151">
        <v>79.3</v>
      </c>
      <c r="EX178" s="151">
        <v>594</v>
      </c>
      <c r="EY178" s="152"/>
    </row>
    <row r="179" spans="1:155">
      <c r="A179" s="79"/>
      <c r="B179" s="158">
        <v>23</v>
      </c>
      <c r="C179" s="80" t="s">
        <v>44</v>
      </c>
      <c r="D179" s="81">
        <f>3.2*8.7</f>
        <v>27.84</v>
      </c>
      <c r="E179" s="82">
        <f>3.3*8.7</f>
        <v>28.709999999999997</v>
      </c>
      <c r="F179" s="82">
        <f>3.8*8.7</f>
        <v>33.059999999999995</v>
      </c>
      <c r="G179" s="82">
        <f>3.3*8.7</f>
        <v>28.709999999999997</v>
      </c>
      <c r="H179" s="81">
        <f>3.2*8.7</f>
        <v>27.84</v>
      </c>
      <c r="I179" s="82">
        <f>3.2*8.7</f>
        <v>27.84</v>
      </c>
      <c r="J179" s="82">
        <f>3.3*8.7</f>
        <v>28.709999999999997</v>
      </c>
      <c r="K179" s="82">
        <f>3.2*8.7</f>
        <v>27.84</v>
      </c>
      <c r="L179" s="81">
        <f>3.3*8.7</f>
        <v>28.709999999999997</v>
      </c>
      <c r="M179" s="82">
        <f t="shared" ref="M179:R179" si="8">3.2*8.7</f>
        <v>27.84</v>
      </c>
      <c r="N179" s="82">
        <f t="shared" si="8"/>
        <v>27.84</v>
      </c>
      <c r="O179" s="82">
        <f t="shared" si="8"/>
        <v>27.84</v>
      </c>
      <c r="P179" s="81">
        <f t="shared" si="8"/>
        <v>27.84</v>
      </c>
      <c r="Q179" s="82">
        <f t="shared" si="8"/>
        <v>27.84</v>
      </c>
      <c r="R179" s="82">
        <f t="shared" si="8"/>
        <v>27.84</v>
      </c>
      <c r="S179" s="82">
        <f>3.3*8.7</f>
        <v>28.709999999999997</v>
      </c>
      <c r="T179" s="81">
        <f>3.1*8.7</f>
        <v>26.97</v>
      </c>
      <c r="U179" s="82">
        <f>3.2*8.7</f>
        <v>27.84</v>
      </c>
      <c r="V179" s="82">
        <f>3.1*8.7</f>
        <v>26.97</v>
      </c>
      <c r="W179" s="82">
        <f>3.4*8.7</f>
        <v>29.58</v>
      </c>
      <c r="X179" s="81">
        <f>3*8.7</f>
        <v>26.099999999999998</v>
      </c>
      <c r="Y179" s="82">
        <f>3*8.7</f>
        <v>26.099999999999998</v>
      </c>
      <c r="Z179" s="82">
        <f>3.1*8.7</f>
        <v>26.97</v>
      </c>
      <c r="AA179" s="82">
        <f>3*8.7</f>
        <v>26.099999999999998</v>
      </c>
      <c r="AB179" s="81">
        <v>26.4</v>
      </c>
      <c r="AC179" s="82">
        <v>26.9</v>
      </c>
      <c r="AD179" s="82">
        <v>27.4</v>
      </c>
      <c r="AE179" s="82">
        <v>26.4</v>
      </c>
      <c r="AF179" s="81">
        <v>27.8</v>
      </c>
      <c r="AG179" s="82">
        <v>27.7</v>
      </c>
      <c r="AH179" s="82">
        <v>29.8</v>
      </c>
      <c r="AI179" s="82">
        <v>28.8</v>
      </c>
      <c r="AJ179" s="81">
        <v>29.9</v>
      </c>
      <c r="AK179" s="82">
        <v>26.5</v>
      </c>
      <c r="AL179" s="82">
        <v>28.1</v>
      </c>
      <c r="AM179" s="82">
        <v>29.9</v>
      </c>
      <c r="AN179" s="81">
        <v>28.3</v>
      </c>
      <c r="AO179" s="82">
        <v>29.1</v>
      </c>
      <c r="AP179" s="82">
        <v>29.1</v>
      </c>
      <c r="AQ179" s="82">
        <v>30.1</v>
      </c>
      <c r="AR179" s="81">
        <v>29.17</v>
      </c>
      <c r="AS179" s="82">
        <v>29.3</v>
      </c>
      <c r="AT179" s="82">
        <v>27.97</v>
      </c>
      <c r="AU179" s="82">
        <v>30.24</v>
      </c>
      <c r="AV179" s="81">
        <v>29.9</v>
      </c>
      <c r="AW179" s="82">
        <v>30.09</v>
      </c>
      <c r="AX179" s="82">
        <v>27</v>
      </c>
      <c r="AY179" s="82">
        <v>27.6</v>
      </c>
      <c r="AZ179" s="83">
        <v>31.3</v>
      </c>
      <c r="BA179" s="84">
        <v>31.3</v>
      </c>
      <c r="BB179" s="84">
        <v>31.3</v>
      </c>
      <c r="BC179" s="85">
        <v>30.37</v>
      </c>
      <c r="BD179" s="83">
        <v>29.2</v>
      </c>
      <c r="BE179" s="84">
        <v>26.8</v>
      </c>
      <c r="BF179" s="84">
        <v>29.5</v>
      </c>
      <c r="BG179" s="86">
        <v>31</v>
      </c>
      <c r="BH179" s="83">
        <v>28.5</v>
      </c>
      <c r="BI179" s="84">
        <v>28.8</v>
      </c>
      <c r="BJ179" s="84">
        <v>30</v>
      </c>
      <c r="BK179" s="86">
        <v>29.6</v>
      </c>
      <c r="BL179" s="83">
        <v>29.7</v>
      </c>
      <c r="BM179" s="84">
        <v>29.8</v>
      </c>
      <c r="BN179" s="84">
        <v>29.3</v>
      </c>
      <c r="BO179" s="86">
        <v>30.2</v>
      </c>
      <c r="BP179" s="83">
        <v>30.9</v>
      </c>
      <c r="BQ179" s="84">
        <v>31.5</v>
      </c>
      <c r="BR179" s="84">
        <v>31</v>
      </c>
      <c r="BS179" s="86">
        <v>29</v>
      </c>
      <c r="BT179" s="83">
        <v>28.7</v>
      </c>
      <c r="BU179" s="84">
        <v>29.3</v>
      </c>
      <c r="BV179" s="84">
        <v>27.8</v>
      </c>
      <c r="BW179" s="86">
        <v>28.3</v>
      </c>
      <c r="BX179" s="83">
        <v>27.9</v>
      </c>
      <c r="BY179" s="84">
        <v>28.5</v>
      </c>
      <c r="BZ179" s="84">
        <v>28</v>
      </c>
      <c r="CA179" s="86">
        <v>29.1</v>
      </c>
      <c r="CB179" s="83">
        <v>28.7</v>
      </c>
      <c r="CC179" s="84">
        <v>28.7</v>
      </c>
      <c r="CD179" s="84">
        <v>27.6</v>
      </c>
      <c r="CE179" s="86">
        <v>27.9</v>
      </c>
      <c r="CF179" s="83">
        <v>28.2</v>
      </c>
      <c r="CG179" s="84">
        <v>27.1</v>
      </c>
      <c r="CH179" s="84">
        <v>29.9</v>
      </c>
      <c r="CI179" s="86">
        <v>28.6</v>
      </c>
      <c r="CJ179" s="83">
        <v>27.5</v>
      </c>
      <c r="CK179" s="100">
        <v>37.299999999999997</v>
      </c>
      <c r="CL179" s="84">
        <v>32.5</v>
      </c>
      <c r="CM179" s="86">
        <v>31.7</v>
      </c>
      <c r="CN179" s="83">
        <v>28.9</v>
      </c>
      <c r="CO179" s="84">
        <v>28.8</v>
      </c>
      <c r="CP179" s="84">
        <v>30.9</v>
      </c>
      <c r="CQ179" s="86">
        <v>29.1</v>
      </c>
      <c r="CR179" s="83">
        <v>28.1</v>
      </c>
      <c r="CS179" s="84">
        <v>28.1</v>
      </c>
      <c r="CT179" s="84">
        <v>29.7</v>
      </c>
      <c r="CU179" s="86">
        <v>28.9</v>
      </c>
      <c r="CV179" s="83">
        <v>28.2</v>
      </c>
      <c r="CW179" s="84">
        <v>28.6</v>
      </c>
      <c r="CX179" s="84">
        <v>29.4</v>
      </c>
      <c r="CY179" s="86">
        <v>28.7</v>
      </c>
      <c r="CZ179" s="83">
        <v>28.4</v>
      </c>
      <c r="DA179" s="84">
        <v>30.7</v>
      </c>
      <c r="DB179" s="84">
        <v>28.6</v>
      </c>
      <c r="DC179" s="86"/>
      <c r="DD179" s="83"/>
      <c r="DE179" s="84"/>
      <c r="DF179" s="84"/>
      <c r="DG179" s="86"/>
      <c r="DH179" s="81"/>
      <c r="DI179" s="82"/>
      <c r="DJ179" s="82"/>
      <c r="DK179" s="82"/>
      <c r="DL179" s="81"/>
      <c r="DM179" s="82"/>
      <c r="DN179" s="82"/>
      <c r="DO179" s="82"/>
      <c r="DP179" s="81"/>
      <c r="DQ179" s="82"/>
      <c r="DR179" s="82"/>
      <c r="DS179" s="82"/>
      <c r="DT179" s="81"/>
      <c r="DU179" s="82"/>
      <c r="DV179" s="82"/>
      <c r="DW179" s="82"/>
      <c r="DX179" s="81"/>
      <c r="DY179" s="82"/>
      <c r="DZ179" s="82"/>
      <c r="EA179" s="82"/>
      <c r="EB179" s="81"/>
      <c r="EC179" s="82"/>
      <c r="ED179" s="82"/>
      <c r="EE179" s="82"/>
      <c r="EF179" s="81"/>
      <c r="EG179" s="82"/>
      <c r="EH179" s="82"/>
      <c r="EI179" s="82"/>
      <c r="EJ179" s="87">
        <f t="shared" si="5"/>
        <v>26.099999999999998</v>
      </c>
      <c r="EK179" s="87">
        <f t="shared" si="6"/>
        <v>37.299999999999997</v>
      </c>
      <c r="EL179" s="88">
        <f t="shared" si="7"/>
        <v>28.859999999999982</v>
      </c>
      <c r="EM179" s="89">
        <v>23</v>
      </c>
      <c r="EN179" s="90" t="s">
        <v>44</v>
      </c>
      <c r="EO179" s="91"/>
      <c r="EV179" s="153">
        <v>34973</v>
      </c>
      <c r="EW179" s="151">
        <v>0</v>
      </c>
      <c r="EX179" s="151">
        <v>613.79899999999998</v>
      </c>
      <c r="EY179" s="152"/>
    </row>
    <row r="180" spans="1:155" ht="12.75" thickBot="1">
      <c r="A180" s="101"/>
      <c r="B180" s="159">
        <v>24</v>
      </c>
      <c r="C180" s="102" t="s">
        <v>156</v>
      </c>
      <c r="D180" s="103">
        <f>2.9*8.7</f>
        <v>25.229999999999997</v>
      </c>
      <c r="E180" s="104">
        <f>3*8.7</f>
        <v>26.099999999999998</v>
      </c>
      <c r="F180" s="104">
        <f>3.4*8.7</f>
        <v>29.58</v>
      </c>
      <c r="G180" s="104">
        <f>3.1*8.7</f>
        <v>26.97</v>
      </c>
      <c r="H180" s="103">
        <f>3*8.7</f>
        <v>26.099999999999998</v>
      </c>
      <c r="I180" s="104">
        <f>2.9*8.7</f>
        <v>25.229999999999997</v>
      </c>
      <c r="J180" s="104">
        <f>3*8.7</f>
        <v>26.099999999999998</v>
      </c>
      <c r="K180" s="104">
        <f>3*8.7</f>
        <v>26.099999999999998</v>
      </c>
      <c r="L180" s="103">
        <f>3*8.7</f>
        <v>26.099999999999998</v>
      </c>
      <c r="M180" s="104">
        <f>2.9*8.7</f>
        <v>25.229999999999997</v>
      </c>
      <c r="N180" s="104">
        <f>3*8.7</f>
        <v>26.099999999999998</v>
      </c>
      <c r="O180" s="104">
        <f>2.9*8.7</f>
        <v>25.229999999999997</v>
      </c>
      <c r="P180" s="103">
        <f>3*8.7</f>
        <v>26.099999999999998</v>
      </c>
      <c r="Q180" s="104">
        <f>2.9*8.7</f>
        <v>25.229999999999997</v>
      </c>
      <c r="R180" s="104">
        <f>3*8.7</f>
        <v>26.099999999999998</v>
      </c>
      <c r="S180" s="104">
        <f>3*8.7</f>
        <v>26.099999999999998</v>
      </c>
      <c r="T180" s="103">
        <f>3*8.7</f>
        <v>26.099999999999998</v>
      </c>
      <c r="U180" s="104">
        <f>2.9*8.7</f>
        <v>25.229999999999997</v>
      </c>
      <c r="V180" s="104">
        <f>2.9*8.7</f>
        <v>25.229999999999997</v>
      </c>
      <c r="W180" s="104">
        <f>2.8*8.7</f>
        <v>24.359999999999996</v>
      </c>
      <c r="X180" s="103">
        <f>2.7*8.7</f>
        <v>23.49</v>
      </c>
      <c r="Y180" s="104">
        <f>2.7*8.7</f>
        <v>23.49</v>
      </c>
      <c r="Z180" s="104">
        <f>2.8*8.7</f>
        <v>24.359999999999996</v>
      </c>
      <c r="AA180" s="104">
        <f>2.9*8.7</f>
        <v>25.229999999999997</v>
      </c>
      <c r="AB180" s="103">
        <v>23.6</v>
      </c>
      <c r="AC180" s="104">
        <v>25.1</v>
      </c>
      <c r="AD180" s="104">
        <v>25</v>
      </c>
      <c r="AE180" s="104">
        <v>24.8</v>
      </c>
      <c r="AF180" s="103">
        <v>24.7</v>
      </c>
      <c r="AG180" s="104">
        <v>24</v>
      </c>
      <c r="AH180" s="104">
        <v>26.4</v>
      </c>
      <c r="AI180" s="104">
        <v>25.8</v>
      </c>
      <c r="AJ180" s="103">
        <v>28.1</v>
      </c>
      <c r="AK180" s="104">
        <v>23.8</v>
      </c>
      <c r="AL180" s="104">
        <v>26.1</v>
      </c>
      <c r="AM180" s="104">
        <v>27.1</v>
      </c>
      <c r="AN180" s="103">
        <v>26</v>
      </c>
      <c r="AO180" s="104">
        <v>26.2</v>
      </c>
      <c r="AP180" s="104">
        <v>27.3</v>
      </c>
      <c r="AQ180" s="104">
        <v>27.7</v>
      </c>
      <c r="AR180" s="103">
        <v>26.77</v>
      </c>
      <c r="AS180" s="104">
        <v>27.33</v>
      </c>
      <c r="AT180" s="104">
        <v>27.62</v>
      </c>
      <c r="AU180" s="104">
        <v>26.04</v>
      </c>
      <c r="AV180" s="103">
        <v>28.76</v>
      </c>
      <c r="AW180" s="104">
        <v>30.54</v>
      </c>
      <c r="AX180" s="104">
        <v>27.6</v>
      </c>
      <c r="AY180" s="104">
        <v>26.1</v>
      </c>
      <c r="AZ180" s="105">
        <v>27.7</v>
      </c>
      <c r="BA180" s="106">
        <v>29.2</v>
      </c>
      <c r="BB180" s="106">
        <v>28.8</v>
      </c>
      <c r="BC180" s="107">
        <v>27.22</v>
      </c>
      <c r="BD180" s="105">
        <v>28.1</v>
      </c>
      <c r="BE180" s="106">
        <v>24.5</v>
      </c>
      <c r="BF180" s="106">
        <v>26.8</v>
      </c>
      <c r="BG180" s="108">
        <v>28.3</v>
      </c>
      <c r="BH180" s="105">
        <v>25.4</v>
      </c>
      <c r="BI180" s="106">
        <v>25.9</v>
      </c>
      <c r="BJ180" s="106">
        <v>26.5</v>
      </c>
      <c r="BK180" s="108">
        <v>26.3</v>
      </c>
      <c r="BL180" s="105">
        <v>27.5</v>
      </c>
      <c r="BM180" s="106">
        <v>26.6</v>
      </c>
      <c r="BN180" s="106">
        <v>26.1</v>
      </c>
      <c r="BO180" s="108">
        <v>26.4</v>
      </c>
      <c r="BP180" s="105">
        <v>28.4</v>
      </c>
      <c r="BQ180" s="106">
        <v>29.1</v>
      </c>
      <c r="BR180" s="106">
        <v>28.4</v>
      </c>
      <c r="BS180" s="108">
        <v>27.9</v>
      </c>
      <c r="BT180" s="105">
        <v>27.2</v>
      </c>
      <c r="BU180" s="106">
        <v>28</v>
      </c>
      <c r="BV180" s="106">
        <v>26.3</v>
      </c>
      <c r="BW180" s="108">
        <v>27.4</v>
      </c>
      <c r="BX180" s="105">
        <v>27</v>
      </c>
      <c r="BY180" s="106">
        <v>27.7</v>
      </c>
      <c r="BZ180" s="106">
        <v>26.4</v>
      </c>
      <c r="CA180" s="108">
        <v>28</v>
      </c>
      <c r="CB180" s="105">
        <v>26.7</v>
      </c>
      <c r="CC180" s="106">
        <v>27</v>
      </c>
      <c r="CD180" s="106">
        <v>26</v>
      </c>
      <c r="CE180" s="108">
        <v>26.1</v>
      </c>
      <c r="CF180" s="105">
        <v>26.4</v>
      </c>
      <c r="CG180" s="106">
        <v>26.5</v>
      </c>
      <c r="CH180" s="106">
        <v>28.3</v>
      </c>
      <c r="CI180" s="108">
        <v>27.2</v>
      </c>
      <c r="CJ180" s="105">
        <v>26.9</v>
      </c>
      <c r="CK180" s="109">
        <v>33.200000000000003</v>
      </c>
      <c r="CL180" s="106">
        <v>29.7</v>
      </c>
      <c r="CM180" s="108">
        <v>29.4</v>
      </c>
      <c r="CN180" s="105">
        <v>26.9</v>
      </c>
      <c r="CO180" s="106">
        <v>27.7</v>
      </c>
      <c r="CP180" s="106">
        <v>28.6</v>
      </c>
      <c r="CQ180" s="108">
        <v>26.9</v>
      </c>
      <c r="CR180" s="105">
        <v>26.3</v>
      </c>
      <c r="CS180" s="106">
        <v>26.5</v>
      </c>
      <c r="CT180" s="106">
        <v>28</v>
      </c>
      <c r="CU180" s="108">
        <v>27.2</v>
      </c>
      <c r="CV180" s="105">
        <v>26.5</v>
      </c>
      <c r="CW180" s="106">
        <v>26.7</v>
      </c>
      <c r="CX180" s="106">
        <v>27.6</v>
      </c>
      <c r="CY180" s="108">
        <v>27.2</v>
      </c>
      <c r="CZ180" s="105">
        <v>26.1</v>
      </c>
      <c r="DA180" s="106">
        <v>28.7</v>
      </c>
      <c r="DB180" s="106">
        <v>27.2</v>
      </c>
      <c r="DC180" s="108"/>
      <c r="DD180" s="105"/>
      <c r="DE180" s="106"/>
      <c r="DF180" s="106"/>
      <c r="DG180" s="108"/>
      <c r="DH180" s="103"/>
      <c r="DI180" s="104"/>
      <c r="DJ180" s="104"/>
      <c r="DK180" s="104"/>
      <c r="DL180" s="103"/>
      <c r="DM180" s="104"/>
      <c r="DN180" s="104"/>
      <c r="DO180" s="104"/>
      <c r="DP180" s="103"/>
      <c r="DQ180" s="104"/>
      <c r="DR180" s="104"/>
      <c r="DS180" s="104"/>
      <c r="DT180" s="103"/>
      <c r="DU180" s="104"/>
      <c r="DV180" s="104"/>
      <c r="DW180" s="104"/>
      <c r="DX180" s="103"/>
      <c r="DY180" s="104"/>
      <c r="DZ180" s="104"/>
      <c r="EA180" s="104"/>
      <c r="EB180" s="103"/>
      <c r="EC180" s="104"/>
      <c r="ED180" s="104"/>
      <c r="EE180" s="104"/>
      <c r="EF180" s="103"/>
      <c r="EG180" s="104"/>
      <c r="EH180" s="104"/>
      <c r="EI180" s="104"/>
      <c r="EJ180" s="110">
        <f t="shared" si="5"/>
        <v>23.49</v>
      </c>
      <c r="EK180" s="110">
        <f t="shared" si="6"/>
        <v>33.200000000000003</v>
      </c>
      <c r="EL180" s="111">
        <f t="shared" si="7"/>
        <v>26.72009708737863</v>
      </c>
      <c r="EM180" s="112">
        <v>24</v>
      </c>
      <c r="EN180" s="113" t="s">
        <v>45</v>
      </c>
      <c r="EO180" s="114"/>
      <c r="EV180" s="153">
        <v>35004</v>
      </c>
      <c r="EW180" s="151">
        <v>0</v>
      </c>
      <c r="EX180" s="151">
        <v>593.99900000000002</v>
      </c>
      <c r="EY180" s="152"/>
    </row>
    <row r="181" spans="1:155" ht="48" thickTop="1">
      <c r="A181" s="28"/>
      <c r="B181" s="160"/>
      <c r="C181" s="30" t="s">
        <v>9</v>
      </c>
      <c r="D181" s="40">
        <v>31155</v>
      </c>
      <c r="E181" s="40">
        <v>31254</v>
      </c>
      <c r="F181" s="40">
        <v>31337</v>
      </c>
      <c r="G181" s="41">
        <v>31456</v>
      </c>
      <c r="H181" s="40">
        <v>31519</v>
      </c>
      <c r="I181" s="40">
        <v>31617</v>
      </c>
      <c r="J181" s="40">
        <v>31700</v>
      </c>
      <c r="K181" s="41">
        <v>31791</v>
      </c>
      <c r="L181" s="40">
        <v>31884</v>
      </c>
      <c r="M181" s="40">
        <v>31980</v>
      </c>
      <c r="N181" s="40">
        <v>32080</v>
      </c>
      <c r="O181" s="41">
        <v>32163</v>
      </c>
      <c r="P181" s="40">
        <v>32247</v>
      </c>
      <c r="Q181" s="40">
        <v>32344</v>
      </c>
      <c r="R181" s="40">
        <v>32435</v>
      </c>
      <c r="S181" s="41">
        <v>32526</v>
      </c>
      <c r="T181" s="40">
        <v>32619</v>
      </c>
      <c r="U181" s="40">
        <v>32708</v>
      </c>
      <c r="V181" s="40">
        <v>32800</v>
      </c>
      <c r="W181" s="41">
        <v>32903</v>
      </c>
      <c r="X181" s="40">
        <v>32982</v>
      </c>
      <c r="Y181" s="40">
        <v>33072</v>
      </c>
      <c r="Z181" s="40">
        <v>33164</v>
      </c>
      <c r="AA181" s="41">
        <v>33261</v>
      </c>
      <c r="AB181" s="40">
        <v>33345</v>
      </c>
      <c r="AC181" s="40">
        <v>33443</v>
      </c>
      <c r="AD181" s="40">
        <v>33534</v>
      </c>
      <c r="AE181" s="41">
        <v>33625</v>
      </c>
      <c r="AF181" s="40">
        <v>33765</v>
      </c>
      <c r="AG181" s="40">
        <v>33806</v>
      </c>
      <c r="AH181" s="40">
        <v>33906</v>
      </c>
      <c r="AI181" s="41">
        <v>33996</v>
      </c>
      <c r="AJ181" s="40">
        <v>34079</v>
      </c>
      <c r="AK181" s="40">
        <v>34170</v>
      </c>
      <c r="AL181" s="40">
        <v>34269</v>
      </c>
      <c r="AM181" s="41">
        <v>34360</v>
      </c>
      <c r="AN181" s="40">
        <v>34444</v>
      </c>
      <c r="AO181" s="40">
        <v>34536</v>
      </c>
      <c r="AP181" s="40">
        <v>34632</v>
      </c>
      <c r="AQ181" s="41">
        <v>34718</v>
      </c>
      <c r="AR181" s="40">
        <v>34802</v>
      </c>
      <c r="AS181" s="40">
        <v>34906</v>
      </c>
      <c r="AT181" s="40">
        <v>34989</v>
      </c>
      <c r="AU181" s="41">
        <v>35081</v>
      </c>
      <c r="AV181" s="40">
        <v>35166</v>
      </c>
      <c r="AW181" s="40">
        <v>35270</v>
      </c>
      <c r="AX181" s="40">
        <v>35361</v>
      </c>
      <c r="AY181" s="41">
        <v>35458</v>
      </c>
      <c r="AZ181" s="40" t="s">
        <v>46</v>
      </c>
      <c r="BA181" s="40" t="s">
        <v>47</v>
      </c>
      <c r="BB181" s="40" t="s">
        <v>48</v>
      </c>
      <c r="BC181" s="41" t="s">
        <v>49</v>
      </c>
      <c r="BD181" s="40" t="s">
        <v>114</v>
      </c>
      <c r="BE181" s="40" t="s">
        <v>115</v>
      </c>
      <c r="BF181" s="40" t="s">
        <v>116</v>
      </c>
      <c r="BG181" s="41" t="s">
        <v>117</v>
      </c>
      <c r="BH181" s="40" t="s">
        <v>118</v>
      </c>
      <c r="BI181" s="40" t="s">
        <v>119</v>
      </c>
      <c r="BJ181" s="40" t="s">
        <v>120</v>
      </c>
      <c r="BK181" s="41">
        <v>36578</v>
      </c>
      <c r="BL181" s="40">
        <v>36652</v>
      </c>
      <c r="BM181" s="40">
        <v>36760</v>
      </c>
      <c r="BN181" s="40">
        <v>36838</v>
      </c>
      <c r="BO181" s="41">
        <v>36943</v>
      </c>
      <c r="BP181" s="40">
        <v>37034</v>
      </c>
      <c r="BQ181" s="40">
        <v>37112</v>
      </c>
      <c r="BR181" s="40">
        <v>37209</v>
      </c>
      <c r="BS181" s="41">
        <v>37313</v>
      </c>
      <c r="BT181" s="40">
        <v>37398</v>
      </c>
      <c r="BU181" s="40">
        <v>37475</v>
      </c>
      <c r="BV181" s="40">
        <v>37589</v>
      </c>
      <c r="BW181" s="41">
        <v>37670</v>
      </c>
      <c r="BX181" s="40">
        <v>37763</v>
      </c>
      <c r="BY181" s="40">
        <v>37854</v>
      </c>
      <c r="BZ181" s="40">
        <v>37945</v>
      </c>
      <c r="CA181" s="41">
        <v>38033</v>
      </c>
      <c r="CB181" s="40">
        <v>38125</v>
      </c>
      <c r="CC181" s="40">
        <v>38233</v>
      </c>
      <c r="CD181" s="40">
        <v>38329</v>
      </c>
      <c r="CE181" s="41">
        <v>38407</v>
      </c>
      <c r="CF181" s="40">
        <v>38490</v>
      </c>
      <c r="CG181" s="40">
        <v>38575</v>
      </c>
      <c r="CH181" s="40">
        <v>38686</v>
      </c>
      <c r="CI181" s="41">
        <v>38776</v>
      </c>
      <c r="CJ181" s="40">
        <v>38853</v>
      </c>
      <c r="CK181" s="40">
        <v>38952</v>
      </c>
      <c r="CL181" s="40">
        <v>39036</v>
      </c>
      <c r="CM181" s="41">
        <v>39120</v>
      </c>
      <c r="CN181" s="139">
        <v>39218</v>
      </c>
      <c r="CO181" s="40">
        <v>39304</v>
      </c>
      <c r="CP181" s="40">
        <v>39422</v>
      </c>
      <c r="CQ181" s="41">
        <v>39510</v>
      </c>
      <c r="CR181" s="139">
        <v>39589</v>
      </c>
      <c r="CS181" s="40">
        <v>39673</v>
      </c>
      <c r="CT181" s="40">
        <v>39765</v>
      </c>
      <c r="CU181" s="41">
        <v>39862</v>
      </c>
      <c r="CV181" s="139">
        <v>39946</v>
      </c>
      <c r="CW181" s="40">
        <v>40051</v>
      </c>
      <c r="CX181" s="40">
        <v>40127</v>
      </c>
      <c r="CY181" s="41">
        <v>40218</v>
      </c>
      <c r="CZ181" s="139">
        <v>40316</v>
      </c>
      <c r="DA181" s="40">
        <v>40400</v>
      </c>
      <c r="DB181" s="40">
        <v>40499</v>
      </c>
      <c r="DC181" s="41">
        <v>40597</v>
      </c>
      <c r="DD181" s="139">
        <v>40680</v>
      </c>
      <c r="DE181" s="40">
        <v>40764</v>
      </c>
      <c r="DF181" s="40">
        <v>40856</v>
      </c>
      <c r="DG181" s="41">
        <v>40953</v>
      </c>
      <c r="DH181" s="115"/>
      <c r="DI181" s="116"/>
      <c r="DJ181" s="116"/>
      <c r="DK181" s="116"/>
      <c r="DL181" s="115"/>
      <c r="DM181" s="116"/>
      <c r="DN181" s="116"/>
      <c r="DO181" s="116"/>
      <c r="DP181" s="115"/>
      <c r="DQ181" s="116"/>
      <c r="DR181" s="116"/>
      <c r="DS181" s="116"/>
      <c r="DT181" s="115"/>
      <c r="DU181" s="116"/>
      <c r="DV181" s="116"/>
      <c r="DW181" s="116"/>
      <c r="DX181" s="115"/>
      <c r="DY181" s="116"/>
      <c r="DZ181" s="116"/>
      <c r="EA181" s="116"/>
      <c r="EB181" s="115"/>
      <c r="EC181" s="116"/>
      <c r="ED181" s="116"/>
      <c r="EE181" s="116"/>
      <c r="EF181" s="115"/>
      <c r="EG181" s="116"/>
      <c r="EH181" s="116"/>
      <c r="EI181" s="116"/>
      <c r="EJ181" s="11" t="s">
        <v>121</v>
      </c>
      <c r="EK181" s="11"/>
      <c r="EL181" s="11"/>
      <c r="EM181" s="23"/>
      <c r="EN181" s="47" t="s">
        <v>9</v>
      </c>
      <c r="EO181" s="48"/>
      <c r="EV181" s="153">
        <v>35034</v>
      </c>
      <c r="EW181" s="151">
        <v>0</v>
      </c>
      <c r="EX181" s="151">
        <v>473.25099999999998</v>
      </c>
      <c r="EY181" s="152"/>
    </row>
    <row r="182" spans="1:155" ht="36">
      <c r="A182" s="118"/>
      <c r="B182" s="161"/>
      <c r="C182" s="119" t="s">
        <v>10</v>
      </c>
      <c r="D182" s="56" t="s">
        <v>13</v>
      </c>
      <c r="E182" s="57" t="s">
        <v>13</v>
      </c>
      <c r="F182" s="57" t="s">
        <v>122</v>
      </c>
      <c r="G182" s="57" t="s">
        <v>13</v>
      </c>
      <c r="H182" s="56" t="s">
        <v>13</v>
      </c>
      <c r="I182" s="57" t="s">
        <v>13</v>
      </c>
      <c r="J182" s="57" t="s">
        <v>11</v>
      </c>
      <c r="K182" s="57" t="s">
        <v>13</v>
      </c>
      <c r="L182" s="56" t="s">
        <v>13</v>
      </c>
      <c r="M182" s="57" t="s">
        <v>123</v>
      </c>
      <c r="N182" s="57" t="s">
        <v>50</v>
      </c>
      <c r="O182" s="57" t="s">
        <v>88</v>
      </c>
      <c r="P182" s="56" t="s">
        <v>88</v>
      </c>
      <c r="Q182" s="57" t="s">
        <v>123</v>
      </c>
      <c r="R182" s="57" t="s">
        <v>13</v>
      </c>
      <c r="S182" s="57" t="s">
        <v>13</v>
      </c>
      <c r="T182" s="56" t="s">
        <v>13</v>
      </c>
      <c r="U182" s="57" t="s">
        <v>13</v>
      </c>
      <c r="V182" s="57" t="s">
        <v>50</v>
      </c>
      <c r="W182" s="57" t="s">
        <v>88</v>
      </c>
      <c r="X182" s="56" t="s">
        <v>13</v>
      </c>
      <c r="Y182" s="57" t="s">
        <v>88</v>
      </c>
      <c r="Z182" s="57" t="s">
        <v>11</v>
      </c>
      <c r="AA182" s="57" t="s">
        <v>13</v>
      </c>
      <c r="AB182" s="56" t="s">
        <v>13</v>
      </c>
      <c r="AC182" s="57" t="s">
        <v>13</v>
      </c>
      <c r="AD182" s="57" t="s">
        <v>13</v>
      </c>
      <c r="AE182" s="57" t="s">
        <v>13</v>
      </c>
      <c r="AF182" s="56" t="s">
        <v>50</v>
      </c>
      <c r="AG182" s="57" t="s">
        <v>50</v>
      </c>
      <c r="AH182" s="57" t="s">
        <v>13</v>
      </c>
      <c r="AI182" s="57" t="s">
        <v>13</v>
      </c>
      <c r="AJ182" s="56" t="s">
        <v>16</v>
      </c>
      <c r="AK182" s="57" t="s">
        <v>50</v>
      </c>
      <c r="AL182" s="57" t="s">
        <v>13</v>
      </c>
      <c r="AM182" s="57" t="s">
        <v>13</v>
      </c>
      <c r="AN182" s="56" t="s">
        <v>13</v>
      </c>
      <c r="AO182" s="57" t="s">
        <v>16</v>
      </c>
      <c r="AP182" s="57" t="s">
        <v>13</v>
      </c>
      <c r="AQ182" s="57" t="s">
        <v>13</v>
      </c>
      <c r="AR182" s="56" t="s">
        <v>16</v>
      </c>
      <c r="AS182" s="57" t="s">
        <v>13</v>
      </c>
      <c r="AT182" s="57" t="s">
        <v>13</v>
      </c>
      <c r="AU182" s="57" t="s">
        <v>50</v>
      </c>
      <c r="AV182" s="56" t="s">
        <v>16</v>
      </c>
      <c r="AW182" s="57" t="s">
        <v>12</v>
      </c>
      <c r="AX182" s="57" t="s">
        <v>13</v>
      </c>
      <c r="AY182" s="57" t="s">
        <v>13</v>
      </c>
      <c r="AZ182" s="56" t="s">
        <v>17</v>
      </c>
      <c r="BA182" s="57" t="s">
        <v>17</v>
      </c>
      <c r="BB182" s="57" t="s">
        <v>13</v>
      </c>
      <c r="BC182" s="57" t="s">
        <v>50</v>
      </c>
      <c r="BD182" s="56" t="s">
        <v>90</v>
      </c>
      <c r="BE182" s="57" t="s">
        <v>89</v>
      </c>
      <c r="BF182" s="57" t="s">
        <v>124</v>
      </c>
      <c r="BG182" s="120" t="s">
        <v>124</v>
      </c>
      <c r="BH182" s="56" t="s">
        <v>90</v>
      </c>
      <c r="BI182" s="57" t="s">
        <v>124</v>
      </c>
      <c r="BJ182" s="57" t="s">
        <v>90</v>
      </c>
      <c r="BK182" s="120" t="s">
        <v>90</v>
      </c>
      <c r="BL182" s="56" t="s">
        <v>141</v>
      </c>
      <c r="BM182" s="57" t="s">
        <v>148</v>
      </c>
      <c r="BN182" s="57" t="s">
        <v>150</v>
      </c>
      <c r="BO182" s="120" t="s">
        <v>148</v>
      </c>
      <c r="BP182" s="56" t="s">
        <v>142</v>
      </c>
      <c r="BQ182" s="57" t="s">
        <v>141</v>
      </c>
      <c r="BR182" s="57" t="s">
        <v>141</v>
      </c>
      <c r="BS182" s="120" t="s">
        <v>201</v>
      </c>
      <c r="BT182" s="56" t="s">
        <v>141</v>
      </c>
      <c r="BU182" s="57" t="s">
        <v>141</v>
      </c>
      <c r="BV182" s="57" t="s">
        <v>150</v>
      </c>
      <c r="BW182" s="120" t="s">
        <v>150</v>
      </c>
      <c r="BX182" s="56" t="s">
        <v>148</v>
      </c>
      <c r="BY182" s="57" t="s">
        <v>148</v>
      </c>
      <c r="BZ182" s="57" t="s">
        <v>149</v>
      </c>
      <c r="CA182" s="120" t="s">
        <v>141</v>
      </c>
      <c r="CB182" s="56" t="s">
        <v>142</v>
      </c>
      <c r="CC182" s="57" t="s">
        <v>141</v>
      </c>
      <c r="CD182" s="57" t="s">
        <v>141</v>
      </c>
      <c r="CE182" s="120" t="s">
        <v>141</v>
      </c>
      <c r="CF182" s="54" t="s">
        <v>148</v>
      </c>
      <c r="CG182" s="53" t="s">
        <v>141</v>
      </c>
      <c r="CH182" s="54" t="s">
        <v>141</v>
      </c>
      <c r="CI182" s="55" t="s">
        <v>141</v>
      </c>
      <c r="CJ182" s="56" t="s">
        <v>148</v>
      </c>
      <c r="CK182" s="57" t="s">
        <v>148</v>
      </c>
      <c r="CL182" s="57" t="s">
        <v>141</v>
      </c>
      <c r="CM182" s="120" t="s">
        <v>141</v>
      </c>
      <c r="CN182" s="56" t="s">
        <v>141</v>
      </c>
      <c r="CO182" s="57" t="s">
        <v>141</v>
      </c>
      <c r="CP182" s="57" t="s">
        <v>141</v>
      </c>
      <c r="CQ182" s="57" t="s">
        <v>148</v>
      </c>
      <c r="CR182" s="56" t="s">
        <v>141</v>
      </c>
      <c r="CS182" s="57" t="s">
        <v>148</v>
      </c>
      <c r="CT182" s="57" t="s">
        <v>141</v>
      </c>
      <c r="CU182" s="120" t="s">
        <v>141</v>
      </c>
      <c r="CV182" s="56" t="s">
        <v>141</v>
      </c>
      <c r="CW182" s="57" t="s">
        <v>141</v>
      </c>
      <c r="CX182" s="57" t="s">
        <v>141</v>
      </c>
      <c r="CY182" s="120" t="s">
        <v>141</v>
      </c>
      <c r="CZ182" s="56" t="s">
        <v>141</v>
      </c>
      <c r="DA182" s="57" t="s">
        <v>141</v>
      </c>
      <c r="DB182" s="57" t="s">
        <v>141</v>
      </c>
      <c r="DC182" s="120" t="s">
        <v>141</v>
      </c>
      <c r="DD182" s="56" t="s">
        <v>141</v>
      </c>
      <c r="DE182" s="57" t="s">
        <v>141</v>
      </c>
      <c r="DF182" s="57" t="s">
        <v>141</v>
      </c>
      <c r="DG182" s="120" t="s">
        <v>141</v>
      </c>
      <c r="DH182" s="56"/>
      <c r="DI182" s="57"/>
      <c r="DJ182" s="57"/>
      <c r="DK182" s="57"/>
      <c r="DL182" s="56"/>
      <c r="DM182" s="57"/>
      <c r="DN182" s="57"/>
      <c r="DO182" s="57"/>
      <c r="DP182" s="56"/>
      <c r="DQ182" s="57"/>
      <c r="DR182" s="57"/>
      <c r="DS182" s="57"/>
      <c r="DT182" s="56"/>
      <c r="DU182" s="57"/>
      <c r="DV182" s="57"/>
      <c r="DW182" s="57"/>
      <c r="DX182" s="56"/>
      <c r="DY182" s="57"/>
      <c r="DZ182" s="57"/>
      <c r="EA182" s="57"/>
      <c r="EB182" s="56"/>
      <c r="EC182" s="57"/>
      <c r="ED182" s="57"/>
      <c r="EE182" s="57"/>
      <c r="EF182" s="56"/>
      <c r="EG182" s="57"/>
      <c r="EH182" s="57"/>
      <c r="EI182" s="57"/>
      <c r="EJ182" s="121" t="s">
        <v>82</v>
      </c>
      <c r="EK182" s="121" t="s">
        <v>83</v>
      </c>
      <c r="EL182" s="122" t="s">
        <v>84</v>
      </c>
      <c r="EM182" s="123"/>
      <c r="EN182" s="124" t="s">
        <v>10</v>
      </c>
      <c r="EO182" s="125"/>
      <c r="EV182" s="153">
        <v>35065</v>
      </c>
      <c r="EW182" s="151">
        <v>0</v>
      </c>
      <c r="EX182" s="151">
        <v>464.98500000000001</v>
      </c>
      <c r="EY182" s="152"/>
    </row>
    <row r="183" spans="1:155">
      <c r="A183" s="28"/>
      <c r="B183" s="157"/>
      <c r="C183" s="30"/>
      <c r="D183" s="50" t="s">
        <v>93</v>
      </c>
      <c r="E183" s="51"/>
      <c r="F183" s="51"/>
      <c r="G183" s="51"/>
      <c r="H183" s="50" t="s">
        <v>94</v>
      </c>
      <c r="I183" s="51"/>
      <c r="J183" s="51"/>
      <c r="K183" s="51"/>
      <c r="L183" s="50" t="s">
        <v>95</v>
      </c>
      <c r="M183" s="51"/>
      <c r="N183" s="51"/>
      <c r="O183" s="51"/>
      <c r="P183" s="50" t="s">
        <v>96</v>
      </c>
      <c r="Q183" s="51"/>
      <c r="R183" s="51"/>
      <c r="S183" s="51"/>
      <c r="T183" s="50" t="s">
        <v>97</v>
      </c>
      <c r="U183" s="51"/>
      <c r="V183" s="51"/>
      <c r="W183" s="51"/>
      <c r="X183" s="50" t="s">
        <v>98</v>
      </c>
      <c r="Y183" s="51"/>
      <c r="Z183" s="51"/>
      <c r="AA183" s="51"/>
      <c r="AB183" s="50" t="s">
        <v>99</v>
      </c>
      <c r="AC183" s="51"/>
      <c r="AD183" s="51"/>
      <c r="AE183" s="51"/>
      <c r="AF183" s="50" t="s">
        <v>100</v>
      </c>
      <c r="AG183" s="51"/>
      <c r="AH183" s="51"/>
      <c r="AI183" s="51"/>
      <c r="AJ183" s="50" t="s">
        <v>101</v>
      </c>
      <c r="AK183" s="51"/>
      <c r="AL183" s="51"/>
      <c r="AM183" s="51"/>
      <c r="AN183" s="50" t="s">
        <v>18</v>
      </c>
      <c r="AO183" s="51"/>
      <c r="AP183" s="51"/>
      <c r="AQ183" s="51"/>
      <c r="AR183" s="50" t="s">
        <v>19</v>
      </c>
      <c r="AS183" s="51"/>
      <c r="AT183" s="51"/>
      <c r="AU183" s="51"/>
      <c r="AV183" s="50" t="s">
        <v>20</v>
      </c>
      <c r="AW183" s="51"/>
      <c r="AX183" s="51"/>
      <c r="AY183" s="51"/>
      <c r="AZ183" s="50" t="s">
        <v>21</v>
      </c>
      <c r="BA183" s="51"/>
      <c r="BB183" s="51"/>
      <c r="BC183" s="51"/>
      <c r="BD183" s="50" t="s">
        <v>22</v>
      </c>
      <c r="BE183" s="51"/>
      <c r="BF183" s="51"/>
      <c r="BG183" s="51"/>
      <c r="BH183" s="50" t="s">
        <v>102</v>
      </c>
      <c r="BI183" s="51"/>
      <c r="BJ183" s="51"/>
      <c r="BK183" s="51"/>
      <c r="BL183" s="50" t="s">
        <v>103</v>
      </c>
      <c r="BM183" s="51"/>
      <c r="BN183" s="51"/>
      <c r="BO183" s="51"/>
      <c r="BP183" s="50" t="s">
        <v>104</v>
      </c>
      <c r="BQ183" s="51"/>
      <c r="BR183" s="51"/>
      <c r="BS183" s="51"/>
      <c r="BT183" s="50" t="s">
        <v>105</v>
      </c>
      <c r="BU183" s="51"/>
      <c r="BV183" s="51"/>
      <c r="BW183" s="51"/>
      <c r="BX183" s="50" t="s">
        <v>106</v>
      </c>
      <c r="BY183" s="51"/>
      <c r="BZ183" s="51"/>
      <c r="CA183" s="51"/>
      <c r="CB183" s="50" t="s">
        <v>107</v>
      </c>
      <c r="CC183" s="51"/>
      <c r="CD183" s="51"/>
      <c r="CE183" s="51"/>
      <c r="CF183" s="50" t="s">
        <v>108</v>
      </c>
      <c r="CG183" s="51"/>
      <c r="CH183" s="51"/>
      <c r="CI183" s="51"/>
      <c r="CJ183" s="50" t="s">
        <v>173</v>
      </c>
      <c r="CK183" s="51"/>
      <c r="CL183" s="51"/>
      <c r="CM183" s="51"/>
      <c r="CN183" s="50" t="s">
        <v>174</v>
      </c>
      <c r="CO183" s="51"/>
      <c r="CP183" s="51"/>
      <c r="CQ183" s="51"/>
      <c r="CR183" s="50" t="s">
        <v>175</v>
      </c>
      <c r="CS183" s="51"/>
      <c r="CT183" s="51"/>
      <c r="CU183" s="51"/>
      <c r="CV183" s="50" t="s">
        <v>176</v>
      </c>
      <c r="CW183" s="51"/>
      <c r="CX183" s="51"/>
      <c r="CY183" s="51"/>
      <c r="CZ183" s="50" t="s">
        <v>177</v>
      </c>
      <c r="DA183" s="51"/>
      <c r="DB183" s="51"/>
      <c r="DC183" s="51"/>
      <c r="DD183" s="50" t="s">
        <v>178</v>
      </c>
      <c r="DE183" s="51"/>
      <c r="DF183" s="51"/>
      <c r="DG183" s="51"/>
      <c r="DH183" s="50" t="s">
        <v>214</v>
      </c>
      <c r="DI183" s="51"/>
      <c r="DJ183" s="51"/>
      <c r="DK183" s="51"/>
      <c r="DL183" s="50" t="s">
        <v>215</v>
      </c>
      <c r="DM183" s="51"/>
      <c r="DN183" s="51"/>
      <c r="DO183" s="51"/>
      <c r="DP183" s="50" t="s">
        <v>179</v>
      </c>
      <c r="DQ183" s="51"/>
      <c r="DR183" s="51"/>
      <c r="DS183" s="51"/>
      <c r="DT183" s="50" t="s">
        <v>180</v>
      </c>
      <c r="DU183" s="51"/>
      <c r="DV183" s="51"/>
      <c r="DW183" s="51"/>
      <c r="DX183" s="50" t="s">
        <v>181</v>
      </c>
      <c r="DY183" s="51"/>
      <c r="DZ183" s="51"/>
      <c r="EA183" s="51"/>
      <c r="EB183" s="50" t="s">
        <v>182</v>
      </c>
      <c r="EC183" s="51"/>
      <c r="ED183" s="51"/>
      <c r="EE183" s="51"/>
      <c r="EF183" s="50" t="s">
        <v>183</v>
      </c>
      <c r="EG183" s="51"/>
      <c r="EH183" s="51"/>
      <c r="EI183" s="51"/>
      <c r="EJ183" s="44"/>
      <c r="EK183" s="44"/>
      <c r="EL183" s="45"/>
      <c r="EM183" s="46"/>
      <c r="EN183" s="47"/>
      <c r="EO183" s="48"/>
      <c r="EV183" s="153">
        <v>35096</v>
      </c>
      <c r="EW183" s="151">
        <v>202.98</v>
      </c>
      <c r="EX183" s="151">
        <v>574.19899999999996</v>
      </c>
      <c r="EY183" s="152"/>
    </row>
    <row r="184" spans="1:155">
      <c r="A184" s="28"/>
      <c r="B184" s="157"/>
      <c r="C184" s="30"/>
      <c r="D184" s="60">
        <f>MONTH(D181)</f>
        <v>4</v>
      </c>
      <c r="E184" s="61">
        <f t="shared" ref="E184:BP184" si="9">MONTH(E181)</f>
        <v>7</v>
      </c>
      <c r="F184" s="61">
        <f t="shared" si="9"/>
        <v>10</v>
      </c>
      <c r="G184" s="61">
        <f t="shared" si="9"/>
        <v>2</v>
      </c>
      <c r="H184" s="60">
        <f t="shared" si="9"/>
        <v>4</v>
      </c>
      <c r="I184" s="61">
        <f t="shared" si="9"/>
        <v>7</v>
      </c>
      <c r="J184" s="61">
        <f t="shared" si="9"/>
        <v>10</v>
      </c>
      <c r="K184" s="61">
        <f t="shared" si="9"/>
        <v>1</v>
      </c>
      <c r="L184" s="60">
        <f t="shared" si="9"/>
        <v>4</v>
      </c>
      <c r="M184" s="61">
        <f t="shared" si="9"/>
        <v>7</v>
      </c>
      <c r="N184" s="61">
        <f t="shared" si="9"/>
        <v>10</v>
      </c>
      <c r="O184" s="61">
        <f t="shared" si="9"/>
        <v>1</v>
      </c>
      <c r="P184" s="60">
        <f t="shared" si="9"/>
        <v>4</v>
      </c>
      <c r="Q184" s="61">
        <f t="shared" si="9"/>
        <v>7</v>
      </c>
      <c r="R184" s="61">
        <f t="shared" si="9"/>
        <v>10</v>
      </c>
      <c r="S184" s="61">
        <f t="shared" si="9"/>
        <v>1</v>
      </c>
      <c r="T184" s="60">
        <f t="shared" si="9"/>
        <v>4</v>
      </c>
      <c r="U184" s="61">
        <f t="shared" si="9"/>
        <v>7</v>
      </c>
      <c r="V184" s="61">
        <f t="shared" si="9"/>
        <v>10</v>
      </c>
      <c r="W184" s="61">
        <f t="shared" si="9"/>
        <v>1</v>
      </c>
      <c r="X184" s="60">
        <f t="shared" si="9"/>
        <v>4</v>
      </c>
      <c r="Y184" s="61">
        <f t="shared" si="9"/>
        <v>7</v>
      </c>
      <c r="Z184" s="61">
        <f t="shared" si="9"/>
        <v>10</v>
      </c>
      <c r="AA184" s="61">
        <f t="shared" si="9"/>
        <v>1</v>
      </c>
      <c r="AB184" s="60">
        <f t="shared" si="9"/>
        <v>4</v>
      </c>
      <c r="AC184" s="61">
        <f t="shared" si="9"/>
        <v>7</v>
      </c>
      <c r="AD184" s="61">
        <f t="shared" si="9"/>
        <v>10</v>
      </c>
      <c r="AE184" s="61">
        <f t="shared" si="9"/>
        <v>1</v>
      </c>
      <c r="AF184" s="60">
        <f t="shared" si="9"/>
        <v>6</v>
      </c>
      <c r="AG184" s="61">
        <f t="shared" si="9"/>
        <v>7</v>
      </c>
      <c r="AH184" s="61">
        <f t="shared" si="9"/>
        <v>10</v>
      </c>
      <c r="AI184" s="61">
        <f t="shared" si="9"/>
        <v>1</v>
      </c>
      <c r="AJ184" s="60">
        <f t="shared" si="9"/>
        <v>4</v>
      </c>
      <c r="AK184" s="61">
        <f t="shared" si="9"/>
        <v>7</v>
      </c>
      <c r="AL184" s="61">
        <f t="shared" si="9"/>
        <v>10</v>
      </c>
      <c r="AM184" s="61">
        <f t="shared" si="9"/>
        <v>1</v>
      </c>
      <c r="AN184" s="60">
        <f t="shared" si="9"/>
        <v>4</v>
      </c>
      <c r="AO184" s="61">
        <f t="shared" si="9"/>
        <v>7</v>
      </c>
      <c r="AP184" s="61">
        <f t="shared" si="9"/>
        <v>10</v>
      </c>
      <c r="AQ184" s="61">
        <f t="shared" si="9"/>
        <v>1</v>
      </c>
      <c r="AR184" s="60">
        <f t="shared" si="9"/>
        <v>4</v>
      </c>
      <c r="AS184" s="61">
        <f t="shared" si="9"/>
        <v>7</v>
      </c>
      <c r="AT184" s="61">
        <f t="shared" si="9"/>
        <v>10</v>
      </c>
      <c r="AU184" s="61">
        <f t="shared" si="9"/>
        <v>1</v>
      </c>
      <c r="AV184" s="60">
        <f t="shared" si="9"/>
        <v>4</v>
      </c>
      <c r="AW184" s="61">
        <f t="shared" si="9"/>
        <v>7</v>
      </c>
      <c r="AX184" s="61">
        <f t="shared" si="9"/>
        <v>10</v>
      </c>
      <c r="AY184" s="61">
        <f t="shared" si="9"/>
        <v>1</v>
      </c>
      <c r="AZ184" s="60">
        <f t="shared" si="9"/>
        <v>4</v>
      </c>
      <c r="BA184" s="61">
        <f t="shared" si="9"/>
        <v>8</v>
      </c>
      <c r="BB184" s="61">
        <f t="shared" si="9"/>
        <v>10</v>
      </c>
      <c r="BC184" s="61">
        <f t="shared" si="9"/>
        <v>2</v>
      </c>
      <c r="BD184" s="60">
        <f t="shared" si="9"/>
        <v>5</v>
      </c>
      <c r="BE184" s="61">
        <f t="shared" si="9"/>
        <v>9</v>
      </c>
      <c r="BF184" s="61">
        <f t="shared" si="9"/>
        <v>11</v>
      </c>
      <c r="BG184" s="68">
        <f t="shared" si="9"/>
        <v>1</v>
      </c>
      <c r="BH184" s="60">
        <f t="shared" si="9"/>
        <v>4</v>
      </c>
      <c r="BI184" s="61">
        <f t="shared" si="9"/>
        <v>8</v>
      </c>
      <c r="BJ184" s="61">
        <f t="shared" si="9"/>
        <v>11</v>
      </c>
      <c r="BK184" s="68">
        <f t="shared" si="9"/>
        <v>2</v>
      </c>
      <c r="BL184" s="60">
        <f t="shared" si="9"/>
        <v>5</v>
      </c>
      <c r="BM184" s="61">
        <f t="shared" si="9"/>
        <v>8</v>
      </c>
      <c r="BN184" s="61">
        <f t="shared" si="9"/>
        <v>11</v>
      </c>
      <c r="BO184" s="61">
        <f t="shared" si="9"/>
        <v>2</v>
      </c>
      <c r="BP184" s="60">
        <f t="shared" si="9"/>
        <v>5</v>
      </c>
      <c r="BQ184" s="61">
        <f t="shared" ref="BQ184:EB184" si="10">MONTH(BQ181)</f>
        <v>8</v>
      </c>
      <c r="BR184" s="61">
        <f t="shared" si="10"/>
        <v>11</v>
      </c>
      <c r="BS184" s="61">
        <f t="shared" si="10"/>
        <v>2</v>
      </c>
      <c r="BT184" s="60">
        <f t="shared" si="10"/>
        <v>5</v>
      </c>
      <c r="BU184" s="61">
        <f t="shared" si="10"/>
        <v>8</v>
      </c>
      <c r="BV184" s="61">
        <f t="shared" si="10"/>
        <v>11</v>
      </c>
      <c r="BW184" s="61">
        <f t="shared" si="10"/>
        <v>2</v>
      </c>
      <c r="BX184" s="60">
        <f t="shared" si="10"/>
        <v>5</v>
      </c>
      <c r="BY184" s="61">
        <f t="shared" si="10"/>
        <v>8</v>
      </c>
      <c r="BZ184" s="61">
        <f t="shared" si="10"/>
        <v>11</v>
      </c>
      <c r="CA184" s="61">
        <f t="shared" si="10"/>
        <v>2</v>
      </c>
      <c r="CB184" s="60">
        <f t="shared" si="10"/>
        <v>5</v>
      </c>
      <c r="CC184" s="61">
        <f t="shared" si="10"/>
        <v>9</v>
      </c>
      <c r="CD184" s="61">
        <f t="shared" si="10"/>
        <v>12</v>
      </c>
      <c r="CE184" s="61">
        <f t="shared" si="10"/>
        <v>2</v>
      </c>
      <c r="CF184" s="60">
        <f t="shared" si="10"/>
        <v>5</v>
      </c>
      <c r="CG184" s="61">
        <f t="shared" si="10"/>
        <v>8</v>
      </c>
      <c r="CH184" s="61">
        <f t="shared" si="10"/>
        <v>11</v>
      </c>
      <c r="CI184" s="61">
        <f t="shared" si="10"/>
        <v>2</v>
      </c>
      <c r="CJ184" s="60">
        <f t="shared" si="10"/>
        <v>5</v>
      </c>
      <c r="CK184" s="61">
        <f t="shared" si="10"/>
        <v>8</v>
      </c>
      <c r="CL184" s="61">
        <f t="shared" si="10"/>
        <v>11</v>
      </c>
      <c r="CM184" s="61">
        <f t="shared" si="10"/>
        <v>2</v>
      </c>
      <c r="CN184" s="60">
        <f t="shared" si="10"/>
        <v>5</v>
      </c>
      <c r="CO184" s="61">
        <f t="shared" si="10"/>
        <v>8</v>
      </c>
      <c r="CP184" s="61">
        <f t="shared" si="10"/>
        <v>12</v>
      </c>
      <c r="CQ184" s="61">
        <f t="shared" si="10"/>
        <v>3</v>
      </c>
      <c r="CR184" s="60">
        <f t="shared" si="10"/>
        <v>5</v>
      </c>
      <c r="CS184" s="61">
        <f t="shared" si="10"/>
        <v>8</v>
      </c>
      <c r="CT184" s="61">
        <f t="shared" si="10"/>
        <v>11</v>
      </c>
      <c r="CU184" s="68">
        <f t="shared" si="10"/>
        <v>2</v>
      </c>
      <c r="CV184" s="60">
        <f t="shared" si="10"/>
        <v>5</v>
      </c>
      <c r="CW184" s="61">
        <f t="shared" si="10"/>
        <v>8</v>
      </c>
      <c r="CX184" s="61">
        <f t="shared" si="10"/>
        <v>11</v>
      </c>
      <c r="CY184" s="68">
        <f t="shared" si="10"/>
        <v>2</v>
      </c>
      <c r="CZ184" s="60">
        <f t="shared" si="10"/>
        <v>5</v>
      </c>
      <c r="DA184" s="61">
        <f t="shared" si="10"/>
        <v>8</v>
      </c>
      <c r="DB184" s="61">
        <f t="shared" si="10"/>
        <v>11</v>
      </c>
      <c r="DC184" s="68">
        <f t="shared" si="10"/>
        <v>2</v>
      </c>
      <c r="DD184" s="60">
        <f t="shared" si="10"/>
        <v>5</v>
      </c>
      <c r="DE184" s="61">
        <f t="shared" si="10"/>
        <v>8</v>
      </c>
      <c r="DF184" s="61">
        <f t="shared" si="10"/>
        <v>11</v>
      </c>
      <c r="DG184" s="68">
        <f t="shared" si="10"/>
        <v>2</v>
      </c>
      <c r="DH184" s="60">
        <f t="shared" si="10"/>
        <v>1</v>
      </c>
      <c r="DI184" s="61">
        <f t="shared" si="10"/>
        <v>1</v>
      </c>
      <c r="DJ184" s="61">
        <f t="shared" si="10"/>
        <v>1</v>
      </c>
      <c r="DK184" s="68">
        <f t="shared" si="10"/>
        <v>1</v>
      </c>
      <c r="DL184" s="60">
        <f t="shared" si="10"/>
        <v>1</v>
      </c>
      <c r="DM184" s="61">
        <f t="shared" si="10"/>
        <v>1</v>
      </c>
      <c r="DN184" s="61">
        <f t="shared" si="10"/>
        <v>1</v>
      </c>
      <c r="DO184" s="68">
        <f t="shared" si="10"/>
        <v>1</v>
      </c>
      <c r="DP184" s="60">
        <f t="shared" si="10"/>
        <v>1</v>
      </c>
      <c r="DQ184" s="61">
        <f t="shared" si="10"/>
        <v>1</v>
      </c>
      <c r="DR184" s="61">
        <f t="shared" si="10"/>
        <v>1</v>
      </c>
      <c r="DS184" s="68">
        <f t="shared" si="10"/>
        <v>1</v>
      </c>
      <c r="DT184" s="60">
        <f t="shared" si="10"/>
        <v>1</v>
      </c>
      <c r="DU184" s="61">
        <f t="shared" si="10"/>
        <v>1</v>
      </c>
      <c r="DV184" s="61">
        <f t="shared" si="10"/>
        <v>1</v>
      </c>
      <c r="DW184" s="68">
        <f t="shared" si="10"/>
        <v>1</v>
      </c>
      <c r="DX184" s="60">
        <f t="shared" si="10"/>
        <v>1</v>
      </c>
      <c r="DY184" s="61">
        <f t="shared" si="10"/>
        <v>1</v>
      </c>
      <c r="DZ184" s="61">
        <f t="shared" si="10"/>
        <v>1</v>
      </c>
      <c r="EA184" s="68">
        <f t="shared" si="10"/>
        <v>1</v>
      </c>
      <c r="EB184" s="60">
        <f t="shared" si="10"/>
        <v>1</v>
      </c>
      <c r="EC184" s="61">
        <f t="shared" ref="EC184:EI184" si="11">MONTH(EC181)</f>
        <v>1</v>
      </c>
      <c r="ED184" s="61">
        <f t="shared" si="11"/>
        <v>1</v>
      </c>
      <c r="EE184" s="68">
        <f t="shared" si="11"/>
        <v>1</v>
      </c>
      <c r="EF184" s="60">
        <f t="shared" si="11"/>
        <v>1</v>
      </c>
      <c r="EG184" s="61">
        <f t="shared" si="11"/>
        <v>1</v>
      </c>
      <c r="EH184" s="61">
        <f t="shared" si="11"/>
        <v>1</v>
      </c>
      <c r="EI184" s="68">
        <f t="shared" si="11"/>
        <v>1</v>
      </c>
      <c r="EJ184" s="44"/>
      <c r="EK184" s="44"/>
      <c r="EL184" s="45"/>
      <c r="EM184" s="46"/>
      <c r="EN184" s="47"/>
      <c r="EO184" s="48"/>
      <c r="EV184" s="153">
        <v>35125</v>
      </c>
      <c r="EW184" s="151">
        <v>389.85599999999999</v>
      </c>
      <c r="EX184" s="151">
        <v>613.79999999999995</v>
      </c>
      <c r="EY184" s="152"/>
    </row>
    <row r="185" spans="1:155">
      <c r="A185" s="79"/>
      <c r="B185" s="158">
        <v>1</v>
      </c>
      <c r="C185" s="127" t="s">
        <v>51</v>
      </c>
      <c r="D185" s="81">
        <f>4.4*8.7</f>
        <v>38.28</v>
      </c>
      <c r="E185" s="82">
        <f>4.5*8.7</f>
        <v>39.15</v>
      </c>
      <c r="F185" s="82">
        <f>5.5*8.7</f>
        <v>47.849999999999994</v>
      </c>
      <c r="G185" s="82">
        <f>4.7*8.7</f>
        <v>40.89</v>
      </c>
      <c r="H185" s="81">
        <f>4.5*8.7</f>
        <v>39.15</v>
      </c>
      <c r="I185" s="82">
        <f>4.3*8.7</f>
        <v>37.409999999999997</v>
      </c>
      <c r="J185" s="82">
        <f>4.4*8.7</f>
        <v>38.28</v>
      </c>
      <c r="K185" s="82">
        <f>4.3*8.7</f>
        <v>37.409999999999997</v>
      </c>
      <c r="L185" s="81">
        <f>4.9*8.7</f>
        <v>42.63</v>
      </c>
      <c r="M185" s="82">
        <f>4.6*8.7</f>
        <v>40.019999999999996</v>
      </c>
      <c r="N185" s="82">
        <f>4.4*8.7</f>
        <v>38.28</v>
      </c>
      <c r="O185" s="82">
        <f>4.5*8.7</f>
        <v>39.15</v>
      </c>
      <c r="P185" s="81">
        <f>4.3*8.7</f>
        <v>37.409999999999997</v>
      </c>
      <c r="Q185" s="82">
        <f>4.2*8.7</f>
        <v>36.54</v>
      </c>
      <c r="R185" s="82">
        <f>4.1*8.7</f>
        <v>35.669999999999995</v>
      </c>
      <c r="S185" s="82">
        <f>4.2*8.7</f>
        <v>36.54</v>
      </c>
      <c r="T185" s="81">
        <f>4.1*8.7</f>
        <v>35.669999999999995</v>
      </c>
      <c r="U185" s="82">
        <f>4.2*8.7</f>
        <v>36.54</v>
      </c>
      <c r="V185" s="82">
        <f>4.1*8.7</f>
        <v>35.669999999999995</v>
      </c>
      <c r="W185" s="82">
        <f>3.8*8.7</f>
        <v>33.059999999999995</v>
      </c>
      <c r="X185" s="81">
        <f>3.9*8.7</f>
        <v>33.93</v>
      </c>
      <c r="Y185" s="82">
        <f>4.1*8.7</f>
        <v>35.669999999999995</v>
      </c>
      <c r="Z185" s="82">
        <f>4.2*8.7</f>
        <v>36.54</v>
      </c>
      <c r="AA185" s="82">
        <f>4*8.7</f>
        <v>34.799999999999997</v>
      </c>
      <c r="AB185" s="81">
        <v>34.4</v>
      </c>
      <c r="AC185" s="82">
        <v>35.4</v>
      </c>
      <c r="AD185" s="82">
        <v>35.200000000000003</v>
      </c>
      <c r="AE185" s="82">
        <v>38.9</v>
      </c>
      <c r="AF185" s="81">
        <v>41.5</v>
      </c>
      <c r="AG185" s="82">
        <v>40.1</v>
      </c>
      <c r="AH185" s="82">
        <v>42.5</v>
      </c>
      <c r="AI185" s="82">
        <v>40.700000000000003</v>
      </c>
      <c r="AJ185" s="81">
        <v>42.5</v>
      </c>
      <c r="AK185" s="82">
        <v>40.1</v>
      </c>
      <c r="AL185" s="82">
        <v>42.4</v>
      </c>
      <c r="AM185" s="82">
        <v>39.9</v>
      </c>
      <c r="AN185" s="81">
        <v>44.1</v>
      </c>
      <c r="AO185" s="82">
        <v>40.6</v>
      </c>
      <c r="AP185" s="82">
        <v>39.200000000000003</v>
      </c>
      <c r="AQ185" s="82">
        <v>41</v>
      </c>
      <c r="AR185" s="81">
        <v>41.6</v>
      </c>
      <c r="AS185" s="82">
        <v>41.2</v>
      </c>
      <c r="AT185" s="82">
        <v>42</v>
      </c>
      <c r="AU185" s="82">
        <v>41.2</v>
      </c>
      <c r="AV185" s="81">
        <v>42.8</v>
      </c>
      <c r="AW185" s="82">
        <v>39.700000000000003</v>
      </c>
      <c r="AX185" s="82">
        <v>40</v>
      </c>
      <c r="AY185" s="82">
        <v>37.9</v>
      </c>
      <c r="AZ185" s="81">
        <v>41.4</v>
      </c>
      <c r="BA185" s="82">
        <v>33.6</v>
      </c>
      <c r="BB185" s="82">
        <v>33.299999999999997</v>
      </c>
      <c r="BC185" s="82">
        <v>38.4</v>
      </c>
      <c r="BD185" s="81">
        <v>37.9</v>
      </c>
      <c r="BE185" s="82">
        <v>39.700000000000003</v>
      </c>
      <c r="BF185" s="82">
        <v>39.700000000000003</v>
      </c>
      <c r="BG185" s="128">
        <v>38.6</v>
      </c>
      <c r="BH185" s="81">
        <v>37.4</v>
      </c>
      <c r="BI185" s="82">
        <v>36.9</v>
      </c>
      <c r="BJ185" s="82">
        <v>35.200000000000003</v>
      </c>
      <c r="BK185" s="128">
        <v>38.4</v>
      </c>
      <c r="BL185" s="81">
        <v>38.6</v>
      </c>
      <c r="BM185" s="82">
        <v>38.200000000000003</v>
      </c>
      <c r="BN185" s="82">
        <v>40.200000000000003</v>
      </c>
      <c r="BO185" s="128">
        <v>37.799999999999997</v>
      </c>
      <c r="BP185" s="81">
        <v>38.1</v>
      </c>
      <c r="BQ185" s="82">
        <v>41</v>
      </c>
      <c r="BR185" s="82">
        <v>40.700000000000003</v>
      </c>
      <c r="BS185" s="128">
        <v>41</v>
      </c>
      <c r="BT185" s="81">
        <v>37.1</v>
      </c>
      <c r="BU185" s="82">
        <v>39.200000000000003</v>
      </c>
      <c r="BV185" s="82">
        <v>39.1</v>
      </c>
      <c r="BW185" s="128">
        <v>37.6</v>
      </c>
      <c r="BX185" s="81">
        <v>34.200000000000003</v>
      </c>
      <c r="BY185" s="82">
        <v>33.700000000000003</v>
      </c>
      <c r="BZ185" s="82">
        <v>35.799999999999997</v>
      </c>
      <c r="CA185" s="128">
        <v>34.5</v>
      </c>
      <c r="CB185" s="81">
        <v>34.6</v>
      </c>
      <c r="CC185" s="82">
        <v>33.299999999999997</v>
      </c>
      <c r="CD185" s="82">
        <v>38</v>
      </c>
      <c r="CE185" s="128">
        <v>34.1</v>
      </c>
      <c r="CF185" s="81">
        <v>39.5</v>
      </c>
      <c r="CG185" s="82">
        <v>36.6</v>
      </c>
      <c r="CH185" s="82">
        <v>33.700000000000003</v>
      </c>
      <c r="CI185" s="128">
        <v>35.700000000000003</v>
      </c>
      <c r="CJ185" s="81">
        <v>36.700000000000003</v>
      </c>
      <c r="CK185" s="51">
        <v>36.9</v>
      </c>
      <c r="CL185" s="82">
        <v>36.4</v>
      </c>
      <c r="CM185" s="128">
        <v>37</v>
      </c>
      <c r="CN185" s="81">
        <v>37.4</v>
      </c>
      <c r="CO185" s="82">
        <v>36.799999999999997</v>
      </c>
      <c r="CP185" s="82">
        <v>36.799999999999997</v>
      </c>
      <c r="CQ185" s="128">
        <v>37.1</v>
      </c>
      <c r="CR185" s="81">
        <v>36.5</v>
      </c>
      <c r="CS185" s="82">
        <v>38.9</v>
      </c>
      <c r="CT185" s="82">
        <v>37.200000000000003</v>
      </c>
      <c r="CU185" s="128">
        <v>38.200000000000003</v>
      </c>
      <c r="CV185" s="81">
        <v>38.200000000000003</v>
      </c>
      <c r="CW185" s="82">
        <v>37.1</v>
      </c>
      <c r="CX185" s="82">
        <v>37.799999999999997</v>
      </c>
      <c r="CY185" s="128">
        <v>37.5</v>
      </c>
      <c r="CZ185" s="81">
        <v>37.700000000000003</v>
      </c>
      <c r="DA185" s="82">
        <v>37.799999999999997</v>
      </c>
      <c r="DB185" s="82">
        <v>38.1</v>
      </c>
      <c r="DC185" s="128">
        <v>36.700000000000003</v>
      </c>
      <c r="DD185" s="81">
        <v>73.900000000000006</v>
      </c>
      <c r="DE185" s="82">
        <v>67.2</v>
      </c>
      <c r="DF185" s="82">
        <v>58.9</v>
      </c>
      <c r="DG185" s="128">
        <v>43.2</v>
      </c>
      <c r="DH185" s="129"/>
      <c r="DI185" s="130"/>
      <c r="DJ185" s="130"/>
      <c r="DK185" s="130"/>
      <c r="DL185" s="129"/>
      <c r="DM185" s="130"/>
      <c r="DN185" s="130"/>
      <c r="DO185" s="130"/>
      <c r="DP185" s="129"/>
      <c r="DQ185" s="130"/>
      <c r="DR185" s="130"/>
      <c r="DS185" s="130"/>
      <c r="DT185" s="129"/>
      <c r="DU185" s="130"/>
      <c r="DV185" s="130"/>
      <c r="DW185" s="130"/>
      <c r="DX185" s="129"/>
      <c r="DY185" s="130"/>
      <c r="DZ185" s="130"/>
      <c r="EA185" s="130"/>
      <c r="EB185" s="129"/>
      <c r="EC185" s="130"/>
      <c r="ED185" s="130"/>
      <c r="EE185" s="130"/>
      <c r="EF185" s="129"/>
      <c r="EG185" s="130"/>
      <c r="EH185" s="130"/>
      <c r="EI185" s="130"/>
      <c r="EJ185" s="131">
        <f t="shared" ref="EJ185:EJ200" si="12">MIN(D185:EI185)</f>
        <v>33.059999999999995</v>
      </c>
      <c r="EK185" s="131">
        <f t="shared" ref="EK185:EK200" si="13">MAX(D185:EI185)</f>
        <v>73.900000000000006</v>
      </c>
      <c r="EL185" s="132">
        <f t="shared" ref="EL185:EL200" si="14">AVERAGE(D185:EI185)</f>
        <v>38.928148148148118</v>
      </c>
      <c r="EM185" s="89">
        <v>1</v>
      </c>
      <c r="EN185" s="90" t="s">
        <v>51</v>
      </c>
      <c r="EO185" s="91"/>
      <c r="EV185" s="150">
        <v>35156</v>
      </c>
      <c r="EW185" s="154">
        <v>293.96199999999999</v>
      </c>
      <c r="EX185" s="154">
        <v>594</v>
      </c>
      <c r="EY185" s="155"/>
    </row>
    <row r="186" spans="1:155">
      <c r="A186" s="79"/>
      <c r="B186" s="158">
        <v>2</v>
      </c>
      <c r="C186" s="127" t="s">
        <v>52</v>
      </c>
      <c r="D186" s="81">
        <f>5.7*8.7</f>
        <v>49.589999999999996</v>
      </c>
      <c r="E186" s="82">
        <f>5.9*8.7</f>
        <v>51.33</v>
      </c>
      <c r="F186" s="82">
        <f>6.3*8.7</f>
        <v>54.809999999999995</v>
      </c>
      <c r="G186" s="82">
        <f>5.9*8.7</f>
        <v>51.33</v>
      </c>
      <c r="H186" s="81">
        <f>5.9*8.7</f>
        <v>51.33</v>
      </c>
      <c r="I186" s="82">
        <f>5.6*8.7</f>
        <v>48.719999999999992</v>
      </c>
      <c r="J186" s="82">
        <f>5.1*8.7</f>
        <v>44.36999999999999</v>
      </c>
      <c r="K186" s="82">
        <f>5*8.7</f>
        <v>43.5</v>
      </c>
      <c r="L186" s="81">
        <f>5.5*8.7</f>
        <v>47.849999999999994</v>
      </c>
      <c r="M186" s="82">
        <f>5.5*8.7</f>
        <v>47.849999999999994</v>
      </c>
      <c r="N186" s="82">
        <f>5*8.7</f>
        <v>43.5</v>
      </c>
      <c r="O186" s="82">
        <f>6*8.7</f>
        <v>52.199999999999996</v>
      </c>
      <c r="P186" s="81">
        <f>5.3*8.7</f>
        <v>46.109999999999992</v>
      </c>
      <c r="Q186" s="82">
        <f>5.1*8.7</f>
        <v>44.36999999999999</v>
      </c>
      <c r="R186" s="82">
        <f>5.8*8.7</f>
        <v>50.459999999999994</v>
      </c>
      <c r="S186" s="82">
        <f>5.3*8.7</f>
        <v>46.109999999999992</v>
      </c>
      <c r="T186" s="81">
        <f>5.4*8.7</f>
        <v>46.98</v>
      </c>
      <c r="U186" s="82">
        <f>5.2*8.7</f>
        <v>45.239999999999995</v>
      </c>
      <c r="V186" s="82">
        <f>5.2*8.7</f>
        <v>45.239999999999995</v>
      </c>
      <c r="W186" s="82">
        <f>5*8.7</f>
        <v>43.5</v>
      </c>
      <c r="X186" s="81">
        <f>5.1*8.7</f>
        <v>44.36999999999999</v>
      </c>
      <c r="Y186" s="82">
        <f>5.4*8.7</f>
        <v>46.98</v>
      </c>
      <c r="Z186" s="82">
        <f>5.4*8.7</f>
        <v>46.98</v>
      </c>
      <c r="AA186" s="82">
        <f>5.2*8.7</f>
        <v>45.239999999999995</v>
      </c>
      <c r="AB186" s="81">
        <v>45.5</v>
      </c>
      <c r="AC186" s="82">
        <v>45.3</v>
      </c>
      <c r="AD186" s="82">
        <v>45.9</v>
      </c>
      <c r="AE186" s="82">
        <v>42.9</v>
      </c>
      <c r="AF186" s="81">
        <v>49.4</v>
      </c>
      <c r="AG186" s="82">
        <v>48.4</v>
      </c>
      <c r="AH186" s="82">
        <v>52.3</v>
      </c>
      <c r="AI186" s="82">
        <v>49.8</v>
      </c>
      <c r="AJ186" s="81">
        <v>51.7</v>
      </c>
      <c r="AK186" s="82">
        <v>49.3</v>
      </c>
      <c r="AL186" s="82">
        <v>51.5</v>
      </c>
      <c r="AM186" s="82">
        <v>49.6</v>
      </c>
      <c r="AN186" s="81">
        <v>53.8</v>
      </c>
      <c r="AO186" s="82">
        <v>49</v>
      </c>
      <c r="AP186" s="82">
        <v>48.2</v>
      </c>
      <c r="AQ186" s="82">
        <v>48.1</v>
      </c>
      <c r="AR186" s="81">
        <v>51</v>
      </c>
      <c r="AS186" s="82">
        <v>49.4</v>
      </c>
      <c r="AT186" s="82">
        <v>50.8</v>
      </c>
      <c r="AU186" s="82">
        <v>51.7</v>
      </c>
      <c r="AV186" s="81">
        <v>52.3</v>
      </c>
      <c r="AW186" s="82">
        <v>48.9</v>
      </c>
      <c r="AX186" s="82">
        <v>51.1</v>
      </c>
      <c r="AY186" s="82">
        <v>50.4</v>
      </c>
      <c r="AZ186" s="81">
        <v>51.3</v>
      </c>
      <c r="BA186" s="82">
        <v>45.6</v>
      </c>
      <c r="BB186" s="82">
        <v>45.9</v>
      </c>
      <c r="BC186" s="82">
        <v>48.7</v>
      </c>
      <c r="BD186" s="81">
        <v>50.2</v>
      </c>
      <c r="BE186" s="82">
        <v>51</v>
      </c>
      <c r="BF186" s="82">
        <v>52.9</v>
      </c>
      <c r="BG186" s="128">
        <v>53.4</v>
      </c>
      <c r="BH186" s="81">
        <v>50.9</v>
      </c>
      <c r="BI186" s="82">
        <v>47.6</v>
      </c>
      <c r="BJ186" s="82">
        <v>45.7</v>
      </c>
      <c r="BK186" s="128">
        <v>52.8</v>
      </c>
      <c r="BL186" s="81">
        <v>50</v>
      </c>
      <c r="BM186" s="82">
        <v>50.4</v>
      </c>
      <c r="BN186" s="82">
        <v>53</v>
      </c>
      <c r="BO186" s="128">
        <v>49.1</v>
      </c>
      <c r="BP186" s="81">
        <v>49.6</v>
      </c>
      <c r="BQ186" s="82">
        <v>54.3</v>
      </c>
      <c r="BR186" s="82">
        <v>53</v>
      </c>
      <c r="BS186" s="128">
        <v>53.2</v>
      </c>
      <c r="BT186" s="81">
        <v>48.3</v>
      </c>
      <c r="BU186" s="82">
        <v>52.6</v>
      </c>
      <c r="BV186" s="82">
        <v>51.7</v>
      </c>
      <c r="BW186" s="128">
        <v>52.4</v>
      </c>
      <c r="BX186" s="81">
        <v>46</v>
      </c>
      <c r="BY186" s="82">
        <v>44.8</v>
      </c>
      <c r="BZ186" s="82">
        <v>47.5</v>
      </c>
      <c r="CA186" s="128">
        <v>49.2</v>
      </c>
      <c r="CB186" s="81">
        <v>46.1</v>
      </c>
      <c r="CC186" s="82">
        <v>44</v>
      </c>
      <c r="CD186" s="82">
        <v>47.9</v>
      </c>
      <c r="CE186" s="128">
        <v>46.4</v>
      </c>
      <c r="CF186" s="81">
        <v>43.2</v>
      </c>
      <c r="CG186" s="82">
        <v>44.6</v>
      </c>
      <c r="CH186" s="82">
        <v>49.5</v>
      </c>
      <c r="CI186" s="128">
        <v>47.6</v>
      </c>
      <c r="CJ186" s="81">
        <v>47.6</v>
      </c>
      <c r="CK186" s="82">
        <v>46.5</v>
      </c>
      <c r="CL186" s="82">
        <v>46.5</v>
      </c>
      <c r="CM186" s="128">
        <v>48.3</v>
      </c>
      <c r="CN186" s="81">
        <v>48.4</v>
      </c>
      <c r="CO186" s="82">
        <v>47.3</v>
      </c>
      <c r="CP186" s="82">
        <v>48.7</v>
      </c>
      <c r="CQ186" s="128">
        <v>48</v>
      </c>
      <c r="CR186" s="81">
        <v>47.5</v>
      </c>
      <c r="CS186" s="82">
        <v>46.7</v>
      </c>
      <c r="CT186" s="82">
        <v>47.6</v>
      </c>
      <c r="CU186" s="128">
        <v>48.3</v>
      </c>
      <c r="CV186" s="81">
        <v>46.6</v>
      </c>
      <c r="CW186" s="82">
        <v>44.7</v>
      </c>
      <c r="CX186" s="82">
        <v>44.5</v>
      </c>
      <c r="CY186" s="128">
        <v>43.6</v>
      </c>
      <c r="CZ186" s="81">
        <v>44</v>
      </c>
      <c r="DA186" s="82">
        <v>45.3</v>
      </c>
      <c r="DB186" s="82">
        <v>47.7</v>
      </c>
      <c r="DC186" s="128">
        <v>43.5</v>
      </c>
      <c r="DD186" s="81">
        <v>114.1</v>
      </c>
      <c r="DE186" s="82">
        <v>100.9</v>
      </c>
      <c r="DF186" s="82">
        <v>88.5</v>
      </c>
      <c r="DG186" s="128">
        <v>82.1</v>
      </c>
      <c r="DH186" s="129"/>
      <c r="DI186" s="130"/>
      <c r="DJ186" s="130"/>
      <c r="DK186" s="130"/>
      <c r="DL186" s="129"/>
      <c r="DM186" s="130"/>
      <c r="DN186" s="130"/>
      <c r="DO186" s="130"/>
      <c r="DP186" s="129"/>
      <c r="DQ186" s="130"/>
      <c r="DR186" s="130"/>
      <c r="DS186" s="130"/>
      <c r="DT186" s="129"/>
      <c r="DU186" s="130"/>
      <c r="DV186" s="130"/>
      <c r="DW186" s="130"/>
      <c r="DX186" s="129"/>
      <c r="DY186" s="130"/>
      <c r="DZ186" s="130"/>
      <c r="EA186" s="130"/>
      <c r="EB186" s="129"/>
      <c r="EC186" s="130"/>
      <c r="ED186" s="130"/>
      <c r="EE186" s="130"/>
      <c r="EF186" s="129"/>
      <c r="EG186" s="130"/>
      <c r="EH186" s="130"/>
      <c r="EI186" s="130"/>
      <c r="EJ186" s="131">
        <f t="shared" si="12"/>
        <v>42.9</v>
      </c>
      <c r="EK186" s="131">
        <f t="shared" si="13"/>
        <v>114.1</v>
      </c>
      <c r="EL186" s="132">
        <f t="shared" si="14"/>
        <v>50.107037037037053</v>
      </c>
      <c r="EM186" s="89">
        <v>2</v>
      </c>
      <c r="EN186" s="90" t="s">
        <v>52</v>
      </c>
      <c r="EO186" s="91"/>
      <c r="EV186" s="150">
        <v>35186</v>
      </c>
      <c r="EW186" s="154">
        <v>364.44200000000001</v>
      </c>
      <c r="EX186" s="154">
        <v>322.471</v>
      </c>
      <c r="EY186" s="155"/>
    </row>
    <row r="187" spans="1:155">
      <c r="A187" s="79"/>
      <c r="B187" s="158">
        <v>3</v>
      </c>
      <c r="C187" s="127" t="s">
        <v>44</v>
      </c>
      <c r="D187" s="81">
        <f>3.2*8.7</f>
        <v>27.84</v>
      </c>
      <c r="E187" s="82">
        <f>3.3*8.7</f>
        <v>28.709999999999997</v>
      </c>
      <c r="F187" s="82">
        <f>4.1*8.7</f>
        <v>35.669999999999995</v>
      </c>
      <c r="G187" s="82">
        <f>3.4*8.7</f>
        <v>29.58</v>
      </c>
      <c r="H187" s="81">
        <f>3.3*8.7</f>
        <v>28.709999999999997</v>
      </c>
      <c r="I187" s="82">
        <f>3.2*8.7</f>
        <v>27.84</v>
      </c>
      <c r="J187" s="82">
        <f>3.1*8.7</f>
        <v>26.97</v>
      </c>
      <c r="K187" s="82">
        <f>3.2*8.7</f>
        <v>27.84</v>
      </c>
      <c r="L187" s="81">
        <f>3.3*8.7</f>
        <v>28.709999999999997</v>
      </c>
      <c r="M187" s="82">
        <f>3.5*8.7</f>
        <v>30.449999999999996</v>
      </c>
      <c r="N187" s="82">
        <f>3*8.7</f>
        <v>26.099999999999998</v>
      </c>
      <c r="O187" s="82">
        <f>3.6*8.7</f>
        <v>31.319999999999997</v>
      </c>
      <c r="P187" s="81">
        <f>3.5*8.7</f>
        <v>30.449999999999996</v>
      </c>
      <c r="Q187" s="82">
        <f>3.2*8.7</f>
        <v>27.84</v>
      </c>
      <c r="R187" s="82">
        <f>3.3*8.7</f>
        <v>28.709999999999997</v>
      </c>
      <c r="S187" s="82">
        <f>3.3*8.7</f>
        <v>28.709999999999997</v>
      </c>
      <c r="T187" s="81">
        <f>3.2*8.7</f>
        <v>27.84</v>
      </c>
      <c r="U187" s="82">
        <f>3.3*8.7</f>
        <v>28.709999999999997</v>
      </c>
      <c r="V187" s="82">
        <f>3.3*8.7</f>
        <v>28.709999999999997</v>
      </c>
      <c r="W187" s="82">
        <f>3.1*8.7</f>
        <v>26.97</v>
      </c>
      <c r="X187" s="81">
        <f>3.2*8.7</f>
        <v>27.84</v>
      </c>
      <c r="Y187" s="82">
        <f>3.3*8.7</f>
        <v>28.709999999999997</v>
      </c>
      <c r="Z187" s="82">
        <f>3.3*8.7</f>
        <v>28.709999999999997</v>
      </c>
      <c r="AA187" s="82">
        <f>3.3*8.7</f>
        <v>28.709999999999997</v>
      </c>
      <c r="AB187" s="81">
        <v>28.4</v>
      </c>
      <c r="AC187" s="82">
        <v>28.6</v>
      </c>
      <c r="AD187" s="82">
        <v>27.8</v>
      </c>
      <c r="AE187" s="82">
        <v>30.8</v>
      </c>
      <c r="AF187" s="81">
        <v>30.2</v>
      </c>
      <c r="AG187" s="82">
        <v>30.9</v>
      </c>
      <c r="AH187" s="82">
        <v>33.1</v>
      </c>
      <c r="AI187" s="82">
        <v>32.700000000000003</v>
      </c>
      <c r="AJ187" s="81">
        <v>32.299999999999997</v>
      </c>
      <c r="AK187" s="82">
        <v>32.299999999999997</v>
      </c>
      <c r="AL187" s="82">
        <v>33.299999999999997</v>
      </c>
      <c r="AM187" s="82">
        <v>31.7</v>
      </c>
      <c r="AN187" s="81">
        <v>34.4</v>
      </c>
      <c r="AO187" s="82">
        <v>31.6</v>
      </c>
      <c r="AP187" s="82">
        <v>31.8</v>
      </c>
      <c r="AQ187" s="82">
        <v>32.200000000000003</v>
      </c>
      <c r="AR187" s="81">
        <v>32.799999999999997</v>
      </c>
      <c r="AS187" s="82">
        <v>29.4</v>
      </c>
      <c r="AT187" s="82">
        <v>34.5</v>
      </c>
      <c r="AU187" s="82">
        <v>32.200000000000003</v>
      </c>
      <c r="AV187" s="81">
        <v>34</v>
      </c>
      <c r="AW187" s="82">
        <v>31.5</v>
      </c>
      <c r="AX187" s="82">
        <v>31.3</v>
      </c>
      <c r="AY187" s="82">
        <v>30.6</v>
      </c>
      <c r="AZ187" s="81">
        <v>32.1</v>
      </c>
      <c r="BA187" s="82">
        <v>29</v>
      </c>
      <c r="BB187" s="82">
        <v>29.3</v>
      </c>
      <c r="BC187" s="82">
        <v>33.1</v>
      </c>
      <c r="BD187" s="81">
        <v>32.1</v>
      </c>
      <c r="BE187" s="82">
        <v>31.9</v>
      </c>
      <c r="BF187" s="82">
        <v>34.9</v>
      </c>
      <c r="BG187" s="128">
        <v>33.4</v>
      </c>
      <c r="BH187" s="81">
        <v>32.6</v>
      </c>
      <c r="BI187" s="82">
        <v>30.8</v>
      </c>
      <c r="BJ187" s="82">
        <v>30</v>
      </c>
      <c r="BK187" s="128">
        <v>34.6</v>
      </c>
      <c r="BL187" s="81">
        <v>32.200000000000003</v>
      </c>
      <c r="BM187" s="82">
        <v>32.299999999999997</v>
      </c>
      <c r="BN187" s="82">
        <v>33.5</v>
      </c>
      <c r="BO187" s="128">
        <v>29.8</v>
      </c>
      <c r="BP187" s="81">
        <v>33</v>
      </c>
      <c r="BQ187" s="82">
        <v>34.5</v>
      </c>
      <c r="BR187" s="82">
        <v>34.6</v>
      </c>
      <c r="BS187" s="128">
        <v>33.799999999999997</v>
      </c>
      <c r="BT187" s="81">
        <v>29.8</v>
      </c>
      <c r="BU187" s="82">
        <v>33.200000000000003</v>
      </c>
      <c r="BV187" s="82">
        <v>32.5</v>
      </c>
      <c r="BW187" s="128">
        <v>30.9</v>
      </c>
      <c r="BX187" s="81">
        <v>28.6</v>
      </c>
      <c r="BY187" s="82">
        <v>26.6</v>
      </c>
      <c r="BZ187" s="82">
        <v>27.8</v>
      </c>
      <c r="CA187" s="128">
        <v>26.8</v>
      </c>
      <c r="CB187" s="81">
        <v>26.6</v>
      </c>
      <c r="CC187" s="82">
        <v>28.5</v>
      </c>
      <c r="CD187" s="82">
        <v>28.5</v>
      </c>
      <c r="CE187" s="128">
        <v>29</v>
      </c>
      <c r="CF187" s="81">
        <v>27.5</v>
      </c>
      <c r="CG187" s="82">
        <v>27.9</v>
      </c>
      <c r="CH187" s="82">
        <v>27.6</v>
      </c>
      <c r="CI187" s="128">
        <v>27</v>
      </c>
      <c r="CJ187" s="81">
        <v>30.1</v>
      </c>
      <c r="CK187" s="82">
        <v>31.6</v>
      </c>
      <c r="CL187" s="82">
        <v>31.6</v>
      </c>
      <c r="CM187" s="128">
        <v>31.8</v>
      </c>
      <c r="CN187" s="81">
        <v>31.7</v>
      </c>
      <c r="CO187" s="82">
        <v>30.6</v>
      </c>
      <c r="CP187" s="82">
        <v>31</v>
      </c>
      <c r="CQ187" s="128">
        <v>32.6</v>
      </c>
      <c r="CR187" s="81">
        <v>31.2</v>
      </c>
      <c r="CS187" s="82">
        <v>32.299999999999997</v>
      </c>
      <c r="CT187" s="82">
        <v>31.9</v>
      </c>
      <c r="CU187" s="128">
        <v>32.200000000000003</v>
      </c>
      <c r="CV187" s="81">
        <v>31.9</v>
      </c>
      <c r="CW187" s="82">
        <v>30.7</v>
      </c>
      <c r="CX187" s="82">
        <v>30.6</v>
      </c>
      <c r="CY187" s="128">
        <v>31</v>
      </c>
      <c r="CZ187" s="81">
        <v>31.3</v>
      </c>
      <c r="DA187" s="82">
        <v>31.3</v>
      </c>
      <c r="DB187" s="82">
        <v>32.200000000000003</v>
      </c>
      <c r="DC187" s="128">
        <v>30.6</v>
      </c>
      <c r="DD187" s="81">
        <v>102</v>
      </c>
      <c r="DE187" s="82">
        <v>81.8</v>
      </c>
      <c r="DF187" s="82">
        <v>70.8</v>
      </c>
      <c r="DG187" s="128">
        <v>64.400000000000006</v>
      </c>
      <c r="DH187" s="129"/>
      <c r="DI187" s="130"/>
      <c r="DJ187" s="130"/>
      <c r="DK187" s="130"/>
      <c r="DL187" s="129"/>
      <c r="DM187" s="130"/>
      <c r="DN187" s="130"/>
      <c r="DO187" s="130"/>
      <c r="DP187" s="129"/>
      <c r="DQ187" s="130"/>
      <c r="DR187" s="130"/>
      <c r="DS187" s="130"/>
      <c r="DT187" s="129"/>
      <c r="DU187" s="130"/>
      <c r="DV187" s="130"/>
      <c r="DW187" s="130"/>
      <c r="DX187" s="129"/>
      <c r="DY187" s="130"/>
      <c r="DZ187" s="130"/>
      <c r="EA187" s="130"/>
      <c r="EB187" s="129"/>
      <c r="EC187" s="130"/>
      <c r="ED187" s="130"/>
      <c r="EE187" s="130"/>
      <c r="EF187" s="129"/>
      <c r="EG187" s="130"/>
      <c r="EH187" s="130"/>
      <c r="EI187" s="130"/>
      <c r="EJ187" s="131">
        <f t="shared" si="12"/>
        <v>26.099999999999998</v>
      </c>
      <c r="EK187" s="131">
        <f t="shared" si="13"/>
        <v>102</v>
      </c>
      <c r="EL187" s="132">
        <f t="shared" si="14"/>
        <v>32.440277777777773</v>
      </c>
      <c r="EM187" s="89">
        <v>3</v>
      </c>
      <c r="EN187" s="90" t="s">
        <v>44</v>
      </c>
      <c r="EO187" s="91"/>
      <c r="EV187" s="150">
        <v>35217</v>
      </c>
      <c r="EW187" s="154">
        <v>377.279</v>
      </c>
      <c r="EX187" s="154">
        <v>591.13699999999994</v>
      </c>
      <c r="EY187" s="155"/>
    </row>
    <row r="188" spans="1:155">
      <c r="A188" s="95" t="s">
        <v>125</v>
      </c>
      <c r="B188" s="158">
        <v>4</v>
      </c>
      <c r="C188" s="127" t="s">
        <v>53</v>
      </c>
      <c r="D188" s="81">
        <f>3.6*8.7</f>
        <v>31.319999999999997</v>
      </c>
      <c r="E188" s="82">
        <f>3.7*8.7</f>
        <v>32.19</v>
      </c>
      <c r="F188" s="82">
        <f>4.4*8.7</f>
        <v>38.28</v>
      </c>
      <c r="G188" s="82">
        <f>3.7*8.7</f>
        <v>32.19</v>
      </c>
      <c r="H188" s="81">
        <f>3.8*8.7</f>
        <v>33.059999999999995</v>
      </c>
      <c r="I188" s="82">
        <f>3.8*8.7</f>
        <v>33.059999999999995</v>
      </c>
      <c r="J188" s="82">
        <f>3.8*8.7</f>
        <v>33.059999999999995</v>
      </c>
      <c r="K188" s="82">
        <f>3.5*8.7</f>
        <v>30.449999999999996</v>
      </c>
      <c r="L188" s="81">
        <f>3.9*8.7</f>
        <v>33.93</v>
      </c>
      <c r="M188" s="82">
        <f>3.8*8.7</f>
        <v>33.059999999999995</v>
      </c>
      <c r="N188" s="82">
        <f>3.9*8.7</f>
        <v>33.93</v>
      </c>
      <c r="O188" s="82">
        <f>3.8*8.7</f>
        <v>33.059999999999995</v>
      </c>
      <c r="P188" s="81">
        <f>3.6*8.7</f>
        <v>31.319999999999997</v>
      </c>
      <c r="Q188" s="82">
        <f>3.4*8.7</f>
        <v>29.58</v>
      </c>
      <c r="R188" s="82">
        <f>3.6*8.7</f>
        <v>31.319999999999997</v>
      </c>
      <c r="S188" s="82">
        <f>3.5*8.7</f>
        <v>30.449999999999996</v>
      </c>
      <c r="T188" s="81">
        <f>3.4*8.7</f>
        <v>29.58</v>
      </c>
      <c r="U188" s="82">
        <f>3.4*8.7</f>
        <v>29.58</v>
      </c>
      <c r="V188" s="82">
        <f>3.5*8.7</f>
        <v>30.449999999999996</v>
      </c>
      <c r="W188" s="82">
        <f>3.3*8.7</f>
        <v>28.709999999999997</v>
      </c>
      <c r="X188" s="81">
        <f>3.4*8.7</f>
        <v>29.58</v>
      </c>
      <c r="Y188" s="82">
        <f>3.6*8.7</f>
        <v>31.319999999999997</v>
      </c>
      <c r="Z188" s="82">
        <f>3.5*8.7</f>
        <v>30.449999999999996</v>
      </c>
      <c r="AA188" s="82">
        <f>3.4*8.7</f>
        <v>29.58</v>
      </c>
      <c r="AB188" s="81">
        <v>29.3</v>
      </c>
      <c r="AC188" s="82">
        <v>29.4</v>
      </c>
      <c r="AD188" s="82">
        <v>29.8</v>
      </c>
      <c r="AE188" s="82">
        <v>31.9</v>
      </c>
      <c r="AF188" s="81">
        <v>33.9</v>
      </c>
      <c r="AG188" s="82">
        <v>33.5</v>
      </c>
      <c r="AH188" s="82">
        <v>36.4</v>
      </c>
      <c r="AI188" s="82">
        <v>36</v>
      </c>
      <c r="AJ188" s="81">
        <v>36.799999999999997</v>
      </c>
      <c r="AK188" s="82">
        <v>34.1</v>
      </c>
      <c r="AL188" s="82">
        <v>36.1</v>
      </c>
      <c r="AM188" s="82">
        <v>33.5</v>
      </c>
      <c r="AN188" s="81">
        <v>37</v>
      </c>
      <c r="AO188" s="82">
        <v>34.1</v>
      </c>
      <c r="AP188" s="82">
        <v>32.6</v>
      </c>
      <c r="AQ188" s="82">
        <v>33.4</v>
      </c>
      <c r="AR188" s="81">
        <v>34.299999999999997</v>
      </c>
      <c r="AS188" s="82">
        <v>35.4</v>
      </c>
      <c r="AT188" s="82">
        <v>36.200000000000003</v>
      </c>
      <c r="AU188" s="82">
        <v>32.6</v>
      </c>
      <c r="AV188" s="81">
        <v>35.200000000000003</v>
      </c>
      <c r="AW188" s="82">
        <v>33.200000000000003</v>
      </c>
      <c r="AX188" s="82">
        <v>32.700000000000003</v>
      </c>
      <c r="AY188" s="82">
        <v>32.700000000000003</v>
      </c>
      <c r="AZ188" s="81">
        <v>35.4</v>
      </c>
      <c r="BA188" s="82">
        <v>31.9</v>
      </c>
      <c r="BB188" s="82">
        <v>31.6</v>
      </c>
      <c r="BC188" s="82">
        <v>34.6</v>
      </c>
      <c r="BD188" s="81">
        <v>35.299999999999997</v>
      </c>
      <c r="BE188" s="82">
        <v>36.1</v>
      </c>
      <c r="BF188" s="82">
        <v>37.4</v>
      </c>
      <c r="BG188" s="128">
        <v>35.9</v>
      </c>
      <c r="BH188" s="81">
        <v>35.5</v>
      </c>
      <c r="BI188" s="82">
        <v>33.5</v>
      </c>
      <c r="BJ188" s="82">
        <v>31.9</v>
      </c>
      <c r="BK188" s="128">
        <v>35.9</v>
      </c>
      <c r="BL188" s="81">
        <v>34.4</v>
      </c>
      <c r="BM188" s="82">
        <v>35.1</v>
      </c>
      <c r="BN188" s="82">
        <v>36.5</v>
      </c>
      <c r="BO188" s="128">
        <v>33.9</v>
      </c>
      <c r="BP188" s="81">
        <v>35.1</v>
      </c>
      <c r="BQ188" s="82">
        <v>36.299999999999997</v>
      </c>
      <c r="BR188" s="82">
        <v>36.9</v>
      </c>
      <c r="BS188" s="128">
        <v>38</v>
      </c>
      <c r="BT188" s="81">
        <v>33.9</v>
      </c>
      <c r="BU188" s="82">
        <v>36.1</v>
      </c>
      <c r="BV188" s="82">
        <v>36.5</v>
      </c>
      <c r="BW188" s="128">
        <v>34.799999999999997</v>
      </c>
      <c r="BX188" s="81">
        <v>32.4</v>
      </c>
      <c r="BY188" s="82">
        <v>31.9</v>
      </c>
      <c r="BZ188" s="82">
        <v>32.299999999999997</v>
      </c>
      <c r="CA188" s="128">
        <v>33.700000000000003</v>
      </c>
      <c r="CB188" s="81">
        <v>31.6</v>
      </c>
      <c r="CC188" s="82">
        <v>30.9</v>
      </c>
      <c r="CD188" s="82">
        <v>34.700000000000003</v>
      </c>
      <c r="CE188" s="128">
        <v>30.8</v>
      </c>
      <c r="CF188" s="81">
        <v>31.4</v>
      </c>
      <c r="CG188" s="82">
        <v>29</v>
      </c>
      <c r="CH188" s="82">
        <v>29.5</v>
      </c>
      <c r="CI188" s="128">
        <v>30.4</v>
      </c>
      <c r="CJ188" s="81">
        <v>33.299999999999997</v>
      </c>
      <c r="CK188" s="82">
        <v>34</v>
      </c>
      <c r="CL188" s="82">
        <v>32.9</v>
      </c>
      <c r="CM188" s="128">
        <v>33.6</v>
      </c>
      <c r="CN188" s="81">
        <v>35</v>
      </c>
      <c r="CO188" s="82">
        <v>33.799999999999997</v>
      </c>
      <c r="CP188" s="82">
        <v>34.4</v>
      </c>
      <c r="CQ188" s="128">
        <v>34.9</v>
      </c>
      <c r="CR188" s="81">
        <v>34.4</v>
      </c>
      <c r="CS188" s="82">
        <v>35.299999999999997</v>
      </c>
      <c r="CT188" s="82">
        <v>34.9</v>
      </c>
      <c r="CU188" s="128">
        <v>34.299999999999997</v>
      </c>
      <c r="CV188" s="81">
        <v>34.799999999999997</v>
      </c>
      <c r="CW188" s="82">
        <v>35.4</v>
      </c>
      <c r="CX188" s="82">
        <v>35.200000000000003</v>
      </c>
      <c r="CY188" s="128">
        <v>34.1</v>
      </c>
      <c r="CZ188" s="81">
        <v>35.700000000000003</v>
      </c>
      <c r="DA188" s="82">
        <v>36.1</v>
      </c>
      <c r="DB188" s="82">
        <v>37.1</v>
      </c>
      <c r="DC188" s="128">
        <v>35.200000000000003</v>
      </c>
      <c r="DD188" s="81">
        <v>102.4</v>
      </c>
      <c r="DE188" s="82">
        <v>85.6</v>
      </c>
      <c r="DF188" s="82">
        <v>68.599999999999994</v>
      </c>
      <c r="DG188" s="128">
        <v>62.6</v>
      </c>
      <c r="DH188" s="129"/>
      <c r="DI188" s="130"/>
      <c r="DJ188" s="130"/>
      <c r="DK188" s="130"/>
      <c r="DL188" s="129"/>
      <c r="DM188" s="130"/>
      <c r="DN188" s="130"/>
      <c r="DO188" s="130"/>
      <c r="DP188" s="129"/>
      <c r="DQ188" s="130"/>
      <c r="DR188" s="130"/>
      <c r="DS188" s="130"/>
      <c r="DT188" s="129"/>
      <c r="DU188" s="130"/>
      <c r="DV188" s="130"/>
      <c r="DW188" s="130"/>
      <c r="DX188" s="129"/>
      <c r="DY188" s="130"/>
      <c r="DZ188" s="130"/>
      <c r="EA188" s="130"/>
      <c r="EB188" s="129"/>
      <c r="EC188" s="130"/>
      <c r="ED188" s="130"/>
      <c r="EE188" s="130"/>
      <c r="EF188" s="129"/>
      <c r="EG188" s="130"/>
      <c r="EH188" s="130"/>
      <c r="EI188" s="130"/>
      <c r="EJ188" s="131">
        <f t="shared" si="12"/>
        <v>28.709999999999997</v>
      </c>
      <c r="EK188" s="131">
        <f t="shared" si="13"/>
        <v>102.4</v>
      </c>
      <c r="EL188" s="132">
        <f t="shared" si="14"/>
        <v>35.22509259259261</v>
      </c>
      <c r="EM188" s="89">
        <v>4</v>
      </c>
      <c r="EN188" s="90" t="s">
        <v>53</v>
      </c>
      <c r="EO188" s="97" t="s">
        <v>125</v>
      </c>
      <c r="EV188" s="150">
        <v>35247</v>
      </c>
      <c r="EW188" s="154">
        <v>389.85599999999999</v>
      </c>
      <c r="EX188" s="154">
        <v>613.51499999999999</v>
      </c>
      <c r="EY188" s="155"/>
    </row>
    <row r="189" spans="1:155" ht="14.25" customHeight="1">
      <c r="A189" s="79"/>
      <c r="B189" s="158">
        <v>5</v>
      </c>
      <c r="C189" s="127" t="s">
        <v>54</v>
      </c>
      <c r="D189" s="81">
        <f>2.5*8.7</f>
        <v>21.75</v>
      </c>
      <c r="E189" s="82">
        <f>2.8*8.7</f>
        <v>24.359999999999996</v>
      </c>
      <c r="F189" s="82">
        <f>3.4*8.7</f>
        <v>29.58</v>
      </c>
      <c r="G189" s="82">
        <f>2.7*8.7</f>
        <v>23.49</v>
      </c>
      <c r="H189" s="81">
        <f>2.5*8.7</f>
        <v>21.75</v>
      </c>
      <c r="I189" s="82">
        <f>2.5*8.7</f>
        <v>21.75</v>
      </c>
      <c r="J189" s="82">
        <f>2.5*8.7</f>
        <v>21.75</v>
      </c>
      <c r="K189" s="82">
        <f>2.4*8.7</f>
        <v>20.88</v>
      </c>
      <c r="L189" s="81">
        <f>2.9*8.7</f>
        <v>25.229999999999997</v>
      </c>
      <c r="M189" s="82">
        <f>2.8*8.7</f>
        <v>24.359999999999996</v>
      </c>
      <c r="N189" s="82">
        <f>3.1*8.7</f>
        <v>26.97</v>
      </c>
      <c r="O189" s="94"/>
      <c r="P189" s="81">
        <f>2.5*8.7</f>
        <v>21.75</v>
      </c>
      <c r="Q189" s="82">
        <f>2.5*8.7</f>
        <v>21.75</v>
      </c>
      <c r="R189" s="82">
        <f>2.6*8.7</f>
        <v>22.619999999999997</v>
      </c>
      <c r="S189" s="82">
        <f>2.6*8.7</f>
        <v>22.619999999999997</v>
      </c>
      <c r="T189" s="81">
        <f>2.3*8.7</f>
        <v>20.009999999999998</v>
      </c>
      <c r="U189" s="82">
        <f>2.6*8.7</f>
        <v>22.619999999999997</v>
      </c>
      <c r="V189" s="82">
        <f>2.8*8.7</f>
        <v>24.359999999999996</v>
      </c>
      <c r="W189" s="82">
        <f>2.4*8.7</f>
        <v>20.88</v>
      </c>
      <c r="X189" s="81">
        <f>2.4*8.7</f>
        <v>20.88</v>
      </c>
      <c r="Y189" s="82">
        <f>2.5*8.7</f>
        <v>21.75</v>
      </c>
      <c r="Z189" s="82">
        <f>2.7*8.7</f>
        <v>23.49</v>
      </c>
      <c r="AA189" s="82">
        <f>2.7*8.7</f>
        <v>23.49</v>
      </c>
      <c r="AB189" s="81">
        <v>21.8</v>
      </c>
      <c r="AC189" s="82">
        <v>21.4</v>
      </c>
      <c r="AD189" s="82">
        <v>23.9</v>
      </c>
      <c r="AE189" s="82">
        <v>23.5</v>
      </c>
      <c r="AF189" s="81">
        <v>24.7</v>
      </c>
      <c r="AG189" s="82">
        <v>24.7</v>
      </c>
      <c r="AH189" s="82">
        <v>26.1</v>
      </c>
      <c r="AI189" s="82">
        <v>25.8</v>
      </c>
      <c r="AJ189" s="81">
        <v>26.4</v>
      </c>
      <c r="AK189" s="82">
        <v>25.9</v>
      </c>
      <c r="AL189" s="82">
        <v>28.4</v>
      </c>
      <c r="AM189" s="82">
        <v>25</v>
      </c>
      <c r="AN189" s="81">
        <v>25.9</v>
      </c>
      <c r="AO189" s="82">
        <v>24.4</v>
      </c>
      <c r="AP189" s="82">
        <v>25</v>
      </c>
      <c r="AQ189" s="82">
        <v>24.1</v>
      </c>
      <c r="AR189" s="81">
        <v>20.5</v>
      </c>
      <c r="AS189" s="82">
        <v>26.3</v>
      </c>
      <c r="AT189" s="82">
        <v>25.6</v>
      </c>
      <c r="AU189" s="82">
        <v>25.1</v>
      </c>
      <c r="AV189" s="81">
        <v>27.2</v>
      </c>
      <c r="AW189" s="82">
        <v>25.9</v>
      </c>
      <c r="AX189" s="82">
        <v>25.4</v>
      </c>
      <c r="AY189" s="82">
        <v>24.3</v>
      </c>
      <c r="AZ189" s="81">
        <v>26.4</v>
      </c>
      <c r="BA189" s="82">
        <v>23.4</v>
      </c>
      <c r="BB189" s="82">
        <v>22.9</v>
      </c>
      <c r="BC189" s="82">
        <v>26.4</v>
      </c>
      <c r="BD189" s="81">
        <v>25.5</v>
      </c>
      <c r="BE189" s="82">
        <v>26.4</v>
      </c>
      <c r="BF189" s="82">
        <v>28.4</v>
      </c>
      <c r="BG189" s="128">
        <v>25.7</v>
      </c>
      <c r="BH189" s="81">
        <v>25.2</v>
      </c>
      <c r="BI189" s="82">
        <v>24.6</v>
      </c>
      <c r="BJ189" s="82">
        <v>25.4</v>
      </c>
      <c r="BK189" s="128">
        <v>25.2</v>
      </c>
      <c r="BL189" s="81">
        <v>27.2</v>
      </c>
      <c r="BM189" s="82">
        <v>24.9</v>
      </c>
      <c r="BN189" s="82">
        <v>27.2</v>
      </c>
      <c r="BO189" s="128">
        <v>28.3</v>
      </c>
      <c r="BP189" s="81">
        <v>26.3</v>
      </c>
      <c r="BQ189" s="82">
        <v>28.9</v>
      </c>
      <c r="BR189" s="82">
        <v>27.1</v>
      </c>
      <c r="BS189" s="128">
        <v>28</v>
      </c>
      <c r="BT189" s="81">
        <v>26.5</v>
      </c>
      <c r="BU189" s="82">
        <v>27</v>
      </c>
      <c r="BV189" s="82">
        <v>27.9</v>
      </c>
      <c r="BW189" s="128">
        <v>26.9</v>
      </c>
      <c r="BX189" s="81">
        <v>25.3</v>
      </c>
      <c r="BY189" s="82">
        <v>24.4</v>
      </c>
      <c r="BZ189" s="82">
        <v>25</v>
      </c>
      <c r="CA189" s="128">
        <v>24.8</v>
      </c>
      <c r="CB189" s="81">
        <v>22.9</v>
      </c>
      <c r="CC189" s="82">
        <v>23.4</v>
      </c>
      <c r="CD189" s="82">
        <v>24.6</v>
      </c>
      <c r="CE189" s="128">
        <v>24.2</v>
      </c>
      <c r="CF189" s="81">
        <v>23.1</v>
      </c>
      <c r="CG189" s="82">
        <v>24</v>
      </c>
      <c r="CH189" s="82">
        <v>23.8</v>
      </c>
      <c r="CI189" s="128">
        <v>23.2</v>
      </c>
      <c r="CJ189" s="81">
        <v>25.8</v>
      </c>
      <c r="CK189" s="82">
        <v>26.3</v>
      </c>
      <c r="CL189" s="82">
        <v>26.3</v>
      </c>
      <c r="CM189" s="128">
        <v>26.1</v>
      </c>
      <c r="CN189" s="81">
        <v>26.1</v>
      </c>
      <c r="CO189" s="82">
        <v>26.3</v>
      </c>
      <c r="CP189" s="82">
        <v>25.7</v>
      </c>
      <c r="CQ189" s="128">
        <v>26.8</v>
      </c>
      <c r="CR189" s="81">
        <v>26.4</v>
      </c>
      <c r="CS189" s="82">
        <v>27.6</v>
      </c>
      <c r="CT189" s="82">
        <v>27.1</v>
      </c>
      <c r="CU189" s="128">
        <v>27.8</v>
      </c>
      <c r="CV189" s="81">
        <v>27.3</v>
      </c>
      <c r="CW189" s="82">
        <v>26.7</v>
      </c>
      <c r="CX189" s="82">
        <v>27.4</v>
      </c>
      <c r="CY189" s="128">
        <v>25.7</v>
      </c>
      <c r="CZ189" s="81">
        <v>26.8</v>
      </c>
      <c r="DA189" s="82">
        <v>26.6</v>
      </c>
      <c r="DB189" s="82">
        <v>27.5</v>
      </c>
      <c r="DC189" s="128">
        <v>26.8</v>
      </c>
      <c r="DD189" s="81">
        <v>51.7</v>
      </c>
      <c r="DE189" s="82">
        <v>43.4</v>
      </c>
      <c r="DF189" s="82">
        <v>36.299999999999997</v>
      </c>
      <c r="DG189" s="128">
        <v>33.700000000000003</v>
      </c>
      <c r="DH189" s="129"/>
      <c r="DI189" s="130"/>
      <c r="DJ189" s="130"/>
      <c r="DK189" s="130"/>
      <c r="DL189" s="129"/>
      <c r="DM189" s="130"/>
      <c r="DN189" s="130"/>
      <c r="DO189" s="130"/>
      <c r="DP189" s="129"/>
      <c r="DQ189" s="130"/>
      <c r="DR189" s="130"/>
      <c r="DS189" s="130"/>
      <c r="DT189" s="129"/>
      <c r="DU189" s="130"/>
      <c r="DV189" s="130"/>
      <c r="DW189" s="130"/>
      <c r="DX189" s="129"/>
      <c r="DY189" s="130"/>
      <c r="DZ189" s="130"/>
      <c r="EA189" s="130"/>
      <c r="EB189" s="129"/>
      <c r="EC189" s="130"/>
      <c r="ED189" s="130"/>
      <c r="EE189" s="130"/>
      <c r="EF189" s="129"/>
      <c r="EG189" s="130"/>
      <c r="EH189" s="130"/>
      <c r="EI189" s="130"/>
      <c r="EJ189" s="131">
        <f t="shared" si="12"/>
        <v>20.009999999999998</v>
      </c>
      <c r="EK189" s="131">
        <f t="shared" si="13"/>
        <v>51.7</v>
      </c>
      <c r="EL189" s="132">
        <f t="shared" si="14"/>
        <v>25.644766355140202</v>
      </c>
      <c r="EM189" s="89">
        <v>5</v>
      </c>
      <c r="EN189" s="90" t="s">
        <v>54</v>
      </c>
      <c r="EO189" s="91"/>
      <c r="EV189" s="150">
        <v>35278</v>
      </c>
      <c r="EW189" s="154">
        <v>387.97300000000001</v>
      </c>
      <c r="EX189" s="154">
        <v>527.88800000000003</v>
      </c>
      <c r="EY189" s="155"/>
    </row>
    <row r="190" spans="1:155" ht="14.25" customHeight="1">
      <c r="A190" s="79"/>
      <c r="B190" s="158">
        <v>6</v>
      </c>
      <c r="C190" s="127" t="s">
        <v>55</v>
      </c>
      <c r="D190" s="81">
        <f>3.2*8.7</f>
        <v>27.84</v>
      </c>
      <c r="E190" s="82">
        <f>3.2*8.7</f>
        <v>27.84</v>
      </c>
      <c r="F190" s="82">
        <f>4.1*8.7</f>
        <v>35.669999999999995</v>
      </c>
      <c r="G190" s="82">
        <f>3.4*8.7</f>
        <v>29.58</v>
      </c>
      <c r="H190" s="81">
        <f>3.3*8.7</f>
        <v>28.709999999999997</v>
      </c>
      <c r="I190" s="82">
        <f>3.3*8.7</f>
        <v>28.709999999999997</v>
      </c>
      <c r="J190" s="82">
        <f>3.4*8.7</f>
        <v>29.58</v>
      </c>
      <c r="K190" s="82">
        <f>3.3*8.7</f>
        <v>28.709999999999997</v>
      </c>
      <c r="L190" s="81">
        <f>3.3*8.7</f>
        <v>28.709999999999997</v>
      </c>
      <c r="M190" s="82">
        <f>3.6*8.7</f>
        <v>31.319999999999997</v>
      </c>
      <c r="N190" s="82">
        <f>3.5*8.7</f>
        <v>30.449999999999996</v>
      </c>
      <c r="O190" s="82">
        <f>3.4*8.7</f>
        <v>29.58</v>
      </c>
      <c r="P190" s="81">
        <f>3.3*8.7</f>
        <v>28.709999999999997</v>
      </c>
      <c r="Q190" s="82">
        <f>2.9*8.7</f>
        <v>25.229999999999997</v>
      </c>
      <c r="R190" s="82">
        <f>3.2*8.7</f>
        <v>27.84</v>
      </c>
      <c r="S190" s="82">
        <f>3.2*8.7</f>
        <v>27.84</v>
      </c>
      <c r="T190" s="81">
        <f>3.3*8.7</f>
        <v>28.709999999999997</v>
      </c>
      <c r="U190" s="82">
        <f>3.3*8.7</f>
        <v>28.709999999999997</v>
      </c>
      <c r="V190" s="82">
        <f>3.2*8.7</f>
        <v>27.84</v>
      </c>
      <c r="W190" s="82">
        <f>3.1*8.7</f>
        <v>26.97</v>
      </c>
      <c r="X190" s="81">
        <f>3.1*8.7</f>
        <v>26.97</v>
      </c>
      <c r="Y190" s="82">
        <f>3.3*8.7</f>
        <v>28.709999999999997</v>
      </c>
      <c r="Z190" s="82">
        <f>3.3*8.7</f>
        <v>28.709999999999997</v>
      </c>
      <c r="AA190" s="82">
        <f>3.2*8.7</f>
        <v>27.84</v>
      </c>
      <c r="AB190" s="81">
        <v>27.9</v>
      </c>
      <c r="AC190" s="82">
        <v>27.4</v>
      </c>
      <c r="AD190" s="82">
        <v>27.5</v>
      </c>
      <c r="AE190" s="82">
        <v>28.5</v>
      </c>
      <c r="AF190" s="81">
        <v>30.1</v>
      </c>
      <c r="AG190" s="82">
        <v>29.4</v>
      </c>
      <c r="AH190" s="82">
        <v>31.3</v>
      </c>
      <c r="AI190" s="82">
        <v>32.5</v>
      </c>
      <c r="AJ190" s="81">
        <v>31.1</v>
      </c>
      <c r="AK190" s="82">
        <v>29.6</v>
      </c>
      <c r="AL190" s="82">
        <v>30.2</v>
      </c>
      <c r="AM190" s="82">
        <v>28.4</v>
      </c>
      <c r="AN190" s="81">
        <v>31.1</v>
      </c>
      <c r="AO190" s="82">
        <v>29.2</v>
      </c>
      <c r="AP190" s="82">
        <v>27.4</v>
      </c>
      <c r="AQ190" s="82">
        <v>30</v>
      </c>
      <c r="AR190" s="81">
        <v>31.6</v>
      </c>
      <c r="AS190" s="82">
        <v>29.6</v>
      </c>
      <c r="AT190" s="82">
        <v>30.9</v>
      </c>
      <c r="AU190" s="82">
        <v>29.1</v>
      </c>
      <c r="AV190" s="81">
        <v>31.6</v>
      </c>
      <c r="AW190" s="82">
        <v>29.7</v>
      </c>
      <c r="AX190" s="82">
        <v>30.2</v>
      </c>
      <c r="AY190" s="82">
        <v>29.2</v>
      </c>
      <c r="AZ190" s="81">
        <v>29.9</v>
      </c>
      <c r="BA190" s="82">
        <v>27.6</v>
      </c>
      <c r="BB190" s="82">
        <v>26.9</v>
      </c>
      <c r="BC190" s="82">
        <v>31.3</v>
      </c>
      <c r="BD190" s="81">
        <v>31.9</v>
      </c>
      <c r="BE190" s="82">
        <v>32.5</v>
      </c>
      <c r="BF190" s="82">
        <v>31.5</v>
      </c>
      <c r="BG190" s="128">
        <v>30.4</v>
      </c>
      <c r="BH190" s="81">
        <v>31.6</v>
      </c>
      <c r="BI190" s="82">
        <v>29.2</v>
      </c>
      <c r="BJ190" s="82">
        <v>28.7</v>
      </c>
      <c r="BK190" s="128">
        <v>31.2</v>
      </c>
      <c r="BL190" s="81">
        <v>31.9</v>
      </c>
      <c r="BM190" s="82">
        <v>30.7</v>
      </c>
      <c r="BN190" s="82">
        <v>32.4</v>
      </c>
      <c r="BO190" s="128">
        <v>31.6</v>
      </c>
      <c r="BP190" s="81">
        <v>31.1</v>
      </c>
      <c r="BQ190" s="82">
        <v>34</v>
      </c>
      <c r="BR190" s="82">
        <v>34.200000000000003</v>
      </c>
      <c r="BS190" s="128">
        <v>34.6</v>
      </c>
      <c r="BT190" s="81">
        <v>32.5</v>
      </c>
      <c r="BU190" s="82">
        <v>31.8</v>
      </c>
      <c r="BV190" s="82">
        <v>34.1</v>
      </c>
      <c r="BW190" s="128">
        <v>32.4</v>
      </c>
      <c r="BX190" s="81">
        <v>28.8</v>
      </c>
      <c r="BY190" s="82">
        <v>31</v>
      </c>
      <c r="BZ190" s="82">
        <v>28.5</v>
      </c>
      <c r="CA190" s="128">
        <v>31.8</v>
      </c>
      <c r="CB190" s="81">
        <v>31.4</v>
      </c>
      <c r="CC190" s="82">
        <v>29.6</v>
      </c>
      <c r="CD190" s="82">
        <v>33</v>
      </c>
      <c r="CE190" s="128">
        <v>29.8</v>
      </c>
      <c r="CF190" s="81">
        <v>29</v>
      </c>
      <c r="CG190" s="82">
        <v>28.4</v>
      </c>
      <c r="CH190" s="82">
        <v>30.8</v>
      </c>
      <c r="CI190" s="128">
        <v>28.4</v>
      </c>
      <c r="CJ190" s="81">
        <v>31.4</v>
      </c>
      <c r="CK190" s="82">
        <v>31.8</v>
      </c>
      <c r="CL190" s="82">
        <v>31.9</v>
      </c>
      <c r="CM190" s="128">
        <v>31.7</v>
      </c>
      <c r="CN190" s="81">
        <v>31.6</v>
      </c>
      <c r="CO190" s="82">
        <v>32</v>
      </c>
      <c r="CP190" s="82">
        <v>31.7</v>
      </c>
      <c r="CQ190" s="128">
        <v>32.299999999999997</v>
      </c>
      <c r="CR190" s="81">
        <v>32.299999999999997</v>
      </c>
      <c r="CS190" s="82">
        <v>31.9</v>
      </c>
      <c r="CT190" s="82">
        <v>31.3</v>
      </c>
      <c r="CU190" s="128">
        <v>32.799999999999997</v>
      </c>
      <c r="CV190" s="81">
        <v>31.7</v>
      </c>
      <c r="CW190" s="82">
        <v>31</v>
      </c>
      <c r="CX190" s="82">
        <v>31.6</v>
      </c>
      <c r="CY190" s="128">
        <v>31.7</v>
      </c>
      <c r="CZ190" s="81">
        <v>31.4</v>
      </c>
      <c r="DA190" s="82">
        <v>32.1</v>
      </c>
      <c r="DB190" s="82">
        <v>32.700000000000003</v>
      </c>
      <c r="DC190" s="128">
        <v>31.4</v>
      </c>
      <c r="DD190" s="81">
        <v>54.8</v>
      </c>
      <c r="DE190" s="82">
        <v>48.8</v>
      </c>
      <c r="DF190" s="82">
        <v>41.2</v>
      </c>
      <c r="DG190" s="128">
        <v>42.5</v>
      </c>
      <c r="DH190" s="129"/>
      <c r="DI190" s="130"/>
      <c r="DJ190" s="130"/>
      <c r="DK190" s="130"/>
      <c r="DL190" s="129"/>
      <c r="DM190" s="130"/>
      <c r="DN190" s="130"/>
      <c r="DO190" s="130"/>
      <c r="DP190" s="129"/>
      <c r="DQ190" s="130"/>
      <c r="DR190" s="130"/>
      <c r="DS190" s="130"/>
      <c r="DT190" s="129"/>
      <c r="DU190" s="130"/>
      <c r="DV190" s="130"/>
      <c r="DW190" s="130"/>
      <c r="DX190" s="129"/>
      <c r="DY190" s="130"/>
      <c r="DZ190" s="130"/>
      <c r="EA190" s="130"/>
      <c r="EB190" s="129"/>
      <c r="EC190" s="130"/>
      <c r="ED190" s="130"/>
      <c r="EE190" s="130"/>
      <c r="EF190" s="129"/>
      <c r="EG190" s="130"/>
      <c r="EH190" s="130"/>
      <c r="EI190" s="130"/>
      <c r="EJ190" s="131">
        <f t="shared" si="12"/>
        <v>25.229999999999997</v>
      </c>
      <c r="EK190" s="131">
        <f t="shared" si="13"/>
        <v>54.8</v>
      </c>
      <c r="EL190" s="132">
        <f t="shared" si="14"/>
        <v>30.947962962962979</v>
      </c>
      <c r="EM190" s="89">
        <v>6</v>
      </c>
      <c r="EN190" s="90" t="s">
        <v>55</v>
      </c>
      <c r="EO190" s="91"/>
      <c r="EV190" s="150">
        <v>35309</v>
      </c>
      <c r="EW190" s="154">
        <v>377.28</v>
      </c>
      <c r="EX190" s="154">
        <v>0</v>
      </c>
      <c r="EY190" s="155"/>
    </row>
    <row r="191" spans="1:155" ht="14.25" customHeight="1">
      <c r="A191" s="95" t="s">
        <v>126</v>
      </c>
      <c r="B191" s="158">
        <v>7</v>
      </c>
      <c r="C191" s="127" t="s">
        <v>56</v>
      </c>
      <c r="D191" s="81">
        <f>3.9*8.7</f>
        <v>33.93</v>
      </c>
      <c r="E191" s="82">
        <f>4*8.7</f>
        <v>34.799999999999997</v>
      </c>
      <c r="F191" s="82">
        <f>5.2*8.7</f>
        <v>45.239999999999995</v>
      </c>
      <c r="G191" s="82">
        <f>4.2*8.7</f>
        <v>36.54</v>
      </c>
      <c r="H191" s="81">
        <f>4*8.7</f>
        <v>34.799999999999997</v>
      </c>
      <c r="I191" s="82">
        <f>4.1*8.7</f>
        <v>35.669999999999995</v>
      </c>
      <c r="J191" s="82">
        <f>4.1*8.7</f>
        <v>35.669999999999995</v>
      </c>
      <c r="K191" s="82">
        <f>4*8.7</f>
        <v>34.799999999999997</v>
      </c>
      <c r="L191" s="81">
        <f>4.1*8.7</f>
        <v>35.669999999999995</v>
      </c>
      <c r="M191" s="82">
        <f>4.3*8.7</f>
        <v>37.409999999999997</v>
      </c>
      <c r="N191" s="82">
        <f>4.4*8.7</f>
        <v>38.28</v>
      </c>
      <c r="O191" s="82">
        <f>3.9*8.7</f>
        <v>33.93</v>
      </c>
      <c r="P191" s="81">
        <f>3.7*8.7</f>
        <v>32.19</v>
      </c>
      <c r="Q191" s="82">
        <f>3.7*8.7</f>
        <v>32.19</v>
      </c>
      <c r="R191" s="82">
        <f>3.9*8.7</f>
        <v>33.93</v>
      </c>
      <c r="S191" s="82">
        <f>3.8*8.7</f>
        <v>33.059999999999995</v>
      </c>
      <c r="T191" s="81">
        <f>3.7*8.7</f>
        <v>32.19</v>
      </c>
      <c r="U191" s="82">
        <f>4*8.7</f>
        <v>34.799999999999997</v>
      </c>
      <c r="V191" s="82">
        <f>3.8*8.7</f>
        <v>33.059999999999995</v>
      </c>
      <c r="W191" s="82">
        <f>3.6*8.7</f>
        <v>31.319999999999997</v>
      </c>
      <c r="X191" s="81">
        <f>3.7*8.7</f>
        <v>32.19</v>
      </c>
      <c r="Y191" s="82">
        <f>3.8*8.7</f>
        <v>33.059999999999995</v>
      </c>
      <c r="Z191" s="82">
        <f>3.9*8.7</f>
        <v>33.93</v>
      </c>
      <c r="AA191" s="82">
        <f>3.9*8.7</f>
        <v>33.93</v>
      </c>
      <c r="AB191" s="81">
        <v>32.799999999999997</v>
      </c>
      <c r="AC191" s="82">
        <v>32.200000000000003</v>
      </c>
      <c r="AD191" s="82">
        <v>33.200000000000003</v>
      </c>
      <c r="AE191" s="82">
        <v>37.4</v>
      </c>
      <c r="AF191" s="81">
        <v>39.6</v>
      </c>
      <c r="AG191" s="82">
        <v>39.6</v>
      </c>
      <c r="AH191" s="82">
        <v>43.1</v>
      </c>
      <c r="AI191" s="82">
        <v>40</v>
      </c>
      <c r="AJ191" s="81">
        <v>43.5</v>
      </c>
      <c r="AK191" s="82">
        <v>39.299999999999997</v>
      </c>
      <c r="AL191" s="82">
        <v>42</v>
      </c>
      <c r="AM191" s="82">
        <v>38.799999999999997</v>
      </c>
      <c r="AN191" s="81">
        <v>43.2</v>
      </c>
      <c r="AO191" s="82">
        <v>38.6</v>
      </c>
      <c r="AP191" s="82">
        <v>39.200000000000003</v>
      </c>
      <c r="AQ191" s="82">
        <v>39.5</v>
      </c>
      <c r="AR191" s="81">
        <v>41.7</v>
      </c>
      <c r="AS191" s="82">
        <v>40.9</v>
      </c>
      <c r="AT191" s="82">
        <v>41.7</v>
      </c>
      <c r="AU191" s="82">
        <v>41.2</v>
      </c>
      <c r="AV191" s="81">
        <v>42.6</v>
      </c>
      <c r="AW191" s="82">
        <v>38.6</v>
      </c>
      <c r="AX191" s="82">
        <v>40.799999999999997</v>
      </c>
      <c r="AY191" s="82">
        <v>37.6</v>
      </c>
      <c r="AZ191" s="81">
        <v>40.6</v>
      </c>
      <c r="BA191" s="82">
        <v>36.6</v>
      </c>
      <c r="BB191" s="82">
        <v>36.799999999999997</v>
      </c>
      <c r="BC191" s="82">
        <v>41</v>
      </c>
      <c r="BD191" s="81">
        <v>40.700000000000003</v>
      </c>
      <c r="BE191" s="82">
        <v>40.700000000000003</v>
      </c>
      <c r="BF191" s="82">
        <v>43.9</v>
      </c>
      <c r="BG191" s="128">
        <v>42.2</v>
      </c>
      <c r="BH191" s="81">
        <v>41.3</v>
      </c>
      <c r="BI191" s="82">
        <v>39.4</v>
      </c>
      <c r="BJ191" s="82">
        <v>36.1</v>
      </c>
      <c r="BK191" s="128">
        <v>41.6</v>
      </c>
      <c r="BL191" s="81">
        <v>40.200000000000003</v>
      </c>
      <c r="BM191" s="82">
        <v>41.2</v>
      </c>
      <c r="BN191" s="82">
        <v>42.8</v>
      </c>
      <c r="BO191" s="128">
        <v>39.299999999999997</v>
      </c>
      <c r="BP191" s="81">
        <v>42</v>
      </c>
      <c r="BQ191" s="82">
        <v>44.1</v>
      </c>
      <c r="BR191" s="82">
        <v>43.5</v>
      </c>
      <c r="BS191" s="128">
        <v>43.7</v>
      </c>
      <c r="BT191" s="81">
        <v>39.5</v>
      </c>
      <c r="BU191" s="82">
        <v>43.7</v>
      </c>
      <c r="BV191" s="82">
        <v>42.4</v>
      </c>
      <c r="BW191" s="128">
        <v>40.700000000000003</v>
      </c>
      <c r="BX191" s="81">
        <v>39.799999999999997</v>
      </c>
      <c r="BY191" s="82">
        <v>36.1</v>
      </c>
      <c r="BZ191" s="82">
        <v>36.6</v>
      </c>
      <c r="CA191" s="128">
        <v>37.1</v>
      </c>
      <c r="CB191" s="81">
        <v>36.6</v>
      </c>
      <c r="CC191" s="82">
        <v>37</v>
      </c>
      <c r="CD191" s="82">
        <v>40.200000000000003</v>
      </c>
      <c r="CE191" s="128">
        <v>37</v>
      </c>
      <c r="CF191" s="81">
        <v>34.1</v>
      </c>
      <c r="CG191" s="82">
        <v>33.799999999999997</v>
      </c>
      <c r="CH191" s="82">
        <v>35.9</v>
      </c>
      <c r="CI191" s="128">
        <v>35</v>
      </c>
      <c r="CJ191" s="81">
        <v>38.700000000000003</v>
      </c>
      <c r="CK191" s="82">
        <v>39.4</v>
      </c>
      <c r="CL191" s="82">
        <v>37.1</v>
      </c>
      <c r="CM191" s="128">
        <v>38.1</v>
      </c>
      <c r="CN191" s="81">
        <v>39.1</v>
      </c>
      <c r="CO191" s="82">
        <v>38.9</v>
      </c>
      <c r="CP191" s="82">
        <v>38.5</v>
      </c>
      <c r="CQ191" s="128">
        <v>39.5</v>
      </c>
      <c r="CR191" s="81">
        <v>39.9</v>
      </c>
      <c r="CS191" s="82">
        <v>44.9</v>
      </c>
      <c r="CT191" s="82">
        <v>40.5</v>
      </c>
      <c r="CU191" s="128">
        <v>40.700000000000003</v>
      </c>
      <c r="CV191" s="81">
        <v>41</v>
      </c>
      <c r="CW191" s="82">
        <v>40.200000000000003</v>
      </c>
      <c r="CX191" s="82">
        <v>40</v>
      </c>
      <c r="CY191" s="128">
        <v>39.6</v>
      </c>
      <c r="CZ191" s="81">
        <v>40.299999999999997</v>
      </c>
      <c r="DA191" s="82">
        <v>38.9</v>
      </c>
      <c r="DB191" s="82">
        <v>41.7</v>
      </c>
      <c r="DC191" s="128">
        <v>39.1</v>
      </c>
      <c r="DD191" s="81">
        <v>79.099999999999994</v>
      </c>
      <c r="DE191" s="82">
        <v>70.7</v>
      </c>
      <c r="DF191" s="82">
        <v>60</v>
      </c>
      <c r="DG191" s="128">
        <v>70.900000000000006</v>
      </c>
      <c r="DH191" s="129"/>
      <c r="DI191" s="130"/>
      <c r="DJ191" s="130"/>
      <c r="DK191" s="130"/>
      <c r="DL191" s="129"/>
      <c r="DM191" s="130"/>
      <c r="DN191" s="130"/>
      <c r="DO191" s="130"/>
      <c r="DP191" s="129"/>
      <c r="DQ191" s="130"/>
      <c r="DR191" s="130"/>
      <c r="DS191" s="130"/>
      <c r="DT191" s="129"/>
      <c r="DU191" s="130"/>
      <c r="DV191" s="130"/>
      <c r="DW191" s="130"/>
      <c r="DX191" s="129"/>
      <c r="DY191" s="130"/>
      <c r="DZ191" s="130"/>
      <c r="EA191" s="130"/>
      <c r="EB191" s="129"/>
      <c r="EC191" s="130"/>
      <c r="ED191" s="130"/>
      <c r="EE191" s="130"/>
      <c r="EF191" s="129"/>
      <c r="EG191" s="130"/>
      <c r="EH191" s="130"/>
      <c r="EI191" s="130"/>
      <c r="EJ191" s="131">
        <f t="shared" si="12"/>
        <v>31.319999999999997</v>
      </c>
      <c r="EK191" s="131">
        <f t="shared" si="13"/>
        <v>79.099999999999994</v>
      </c>
      <c r="EL191" s="132">
        <f t="shared" si="14"/>
        <v>39.626759259259238</v>
      </c>
      <c r="EM191" s="89">
        <v>7</v>
      </c>
      <c r="EN191" s="90" t="s">
        <v>56</v>
      </c>
      <c r="EO191" s="97" t="s">
        <v>126</v>
      </c>
      <c r="EV191" s="153">
        <v>35339</v>
      </c>
      <c r="EW191" s="154">
        <v>389.85599999999999</v>
      </c>
      <c r="EX191" s="154">
        <v>0</v>
      </c>
      <c r="EY191" s="155"/>
    </row>
    <row r="192" spans="1:155">
      <c r="A192" s="79"/>
      <c r="B192" s="158">
        <v>8</v>
      </c>
      <c r="C192" s="127" t="s">
        <v>57</v>
      </c>
      <c r="D192" s="81">
        <f>3.4*8.7</f>
        <v>29.58</v>
      </c>
      <c r="E192" s="82">
        <f>4.3*8.7</f>
        <v>37.409999999999997</v>
      </c>
      <c r="F192" s="82">
        <f>4.5*8.7</f>
        <v>39.15</v>
      </c>
      <c r="G192" s="82">
        <f>4.7*8.7</f>
        <v>40.89</v>
      </c>
      <c r="H192" s="81">
        <f>4.8*8.7</f>
        <v>41.76</v>
      </c>
      <c r="I192" s="82">
        <f>4.6*8.7</f>
        <v>40.019999999999996</v>
      </c>
      <c r="J192" s="82">
        <f>4.2*8.7</f>
        <v>36.54</v>
      </c>
      <c r="K192" s="82">
        <f>4.2*8.7</f>
        <v>36.54</v>
      </c>
      <c r="L192" s="81">
        <f>4.4*8.7</f>
        <v>38.28</v>
      </c>
      <c r="M192" s="82">
        <f>3.9*8.7</f>
        <v>33.93</v>
      </c>
      <c r="N192" s="82">
        <f>4.2*8.7</f>
        <v>36.54</v>
      </c>
      <c r="O192" s="82">
        <f>4.4*8.7</f>
        <v>38.28</v>
      </c>
      <c r="P192" s="81">
        <f>4.1*8.7</f>
        <v>35.669999999999995</v>
      </c>
      <c r="Q192" s="82">
        <f>4.4*8.7</f>
        <v>38.28</v>
      </c>
      <c r="R192" s="82">
        <f>4.1*8.7</f>
        <v>35.669999999999995</v>
      </c>
      <c r="S192" s="82">
        <f>4.2*8.7</f>
        <v>36.54</v>
      </c>
      <c r="T192" s="81">
        <f>4.1*8.7</f>
        <v>35.669999999999995</v>
      </c>
      <c r="U192" s="82">
        <f>4.3*8.7</f>
        <v>37.409999999999997</v>
      </c>
      <c r="V192" s="82">
        <f>4*8.7</f>
        <v>34.799999999999997</v>
      </c>
      <c r="W192" s="82">
        <f>4.3*8.7</f>
        <v>37.409999999999997</v>
      </c>
      <c r="X192" s="81">
        <f>4.3*8.7</f>
        <v>37.409999999999997</v>
      </c>
      <c r="Y192" s="82">
        <f>4*8.7</f>
        <v>34.799999999999997</v>
      </c>
      <c r="Z192" s="82">
        <f>3.9*8.7</f>
        <v>33.93</v>
      </c>
      <c r="AA192" s="82">
        <f>4.5*8.7</f>
        <v>39.15</v>
      </c>
      <c r="AB192" s="81">
        <v>37.1</v>
      </c>
      <c r="AC192" s="82">
        <v>32.4</v>
      </c>
      <c r="AD192" s="82">
        <v>32.799999999999997</v>
      </c>
      <c r="AE192" s="82">
        <v>36.799999999999997</v>
      </c>
      <c r="AF192" s="81">
        <v>36.4</v>
      </c>
      <c r="AG192" s="82">
        <v>41.2</v>
      </c>
      <c r="AH192" s="82">
        <v>39.700000000000003</v>
      </c>
      <c r="AI192" s="82">
        <v>40.299999999999997</v>
      </c>
      <c r="AJ192" s="81">
        <v>38.299999999999997</v>
      </c>
      <c r="AK192" s="82">
        <v>39.1</v>
      </c>
      <c r="AL192" s="82">
        <v>37.799999999999997</v>
      </c>
      <c r="AM192" s="82">
        <v>35</v>
      </c>
      <c r="AN192" s="81">
        <v>41.3</v>
      </c>
      <c r="AO192" s="82">
        <v>35.4</v>
      </c>
      <c r="AP192" s="82">
        <v>35.200000000000003</v>
      </c>
      <c r="AQ192" s="82">
        <v>35.1</v>
      </c>
      <c r="AR192" s="81">
        <v>38.4</v>
      </c>
      <c r="AS192" s="82">
        <v>38.200000000000003</v>
      </c>
      <c r="AT192" s="82">
        <v>38.700000000000003</v>
      </c>
      <c r="AU192" s="82">
        <v>37</v>
      </c>
      <c r="AV192" s="81">
        <v>45.6</v>
      </c>
      <c r="AW192" s="82">
        <v>37.200000000000003</v>
      </c>
      <c r="AX192" s="82">
        <v>35.299999999999997</v>
      </c>
      <c r="AY192" s="82">
        <v>36.5</v>
      </c>
      <c r="AZ192" s="81">
        <v>43.3</v>
      </c>
      <c r="BA192" s="82">
        <v>40.1</v>
      </c>
      <c r="BB192" s="82">
        <v>37.299999999999997</v>
      </c>
      <c r="BC192" s="82">
        <v>42.6</v>
      </c>
      <c r="BD192" s="81">
        <v>42.6</v>
      </c>
      <c r="BE192" s="82">
        <v>43.6</v>
      </c>
      <c r="BF192" s="82">
        <v>44.6</v>
      </c>
      <c r="BG192" s="128">
        <v>44.4</v>
      </c>
      <c r="BH192" s="81">
        <v>42.5</v>
      </c>
      <c r="BI192" s="82">
        <v>40.299999999999997</v>
      </c>
      <c r="BJ192" s="82">
        <v>37.6</v>
      </c>
      <c r="BK192" s="128">
        <v>44.7</v>
      </c>
      <c r="BL192" s="81">
        <v>42.2</v>
      </c>
      <c r="BM192" s="82">
        <v>44.2</v>
      </c>
      <c r="BN192" s="82">
        <v>44</v>
      </c>
      <c r="BO192" s="128">
        <v>45.6</v>
      </c>
      <c r="BP192" s="81">
        <v>43.7</v>
      </c>
      <c r="BQ192" s="82">
        <v>44.8</v>
      </c>
      <c r="BR192" s="82">
        <v>45.3</v>
      </c>
      <c r="BS192" s="128">
        <v>41</v>
      </c>
      <c r="BT192" s="81">
        <v>44.3</v>
      </c>
      <c r="BU192" s="82">
        <v>45.5</v>
      </c>
      <c r="BV192" s="82">
        <v>43.4</v>
      </c>
      <c r="BW192" s="128">
        <v>44.2</v>
      </c>
      <c r="BX192" s="81">
        <v>41.7</v>
      </c>
      <c r="BY192" s="82">
        <v>37.700000000000003</v>
      </c>
      <c r="BZ192" s="82">
        <v>40.5</v>
      </c>
      <c r="CA192" s="128">
        <v>41.5</v>
      </c>
      <c r="CB192" s="81">
        <v>39.799999999999997</v>
      </c>
      <c r="CC192" s="82">
        <v>38.200000000000003</v>
      </c>
      <c r="CD192" s="82">
        <v>41.2</v>
      </c>
      <c r="CE192" s="128">
        <v>39.299999999999997</v>
      </c>
      <c r="CF192" s="81">
        <v>38.299999999999997</v>
      </c>
      <c r="CG192" s="82">
        <v>36.1</v>
      </c>
      <c r="CH192" s="82">
        <v>39.299999999999997</v>
      </c>
      <c r="CI192" s="128">
        <v>39.799999999999997</v>
      </c>
      <c r="CJ192" s="81">
        <v>41</v>
      </c>
      <c r="CK192" s="82">
        <v>42.3</v>
      </c>
      <c r="CL192" s="82">
        <v>41.9</v>
      </c>
      <c r="CM192" s="128">
        <v>43.2</v>
      </c>
      <c r="CN192" s="81">
        <v>41.6</v>
      </c>
      <c r="CO192" s="82">
        <v>41.6</v>
      </c>
      <c r="CP192" s="82">
        <v>42.8</v>
      </c>
      <c r="CQ192" s="128">
        <v>42.5</v>
      </c>
      <c r="CR192" s="81">
        <v>41.8</v>
      </c>
      <c r="CS192" s="82">
        <v>43.6</v>
      </c>
      <c r="CT192" s="82">
        <v>42.2</v>
      </c>
      <c r="CU192" s="128">
        <v>44</v>
      </c>
      <c r="CV192" s="81">
        <v>43.7</v>
      </c>
      <c r="CW192" s="82">
        <v>42.3</v>
      </c>
      <c r="CX192" s="82">
        <v>43.6</v>
      </c>
      <c r="CY192" s="128">
        <v>43.3</v>
      </c>
      <c r="CZ192" s="81">
        <v>43.2</v>
      </c>
      <c r="DA192" s="82">
        <v>42.9</v>
      </c>
      <c r="DB192" s="82">
        <v>42.6</v>
      </c>
      <c r="DC192" s="128">
        <v>39.6</v>
      </c>
      <c r="DD192" s="81">
        <v>110.7</v>
      </c>
      <c r="DE192" s="82">
        <v>81.7</v>
      </c>
      <c r="DF192" s="82">
        <v>65.5</v>
      </c>
      <c r="DG192" s="128">
        <v>65.8</v>
      </c>
      <c r="DH192" s="129"/>
      <c r="DI192" s="130"/>
      <c r="DJ192" s="130"/>
      <c r="DK192" s="130"/>
      <c r="DL192" s="129"/>
      <c r="DM192" s="130"/>
      <c r="DN192" s="130"/>
      <c r="DO192" s="130"/>
      <c r="DP192" s="129"/>
      <c r="DQ192" s="130"/>
      <c r="DR192" s="130"/>
      <c r="DS192" s="130"/>
      <c r="DT192" s="129"/>
      <c r="DU192" s="130"/>
      <c r="DV192" s="130"/>
      <c r="DW192" s="130"/>
      <c r="DX192" s="129"/>
      <c r="DY192" s="130"/>
      <c r="DZ192" s="130"/>
      <c r="EA192" s="130"/>
      <c r="EB192" s="129"/>
      <c r="EC192" s="130"/>
      <c r="ED192" s="130"/>
      <c r="EE192" s="130"/>
      <c r="EF192" s="129"/>
      <c r="EG192" s="130"/>
      <c r="EH192" s="130"/>
      <c r="EI192" s="130"/>
      <c r="EJ192" s="131">
        <f t="shared" si="12"/>
        <v>29.58</v>
      </c>
      <c r="EK192" s="131">
        <f t="shared" si="13"/>
        <v>110.7</v>
      </c>
      <c r="EL192" s="132">
        <f t="shared" si="14"/>
        <v>41.343148148148146</v>
      </c>
      <c r="EM192" s="89">
        <v>8</v>
      </c>
      <c r="EN192" s="90" t="s">
        <v>57</v>
      </c>
      <c r="EO192" s="91"/>
      <c r="EV192" s="153">
        <v>35370</v>
      </c>
      <c r="EW192" s="154">
        <v>377.28</v>
      </c>
      <c r="EX192" s="154">
        <v>480.52600000000001</v>
      </c>
      <c r="EY192" s="155"/>
    </row>
    <row r="193" spans="1:155">
      <c r="A193" s="79"/>
      <c r="B193" s="158">
        <v>9</v>
      </c>
      <c r="C193" s="127" t="s">
        <v>58</v>
      </c>
      <c r="D193" s="81">
        <f>4.1*8.7</f>
        <v>35.669999999999995</v>
      </c>
      <c r="E193" s="82">
        <f>4*8.7</f>
        <v>34.799999999999997</v>
      </c>
      <c r="F193" s="82">
        <f>4.3*8.7</f>
        <v>37.409999999999997</v>
      </c>
      <c r="G193" s="82">
        <f>4.4*8.7</f>
        <v>38.28</v>
      </c>
      <c r="H193" s="81">
        <f>4.4*8.7</f>
        <v>38.28</v>
      </c>
      <c r="I193" s="82">
        <f>4.2*8.7</f>
        <v>36.54</v>
      </c>
      <c r="J193" s="82">
        <f>4.2*8.7</f>
        <v>36.54</v>
      </c>
      <c r="K193" s="82">
        <f>4.1*8.7</f>
        <v>35.669999999999995</v>
      </c>
      <c r="L193" s="81">
        <f>4.5*8.7</f>
        <v>39.15</v>
      </c>
      <c r="M193" s="82">
        <f>4.5*8.7</f>
        <v>39.15</v>
      </c>
      <c r="N193" s="82">
        <f>4.5*8.7</f>
        <v>39.15</v>
      </c>
      <c r="O193" s="82">
        <f>4.3*8.7</f>
        <v>37.409999999999997</v>
      </c>
      <c r="P193" s="81">
        <f>4.1*8.7</f>
        <v>35.669999999999995</v>
      </c>
      <c r="Q193" s="82">
        <f>4.1*8.7</f>
        <v>35.669999999999995</v>
      </c>
      <c r="R193" s="82">
        <f>4.2*8.7</f>
        <v>36.54</v>
      </c>
      <c r="S193" s="82">
        <f>4.2*8.7</f>
        <v>36.54</v>
      </c>
      <c r="T193" s="81">
        <f>4.1*8.7</f>
        <v>35.669999999999995</v>
      </c>
      <c r="U193" s="82">
        <f>3.7*8.7</f>
        <v>32.19</v>
      </c>
      <c r="V193" s="82">
        <f>3.5*8.7</f>
        <v>30.449999999999996</v>
      </c>
      <c r="W193" s="82">
        <f>3.6*8.7</f>
        <v>31.319999999999997</v>
      </c>
      <c r="X193" s="81">
        <f>3.6*8.7</f>
        <v>31.319999999999997</v>
      </c>
      <c r="Y193" s="82">
        <f>4.1*8.7</f>
        <v>35.669999999999995</v>
      </c>
      <c r="Z193" s="82">
        <f>4.3*8.7</f>
        <v>37.409999999999997</v>
      </c>
      <c r="AA193" s="82">
        <f>4.2*8.7</f>
        <v>36.54</v>
      </c>
      <c r="AB193" s="81">
        <v>34.799999999999997</v>
      </c>
      <c r="AC193" s="82">
        <v>33.799999999999997</v>
      </c>
      <c r="AD193" s="82">
        <v>35.200000000000003</v>
      </c>
      <c r="AE193" s="82">
        <v>36.9</v>
      </c>
      <c r="AF193" s="81">
        <v>38.1</v>
      </c>
      <c r="AG193" s="82">
        <v>38.1</v>
      </c>
      <c r="AH193" s="82">
        <v>38.5</v>
      </c>
      <c r="AI193" s="82">
        <v>39.5</v>
      </c>
      <c r="AJ193" s="81">
        <v>32.700000000000003</v>
      </c>
      <c r="AK193" s="82">
        <v>35.700000000000003</v>
      </c>
      <c r="AL193" s="82">
        <v>39</v>
      </c>
      <c r="AM193" s="82">
        <v>36.1</v>
      </c>
      <c r="AN193" s="81">
        <v>39.5</v>
      </c>
      <c r="AO193" s="82">
        <v>34.700000000000003</v>
      </c>
      <c r="AP193" s="82">
        <v>35.6</v>
      </c>
      <c r="AQ193" s="82">
        <v>36.5</v>
      </c>
      <c r="AR193" s="81">
        <v>37.6</v>
      </c>
      <c r="AS193" s="82">
        <v>37</v>
      </c>
      <c r="AT193" s="82">
        <v>40.1</v>
      </c>
      <c r="AU193" s="82">
        <v>38.200000000000003</v>
      </c>
      <c r="AV193" s="81">
        <v>39</v>
      </c>
      <c r="AW193" s="82">
        <v>38.9</v>
      </c>
      <c r="AX193" s="82">
        <v>37</v>
      </c>
      <c r="AY193" s="82">
        <v>36.6</v>
      </c>
      <c r="AZ193" s="81">
        <v>38.6</v>
      </c>
      <c r="BA193" s="82">
        <v>35.6</v>
      </c>
      <c r="BB193" s="82">
        <v>34.1</v>
      </c>
      <c r="BC193" s="82">
        <v>38.799999999999997</v>
      </c>
      <c r="BD193" s="81">
        <v>35.200000000000003</v>
      </c>
      <c r="BE193" s="82">
        <v>39.200000000000003</v>
      </c>
      <c r="BF193" s="82">
        <v>38.5</v>
      </c>
      <c r="BG193" s="128">
        <v>39.299999999999997</v>
      </c>
      <c r="BH193" s="81">
        <v>35.4</v>
      </c>
      <c r="BI193" s="82">
        <v>34.200000000000003</v>
      </c>
      <c r="BJ193" s="82">
        <v>33.1</v>
      </c>
      <c r="BK193" s="128">
        <v>38</v>
      </c>
      <c r="BL193" s="81">
        <v>37.299999999999997</v>
      </c>
      <c r="BM193" s="82">
        <v>37</v>
      </c>
      <c r="BN193" s="82">
        <v>37.1</v>
      </c>
      <c r="BO193" s="128">
        <v>39.5</v>
      </c>
      <c r="BP193" s="81">
        <v>36.4</v>
      </c>
      <c r="BQ193" s="82">
        <v>39.1</v>
      </c>
      <c r="BR193" s="82">
        <v>38.200000000000003</v>
      </c>
      <c r="BS193" s="128">
        <v>38.299999999999997</v>
      </c>
      <c r="BT193" s="81">
        <v>36.299999999999997</v>
      </c>
      <c r="BU193" s="82">
        <v>35.9</v>
      </c>
      <c r="BV193" s="82">
        <v>37.5</v>
      </c>
      <c r="BW193" s="128">
        <v>38.6</v>
      </c>
      <c r="BX193" s="81">
        <v>37.200000000000003</v>
      </c>
      <c r="BY193" s="82">
        <v>37.299999999999997</v>
      </c>
      <c r="BZ193" s="82">
        <v>38.5</v>
      </c>
      <c r="CA193" s="128">
        <v>38.200000000000003</v>
      </c>
      <c r="CB193" s="81">
        <v>38.200000000000003</v>
      </c>
      <c r="CC193" s="82">
        <v>35.9</v>
      </c>
      <c r="CD193" s="82">
        <v>38.700000000000003</v>
      </c>
      <c r="CE193" s="128">
        <v>34.299999999999997</v>
      </c>
      <c r="CF193" s="81">
        <v>35.200000000000003</v>
      </c>
      <c r="CG193" s="82">
        <v>32.9</v>
      </c>
      <c r="CH193" s="82">
        <v>32.1</v>
      </c>
      <c r="CI193" s="128">
        <v>35.5</v>
      </c>
      <c r="CJ193" s="81">
        <v>36.1</v>
      </c>
      <c r="CK193" s="82">
        <v>38.9</v>
      </c>
      <c r="CL193" s="82">
        <v>37.1</v>
      </c>
      <c r="CM193" s="128">
        <v>35.4</v>
      </c>
      <c r="CN193" s="81">
        <v>36.799999999999997</v>
      </c>
      <c r="CO193" s="82">
        <v>37.299999999999997</v>
      </c>
      <c r="CP193" s="82">
        <v>38.200000000000003</v>
      </c>
      <c r="CQ193" s="128">
        <v>36</v>
      </c>
      <c r="CR193" s="81">
        <v>38.200000000000003</v>
      </c>
      <c r="CS193" s="82">
        <v>38.6</v>
      </c>
      <c r="CT193" s="82">
        <v>37.700000000000003</v>
      </c>
      <c r="CU193" s="128">
        <v>40</v>
      </c>
      <c r="CV193" s="81">
        <v>38.9</v>
      </c>
      <c r="CW193" s="82">
        <v>38.4</v>
      </c>
      <c r="CX193" s="82">
        <v>39.4</v>
      </c>
      <c r="CY193" s="128">
        <v>37.5</v>
      </c>
      <c r="CZ193" s="81">
        <v>39.200000000000003</v>
      </c>
      <c r="DA193" s="82">
        <v>37.6</v>
      </c>
      <c r="DB193" s="82">
        <v>39.9</v>
      </c>
      <c r="DC193" s="128">
        <v>34.5</v>
      </c>
      <c r="DD193" s="81">
        <v>67.8</v>
      </c>
      <c r="DE193" s="82">
        <v>55.3</v>
      </c>
      <c r="DF193" s="82">
        <v>50.9</v>
      </c>
      <c r="DG193" s="128">
        <v>50.2</v>
      </c>
      <c r="DH193" s="129"/>
      <c r="DI193" s="130"/>
      <c r="DJ193" s="130"/>
      <c r="DK193" s="130"/>
      <c r="DL193" s="129"/>
      <c r="DM193" s="130"/>
      <c r="DN193" s="130"/>
      <c r="DO193" s="130"/>
      <c r="DP193" s="129"/>
      <c r="DQ193" s="130"/>
      <c r="DR193" s="130"/>
      <c r="DS193" s="130"/>
      <c r="DT193" s="129"/>
      <c r="DU193" s="130"/>
      <c r="DV193" s="130"/>
      <c r="DW193" s="130"/>
      <c r="DX193" s="129"/>
      <c r="DY193" s="130"/>
      <c r="DZ193" s="130"/>
      <c r="EA193" s="130"/>
      <c r="EB193" s="129"/>
      <c r="EC193" s="130"/>
      <c r="ED193" s="130"/>
      <c r="EE193" s="130"/>
      <c r="EF193" s="129"/>
      <c r="EG193" s="130"/>
      <c r="EH193" s="130"/>
      <c r="EI193" s="130"/>
      <c r="EJ193" s="131">
        <f t="shared" si="12"/>
        <v>30.449999999999996</v>
      </c>
      <c r="EK193" s="131">
        <f t="shared" si="13"/>
        <v>67.8</v>
      </c>
      <c r="EL193" s="132">
        <f t="shared" si="14"/>
        <v>37.567037037037032</v>
      </c>
      <c r="EM193" s="89">
        <v>9</v>
      </c>
      <c r="EN193" s="90" t="s">
        <v>58</v>
      </c>
      <c r="EO193" s="91"/>
      <c r="EV193" s="153">
        <v>35400</v>
      </c>
      <c r="EW193" s="154">
        <v>389.85599999999999</v>
      </c>
      <c r="EX193" s="154">
        <v>613.79899999999998</v>
      </c>
      <c r="EY193" s="155"/>
    </row>
    <row r="194" spans="1:155">
      <c r="A194" s="95" t="s">
        <v>127</v>
      </c>
      <c r="B194" s="158">
        <v>10</v>
      </c>
      <c r="C194" s="127" t="s">
        <v>59</v>
      </c>
      <c r="D194" s="81">
        <f>4.3*8.7</f>
        <v>37.409999999999997</v>
      </c>
      <c r="E194" s="82">
        <f>4*8.7</f>
        <v>34.799999999999997</v>
      </c>
      <c r="F194" s="82">
        <f>4.5*8.7</f>
        <v>39.15</v>
      </c>
      <c r="G194" s="82">
        <f>4.5*8.7</f>
        <v>39.15</v>
      </c>
      <c r="H194" s="81">
        <f>4.3*8.7</f>
        <v>37.409999999999997</v>
      </c>
      <c r="I194" s="82">
        <f>4.4*8.7</f>
        <v>38.28</v>
      </c>
      <c r="J194" s="82">
        <f>4.1*8.7</f>
        <v>35.669999999999995</v>
      </c>
      <c r="K194" s="82">
        <f>4.2*8.7</f>
        <v>36.54</v>
      </c>
      <c r="L194" s="81">
        <f>4.6*8.7</f>
        <v>40.019999999999996</v>
      </c>
      <c r="M194" s="82">
        <f>4.6*8.7</f>
        <v>40.019999999999996</v>
      </c>
      <c r="N194" s="82">
        <f>4.2*8.7</f>
        <v>36.54</v>
      </c>
      <c r="O194" s="82">
        <f>4.3*8.7</f>
        <v>37.409999999999997</v>
      </c>
      <c r="P194" s="81">
        <f>4.1*8.7</f>
        <v>35.669999999999995</v>
      </c>
      <c r="Q194" s="82">
        <f>4.7*8.7</f>
        <v>40.89</v>
      </c>
      <c r="R194" s="82">
        <f>4.3*8.7</f>
        <v>37.409999999999997</v>
      </c>
      <c r="S194" s="82">
        <f>4*8.7</f>
        <v>34.799999999999997</v>
      </c>
      <c r="T194" s="81">
        <f>3.8*8.7</f>
        <v>33.059999999999995</v>
      </c>
      <c r="U194" s="82">
        <f>4.3*8.7</f>
        <v>37.409999999999997</v>
      </c>
      <c r="V194" s="82">
        <f>3.9*8.7</f>
        <v>33.93</v>
      </c>
      <c r="W194" s="82">
        <f>3.8*8.7</f>
        <v>33.059999999999995</v>
      </c>
      <c r="X194" s="81">
        <f>4.1*8.7</f>
        <v>35.669999999999995</v>
      </c>
      <c r="Y194" s="82">
        <f>4.1*8.7</f>
        <v>35.669999999999995</v>
      </c>
      <c r="Z194" s="82">
        <f>4.1*8.7</f>
        <v>35.669999999999995</v>
      </c>
      <c r="AA194" s="82">
        <f>4*8.7</f>
        <v>34.799999999999997</v>
      </c>
      <c r="AB194" s="81">
        <v>36.1</v>
      </c>
      <c r="AC194" s="82">
        <v>31.8</v>
      </c>
      <c r="AD194" s="82">
        <v>32.1</v>
      </c>
      <c r="AE194" s="82">
        <v>35.4</v>
      </c>
      <c r="AF194" s="81">
        <v>37.1</v>
      </c>
      <c r="AG194" s="82">
        <v>35.4</v>
      </c>
      <c r="AH194" s="82">
        <v>36.799999999999997</v>
      </c>
      <c r="AI194" s="82">
        <v>36.5</v>
      </c>
      <c r="AJ194" s="81">
        <v>38.700000000000003</v>
      </c>
      <c r="AK194" s="82">
        <v>34.5</v>
      </c>
      <c r="AL194" s="82">
        <v>36.5</v>
      </c>
      <c r="AM194" s="82">
        <v>33.799999999999997</v>
      </c>
      <c r="AN194" s="81">
        <v>38.799999999999997</v>
      </c>
      <c r="AO194" s="82">
        <v>35.1</v>
      </c>
      <c r="AP194" s="82">
        <v>35.1</v>
      </c>
      <c r="AQ194" s="82">
        <v>31.8</v>
      </c>
      <c r="AR194" s="81">
        <v>38.299999999999997</v>
      </c>
      <c r="AS194" s="82">
        <v>37.799999999999997</v>
      </c>
      <c r="AT194" s="82">
        <v>38.1</v>
      </c>
      <c r="AU194" s="82">
        <v>35.5</v>
      </c>
      <c r="AV194" s="81">
        <v>40.9</v>
      </c>
      <c r="AW194" s="82">
        <v>37.4</v>
      </c>
      <c r="AX194" s="82">
        <v>35.299999999999997</v>
      </c>
      <c r="AY194" s="82">
        <v>35.4</v>
      </c>
      <c r="AZ194" s="81">
        <v>36.299999999999997</v>
      </c>
      <c r="BA194" s="82">
        <v>34</v>
      </c>
      <c r="BB194" s="82">
        <v>32.200000000000003</v>
      </c>
      <c r="BC194" s="82">
        <v>38.299999999999997</v>
      </c>
      <c r="BD194" s="81">
        <v>36.4</v>
      </c>
      <c r="BE194" s="82">
        <v>35.9</v>
      </c>
      <c r="BF194" s="82">
        <v>39</v>
      </c>
      <c r="BG194" s="128">
        <v>38.1</v>
      </c>
      <c r="BH194" s="81">
        <v>38.1</v>
      </c>
      <c r="BI194" s="82">
        <v>34.9</v>
      </c>
      <c r="BJ194" s="82">
        <v>32.6</v>
      </c>
      <c r="BK194" s="128">
        <v>37.6</v>
      </c>
      <c r="BL194" s="81">
        <v>35.9</v>
      </c>
      <c r="BM194" s="82">
        <v>34.5</v>
      </c>
      <c r="BN194" s="82">
        <v>39.6</v>
      </c>
      <c r="BO194" s="128">
        <v>38.799999999999997</v>
      </c>
      <c r="BP194" s="81">
        <v>37</v>
      </c>
      <c r="BQ194" s="82">
        <v>37</v>
      </c>
      <c r="BR194" s="82">
        <v>37.5</v>
      </c>
      <c r="BS194" s="128">
        <v>39.1</v>
      </c>
      <c r="BT194" s="81">
        <v>38.5</v>
      </c>
      <c r="BU194" s="82">
        <v>38.299999999999997</v>
      </c>
      <c r="BV194" s="82">
        <v>38.1</v>
      </c>
      <c r="BW194" s="128">
        <v>36.4</v>
      </c>
      <c r="BX194" s="81">
        <v>34.4</v>
      </c>
      <c r="BY194" s="82">
        <v>35.9</v>
      </c>
      <c r="BZ194" s="82">
        <v>37.9</v>
      </c>
      <c r="CA194" s="128">
        <v>34.1</v>
      </c>
      <c r="CB194" s="81">
        <v>35.200000000000003</v>
      </c>
      <c r="CC194" s="82">
        <v>33.1</v>
      </c>
      <c r="CD194" s="82">
        <v>36.799999999999997</v>
      </c>
      <c r="CE194" s="128">
        <v>33.9</v>
      </c>
      <c r="CF194" s="81">
        <v>37.6</v>
      </c>
      <c r="CG194" s="82">
        <v>31.8</v>
      </c>
      <c r="CH194" s="82">
        <v>34.5</v>
      </c>
      <c r="CI194" s="128">
        <v>33.299999999999997</v>
      </c>
      <c r="CJ194" s="81">
        <v>35.6</v>
      </c>
      <c r="CK194" s="82">
        <v>35.6</v>
      </c>
      <c r="CL194" s="82">
        <v>35.1</v>
      </c>
      <c r="CM194" s="128">
        <v>37.4</v>
      </c>
      <c r="CN194" s="81">
        <v>37.5</v>
      </c>
      <c r="CO194" s="82">
        <v>35.4</v>
      </c>
      <c r="CP194" s="82">
        <v>38.4</v>
      </c>
      <c r="CQ194" s="128">
        <v>38.6</v>
      </c>
      <c r="CR194" s="81">
        <v>34.1</v>
      </c>
      <c r="CS194" s="82">
        <v>37.4</v>
      </c>
      <c r="CT194" s="82">
        <v>40.1</v>
      </c>
      <c r="CU194" s="128">
        <v>36.9</v>
      </c>
      <c r="CV194" s="81">
        <v>36.1</v>
      </c>
      <c r="CW194" s="82">
        <v>36.5</v>
      </c>
      <c r="CX194" s="82">
        <v>36.299999999999997</v>
      </c>
      <c r="CY194" s="128">
        <v>37</v>
      </c>
      <c r="CZ194" s="81">
        <v>37.299999999999997</v>
      </c>
      <c r="DA194" s="82">
        <v>36.200000000000003</v>
      </c>
      <c r="DB194" s="82">
        <v>37.5</v>
      </c>
      <c r="DC194" s="128">
        <v>36.200000000000003</v>
      </c>
      <c r="DD194" s="81">
        <v>101.6</v>
      </c>
      <c r="DE194" s="82">
        <v>91.7</v>
      </c>
      <c r="DF194" s="82">
        <v>81.3</v>
      </c>
      <c r="DG194" s="128">
        <v>78.8</v>
      </c>
      <c r="DH194" s="129"/>
      <c r="DI194" s="130"/>
      <c r="DJ194" s="130"/>
      <c r="DK194" s="130"/>
      <c r="DL194" s="129"/>
      <c r="DM194" s="130"/>
      <c r="DN194" s="130"/>
      <c r="DO194" s="130"/>
      <c r="DP194" s="129"/>
      <c r="DQ194" s="130"/>
      <c r="DR194" s="130"/>
      <c r="DS194" s="130"/>
      <c r="DT194" s="129"/>
      <c r="DU194" s="130"/>
      <c r="DV194" s="130"/>
      <c r="DW194" s="130"/>
      <c r="DX194" s="129"/>
      <c r="DY194" s="130"/>
      <c r="DZ194" s="130"/>
      <c r="EA194" s="130"/>
      <c r="EB194" s="129"/>
      <c r="EC194" s="130"/>
      <c r="ED194" s="130"/>
      <c r="EE194" s="130"/>
      <c r="EF194" s="129"/>
      <c r="EG194" s="130"/>
      <c r="EH194" s="130"/>
      <c r="EI194" s="130"/>
      <c r="EJ194" s="131">
        <f t="shared" si="12"/>
        <v>31.8</v>
      </c>
      <c r="EK194" s="131">
        <f t="shared" si="13"/>
        <v>101.6</v>
      </c>
      <c r="EL194" s="132">
        <f t="shared" si="14"/>
        <v>38.294814814814814</v>
      </c>
      <c r="EM194" s="89">
        <v>10</v>
      </c>
      <c r="EN194" s="90" t="s">
        <v>59</v>
      </c>
      <c r="EO194" s="97" t="s">
        <v>127</v>
      </c>
      <c r="EV194" s="153">
        <v>35431</v>
      </c>
      <c r="EW194" s="154">
        <v>388.84399999999999</v>
      </c>
      <c r="EX194" s="154">
        <v>613.79899999999998</v>
      </c>
      <c r="EY194" s="155"/>
    </row>
    <row r="195" spans="1:155">
      <c r="A195" s="79"/>
      <c r="B195" s="158">
        <v>11</v>
      </c>
      <c r="C195" s="127" t="s">
        <v>60</v>
      </c>
      <c r="D195" s="81">
        <f>4.8*8.7</f>
        <v>41.76</v>
      </c>
      <c r="E195" s="82">
        <f>3.8*8.7</f>
        <v>33.059999999999995</v>
      </c>
      <c r="F195" s="82">
        <f>4.6*8.7</f>
        <v>40.019999999999996</v>
      </c>
      <c r="G195" s="82">
        <f>4.5*8.7</f>
        <v>39.15</v>
      </c>
      <c r="H195" s="81">
        <f>5*8.7</f>
        <v>43.5</v>
      </c>
      <c r="I195" s="82">
        <f>4.5*8.7</f>
        <v>39.15</v>
      </c>
      <c r="J195" s="82">
        <f>4.1*8.7</f>
        <v>35.669999999999995</v>
      </c>
      <c r="K195" s="82">
        <f>4.1*8.7</f>
        <v>35.669999999999995</v>
      </c>
      <c r="L195" s="81">
        <f>4.5*8.7</f>
        <v>39.15</v>
      </c>
      <c r="M195" s="82">
        <f>4.4*8.7</f>
        <v>38.28</v>
      </c>
      <c r="N195" s="82">
        <f>4.4*8.7</f>
        <v>38.28</v>
      </c>
      <c r="O195" s="82">
        <f>4.4*8.7</f>
        <v>38.28</v>
      </c>
      <c r="P195" s="81">
        <f>4.1*8.7</f>
        <v>35.669999999999995</v>
      </c>
      <c r="Q195" s="82">
        <f>4.5*8.7</f>
        <v>39.15</v>
      </c>
      <c r="R195" s="82">
        <f>4.3*8.7</f>
        <v>37.409999999999997</v>
      </c>
      <c r="S195" s="82">
        <f>4.3*8.7</f>
        <v>37.409999999999997</v>
      </c>
      <c r="T195" s="81">
        <f>4.2*8.7</f>
        <v>36.54</v>
      </c>
      <c r="U195" s="82">
        <f>4.1*8.7</f>
        <v>35.669999999999995</v>
      </c>
      <c r="V195" s="82">
        <f>4*8.7</f>
        <v>34.799999999999997</v>
      </c>
      <c r="W195" s="82">
        <f>3.8*8.7</f>
        <v>33.059999999999995</v>
      </c>
      <c r="X195" s="81">
        <f>4*8.7</f>
        <v>34.799999999999997</v>
      </c>
      <c r="Y195" s="82">
        <f>4.2*8.7</f>
        <v>36.54</v>
      </c>
      <c r="Z195" s="82">
        <f>4.1*8.7</f>
        <v>35.669999999999995</v>
      </c>
      <c r="AA195" s="82">
        <f>4*8.7</f>
        <v>34.799999999999997</v>
      </c>
      <c r="AB195" s="81">
        <v>34.299999999999997</v>
      </c>
      <c r="AC195" s="82">
        <v>31.3</v>
      </c>
      <c r="AD195" s="82">
        <v>33.9</v>
      </c>
      <c r="AE195" s="82">
        <v>37.5</v>
      </c>
      <c r="AF195" s="81">
        <v>36.799999999999997</v>
      </c>
      <c r="AG195" s="82">
        <v>38.1</v>
      </c>
      <c r="AH195" s="82">
        <v>39.1</v>
      </c>
      <c r="AI195" s="82">
        <v>38.200000000000003</v>
      </c>
      <c r="AJ195" s="81">
        <v>39.299999999999997</v>
      </c>
      <c r="AK195" s="82">
        <v>47</v>
      </c>
      <c r="AL195" s="82">
        <v>46.7</v>
      </c>
      <c r="AM195" s="82">
        <v>44</v>
      </c>
      <c r="AN195" s="81">
        <v>46.4</v>
      </c>
      <c r="AO195" s="82">
        <v>45.3</v>
      </c>
      <c r="AP195" s="82">
        <v>43.1</v>
      </c>
      <c r="AQ195" s="82">
        <v>43.3</v>
      </c>
      <c r="AR195" s="81">
        <v>41.9</v>
      </c>
      <c r="AS195" s="82">
        <v>44.4</v>
      </c>
      <c r="AT195" s="82">
        <v>36.6</v>
      </c>
      <c r="AU195" s="82">
        <v>33</v>
      </c>
      <c r="AV195" s="81">
        <v>34.200000000000003</v>
      </c>
      <c r="AW195" s="82">
        <v>32.5</v>
      </c>
      <c r="AX195" s="82">
        <v>32.1</v>
      </c>
      <c r="AY195" s="82">
        <v>31.5</v>
      </c>
      <c r="AZ195" s="81">
        <v>33.299999999999997</v>
      </c>
      <c r="BA195" s="82">
        <v>32.4</v>
      </c>
      <c r="BB195" s="82">
        <v>29</v>
      </c>
      <c r="BC195" s="82">
        <v>33.799999999999997</v>
      </c>
      <c r="BD195" s="81">
        <v>33.799999999999997</v>
      </c>
      <c r="BE195" s="82">
        <v>34.5</v>
      </c>
      <c r="BF195" s="82">
        <v>35.299999999999997</v>
      </c>
      <c r="BG195" s="128">
        <v>34.1</v>
      </c>
      <c r="BH195" s="81">
        <v>33.4</v>
      </c>
      <c r="BI195" s="82">
        <v>30.4</v>
      </c>
      <c r="BJ195" s="82">
        <v>30</v>
      </c>
      <c r="BK195" s="128">
        <v>34.5</v>
      </c>
      <c r="BL195" s="81">
        <v>33.799999999999997</v>
      </c>
      <c r="BM195" s="82">
        <v>31.8</v>
      </c>
      <c r="BN195" s="82">
        <v>35.5</v>
      </c>
      <c r="BO195" s="128">
        <v>34.9</v>
      </c>
      <c r="BP195" s="81">
        <v>32.799999999999997</v>
      </c>
      <c r="BQ195" s="82">
        <v>35.700000000000003</v>
      </c>
      <c r="BR195" s="82">
        <v>34.9</v>
      </c>
      <c r="BS195" s="128">
        <v>35.6</v>
      </c>
      <c r="BT195" s="81">
        <v>34.200000000000003</v>
      </c>
      <c r="BU195" s="82">
        <v>34.6</v>
      </c>
      <c r="BV195" s="82">
        <v>33.5</v>
      </c>
      <c r="BW195" s="128">
        <v>34.5</v>
      </c>
      <c r="BX195" s="81">
        <v>32.9</v>
      </c>
      <c r="BY195" s="82">
        <v>31.3</v>
      </c>
      <c r="BZ195" s="82">
        <v>35.200000000000003</v>
      </c>
      <c r="CA195" s="128">
        <v>33.299999999999997</v>
      </c>
      <c r="CB195" s="81">
        <v>31.7</v>
      </c>
      <c r="CC195" s="82">
        <v>30.1</v>
      </c>
      <c r="CD195" s="82">
        <v>33.4</v>
      </c>
      <c r="CE195" s="128">
        <v>31.9</v>
      </c>
      <c r="CF195" s="81">
        <v>32.299999999999997</v>
      </c>
      <c r="CG195" s="82">
        <v>30.6</v>
      </c>
      <c r="CH195" s="82">
        <v>29.4</v>
      </c>
      <c r="CI195" s="128">
        <v>30</v>
      </c>
      <c r="CJ195" s="81">
        <v>31</v>
      </c>
      <c r="CK195" s="82">
        <v>31.5</v>
      </c>
      <c r="CL195" s="82">
        <v>31.7</v>
      </c>
      <c r="CM195" s="128">
        <v>32.6</v>
      </c>
      <c r="CN195" s="81">
        <v>32.1</v>
      </c>
      <c r="CO195" s="82">
        <v>31.3</v>
      </c>
      <c r="CP195" s="82">
        <v>32.200000000000003</v>
      </c>
      <c r="CQ195" s="128">
        <v>32.700000000000003</v>
      </c>
      <c r="CR195" s="81">
        <v>32</v>
      </c>
      <c r="CS195" s="82">
        <v>32.299999999999997</v>
      </c>
      <c r="CT195" s="82">
        <v>31.9</v>
      </c>
      <c r="CU195" s="128">
        <v>33.299999999999997</v>
      </c>
      <c r="CV195" s="81">
        <v>31.8</v>
      </c>
      <c r="CW195" s="82">
        <v>31.6</v>
      </c>
      <c r="CX195" s="82">
        <v>31.9</v>
      </c>
      <c r="CY195" s="128">
        <v>31.4</v>
      </c>
      <c r="CZ195" s="81">
        <v>32.1</v>
      </c>
      <c r="DA195" s="82">
        <v>32</v>
      </c>
      <c r="DB195" s="82">
        <v>32.799999999999997</v>
      </c>
      <c r="DC195" s="128">
        <v>31.4</v>
      </c>
      <c r="DD195" s="81">
        <v>123.3</v>
      </c>
      <c r="DE195" s="82">
        <v>101.7</v>
      </c>
      <c r="DF195" s="82">
        <v>93.8</v>
      </c>
      <c r="DG195" s="128">
        <v>86.4</v>
      </c>
      <c r="DH195" s="129"/>
      <c r="DI195" s="130"/>
      <c r="DJ195" s="130"/>
      <c r="DK195" s="130"/>
      <c r="DL195" s="129"/>
      <c r="DM195" s="130"/>
      <c r="DN195" s="130"/>
      <c r="DO195" s="130"/>
      <c r="DP195" s="129"/>
      <c r="DQ195" s="130"/>
      <c r="DR195" s="130"/>
      <c r="DS195" s="130"/>
      <c r="DT195" s="129"/>
      <c r="DU195" s="130"/>
      <c r="DV195" s="130"/>
      <c r="DW195" s="130"/>
      <c r="DX195" s="129"/>
      <c r="DY195" s="130"/>
      <c r="DZ195" s="130"/>
      <c r="EA195" s="130"/>
      <c r="EB195" s="129"/>
      <c r="EC195" s="130"/>
      <c r="ED195" s="130"/>
      <c r="EE195" s="130"/>
      <c r="EF195" s="129"/>
      <c r="EG195" s="130"/>
      <c r="EH195" s="130"/>
      <c r="EI195" s="130"/>
      <c r="EJ195" s="131">
        <f t="shared" si="12"/>
        <v>29</v>
      </c>
      <c r="EK195" s="131">
        <f t="shared" si="13"/>
        <v>123.3</v>
      </c>
      <c r="EL195" s="132">
        <f t="shared" si="14"/>
        <v>37.566574074074076</v>
      </c>
      <c r="EM195" s="89">
        <v>11</v>
      </c>
      <c r="EN195" s="90" t="s">
        <v>60</v>
      </c>
      <c r="EO195" s="91"/>
      <c r="EV195" s="153">
        <v>35462</v>
      </c>
      <c r="EW195" s="154">
        <v>350.78899999999999</v>
      </c>
      <c r="EX195" s="154">
        <v>554.4</v>
      </c>
      <c r="EY195" s="155"/>
    </row>
    <row r="196" spans="1:155">
      <c r="A196" s="79"/>
      <c r="B196" s="158">
        <v>12</v>
      </c>
      <c r="C196" s="127" t="s">
        <v>61</v>
      </c>
      <c r="D196" s="81">
        <f>3.2*8.7</f>
        <v>27.84</v>
      </c>
      <c r="E196" s="82">
        <f>3.1*8.7</f>
        <v>26.97</v>
      </c>
      <c r="F196" s="82">
        <f>3.4*8.7</f>
        <v>29.58</v>
      </c>
      <c r="G196" s="82">
        <f>3.3*8.7</f>
        <v>28.709999999999997</v>
      </c>
      <c r="H196" s="81">
        <f>3.2*8.7</f>
        <v>27.84</v>
      </c>
      <c r="I196" s="82">
        <f>3.2*8.7</f>
        <v>27.84</v>
      </c>
      <c r="J196" s="82">
        <f>3.3*8.7</f>
        <v>28.709999999999997</v>
      </c>
      <c r="K196" s="82">
        <f>3.4*8.7</f>
        <v>29.58</v>
      </c>
      <c r="L196" s="81">
        <f>3.4*8.7</f>
        <v>29.58</v>
      </c>
      <c r="M196" s="82">
        <f>3.5*8.7</f>
        <v>30.449999999999996</v>
      </c>
      <c r="N196" s="82">
        <f>3.3*8.7</f>
        <v>28.709999999999997</v>
      </c>
      <c r="O196" s="82">
        <f>3.4*8.7</f>
        <v>29.58</v>
      </c>
      <c r="P196" s="81">
        <f>3.3*8.7</f>
        <v>28.709999999999997</v>
      </c>
      <c r="Q196" s="82">
        <f>3.2*8.7</f>
        <v>27.84</v>
      </c>
      <c r="R196" s="82">
        <f>3.1*8.7</f>
        <v>26.97</v>
      </c>
      <c r="S196" s="82">
        <f>3.2*8.7</f>
        <v>27.84</v>
      </c>
      <c r="T196" s="81">
        <f>3*8.7</f>
        <v>26.099999999999998</v>
      </c>
      <c r="U196" s="82">
        <f>3.2*8.7</f>
        <v>27.84</v>
      </c>
      <c r="V196" s="82">
        <f>3.1*8.7</f>
        <v>26.97</v>
      </c>
      <c r="W196" s="82">
        <f>2.9*8.7</f>
        <v>25.229999999999997</v>
      </c>
      <c r="X196" s="81">
        <f>3*8.7</f>
        <v>26.099999999999998</v>
      </c>
      <c r="Y196" s="82">
        <f>3.3*8.7</f>
        <v>28.709999999999997</v>
      </c>
      <c r="Z196" s="82">
        <f>3.1*8.7</f>
        <v>26.97</v>
      </c>
      <c r="AA196" s="82">
        <f>3.2*8.7</f>
        <v>27.84</v>
      </c>
      <c r="AB196" s="81">
        <v>26.4</v>
      </c>
      <c r="AC196" s="82">
        <v>26.4</v>
      </c>
      <c r="AD196" s="82">
        <v>26.5</v>
      </c>
      <c r="AE196" s="82">
        <v>27.9</v>
      </c>
      <c r="AF196" s="81">
        <v>28.6</v>
      </c>
      <c r="AG196" s="82">
        <v>29.5</v>
      </c>
      <c r="AH196" s="82">
        <v>30.8</v>
      </c>
      <c r="AI196" s="82">
        <v>29.5</v>
      </c>
      <c r="AJ196" s="81">
        <v>30</v>
      </c>
      <c r="AK196" s="82">
        <v>30.2</v>
      </c>
      <c r="AL196" s="82">
        <v>29.6</v>
      </c>
      <c r="AM196" s="82">
        <v>28.3</v>
      </c>
      <c r="AN196" s="81">
        <v>29.8</v>
      </c>
      <c r="AO196" s="82">
        <v>28.4</v>
      </c>
      <c r="AP196" s="82">
        <v>27.4</v>
      </c>
      <c r="AQ196" s="82">
        <v>28.8</v>
      </c>
      <c r="AR196" s="81">
        <v>30.4</v>
      </c>
      <c r="AS196" s="82">
        <v>30.9</v>
      </c>
      <c r="AT196" s="82">
        <v>32.4</v>
      </c>
      <c r="AU196" s="82">
        <v>30.2</v>
      </c>
      <c r="AV196" s="81">
        <v>31.2</v>
      </c>
      <c r="AW196" s="82">
        <v>29.1</v>
      </c>
      <c r="AX196" s="82">
        <v>29.3</v>
      </c>
      <c r="AY196" s="82">
        <v>27.6</v>
      </c>
      <c r="AZ196" s="81">
        <v>29.8</v>
      </c>
      <c r="BA196" s="82">
        <v>30.5</v>
      </c>
      <c r="BB196" s="82">
        <v>27.8</v>
      </c>
      <c r="BC196" s="82">
        <v>30.5</v>
      </c>
      <c r="BD196" s="81">
        <v>30.1</v>
      </c>
      <c r="BE196" s="82">
        <v>31.3</v>
      </c>
      <c r="BF196" s="82">
        <v>31.6</v>
      </c>
      <c r="BG196" s="128">
        <v>31.5</v>
      </c>
      <c r="BH196" s="81">
        <v>30.3</v>
      </c>
      <c r="BI196" s="82">
        <v>28.5</v>
      </c>
      <c r="BJ196" s="82">
        <v>26.8</v>
      </c>
      <c r="BK196" s="128">
        <v>31.3</v>
      </c>
      <c r="BL196" s="81">
        <v>30.2</v>
      </c>
      <c r="BM196" s="82">
        <v>29.3</v>
      </c>
      <c r="BN196" s="82">
        <v>32.200000000000003</v>
      </c>
      <c r="BO196" s="128">
        <v>31.7</v>
      </c>
      <c r="BP196" s="81">
        <v>30</v>
      </c>
      <c r="BQ196" s="82">
        <v>31.5</v>
      </c>
      <c r="BR196" s="82">
        <v>31.9</v>
      </c>
      <c r="BS196" s="128">
        <v>32.1</v>
      </c>
      <c r="BT196" s="81">
        <v>30.3</v>
      </c>
      <c r="BU196" s="82">
        <v>31.3</v>
      </c>
      <c r="BV196" s="82">
        <v>30.1</v>
      </c>
      <c r="BW196" s="128">
        <v>30.1</v>
      </c>
      <c r="BX196" s="81">
        <v>29.8</v>
      </c>
      <c r="BY196" s="82">
        <v>27.7</v>
      </c>
      <c r="BZ196" s="82">
        <v>29.3</v>
      </c>
      <c r="CA196" s="128">
        <v>29.2</v>
      </c>
      <c r="CB196" s="81">
        <v>28</v>
      </c>
      <c r="CC196" s="82">
        <v>27</v>
      </c>
      <c r="CD196" s="82">
        <v>28.1</v>
      </c>
      <c r="CE196" s="128">
        <v>28</v>
      </c>
      <c r="CF196" s="81">
        <v>26.9</v>
      </c>
      <c r="CG196" s="82">
        <v>26.6</v>
      </c>
      <c r="CH196" s="82">
        <v>29.1</v>
      </c>
      <c r="CI196" s="128">
        <v>27.9</v>
      </c>
      <c r="CJ196" s="81">
        <v>30.1</v>
      </c>
      <c r="CK196" s="82">
        <v>29.5</v>
      </c>
      <c r="CL196" s="82">
        <v>30.6</v>
      </c>
      <c r="CM196" s="128">
        <v>30.8</v>
      </c>
      <c r="CN196" s="81">
        <v>30.8</v>
      </c>
      <c r="CO196" s="82">
        <v>30.8</v>
      </c>
      <c r="CP196" s="82">
        <v>31</v>
      </c>
      <c r="CQ196" s="128">
        <v>32.200000000000003</v>
      </c>
      <c r="CR196" s="81">
        <v>32</v>
      </c>
      <c r="CS196" s="82">
        <v>31.5</v>
      </c>
      <c r="CT196" s="82">
        <v>31</v>
      </c>
      <c r="CU196" s="128">
        <v>32.200000000000003</v>
      </c>
      <c r="CV196" s="81">
        <v>32.299999999999997</v>
      </c>
      <c r="CW196" s="82">
        <v>31.4</v>
      </c>
      <c r="CX196" s="82">
        <v>31.5</v>
      </c>
      <c r="CY196" s="128">
        <v>33.299999999999997</v>
      </c>
      <c r="CZ196" s="81">
        <v>32.6</v>
      </c>
      <c r="DA196" s="82">
        <v>32.1</v>
      </c>
      <c r="DB196" s="82">
        <v>32.799999999999997</v>
      </c>
      <c r="DC196" s="128">
        <v>32.4</v>
      </c>
      <c r="DD196" s="81">
        <v>100.7</v>
      </c>
      <c r="DE196" s="82">
        <v>84.7</v>
      </c>
      <c r="DF196" s="82">
        <v>74.3</v>
      </c>
      <c r="DG196" s="128">
        <v>69.2</v>
      </c>
      <c r="DH196" s="129"/>
      <c r="DI196" s="130"/>
      <c r="DJ196" s="130"/>
      <c r="DK196" s="130"/>
      <c r="DL196" s="129"/>
      <c r="DM196" s="130"/>
      <c r="DN196" s="130"/>
      <c r="DO196" s="130"/>
      <c r="DP196" s="129"/>
      <c r="DQ196" s="130"/>
      <c r="DR196" s="130"/>
      <c r="DS196" s="130"/>
      <c r="DT196" s="129"/>
      <c r="DU196" s="130"/>
      <c r="DV196" s="130"/>
      <c r="DW196" s="130"/>
      <c r="DX196" s="129"/>
      <c r="DY196" s="130"/>
      <c r="DZ196" s="130"/>
      <c r="EA196" s="130"/>
      <c r="EB196" s="129"/>
      <c r="EC196" s="130"/>
      <c r="ED196" s="130"/>
      <c r="EE196" s="130"/>
      <c r="EF196" s="129"/>
      <c r="EG196" s="130"/>
      <c r="EH196" s="130"/>
      <c r="EI196" s="130"/>
      <c r="EJ196" s="131">
        <f t="shared" si="12"/>
        <v>25.229999999999997</v>
      </c>
      <c r="EK196" s="131">
        <f t="shared" si="13"/>
        <v>100.7</v>
      </c>
      <c r="EL196" s="132">
        <f t="shared" si="14"/>
        <v>31.479722222222222</v>
      </c>
      <c r="EM196" s="89">
        <v>12</v>
      </c>
      <c r="EN196" s="90" t="s">
        <v>61</v>
      </c>
      <c r="EO196" s="91"/>
      <c r="EV196" s="153">
        <v>35490</v>
      </c>
      <c r="EW196" s="154">
        <v>389.85300000000001</v>
      </c>
      <c r="EX196" s="154">
        <v>613.79999999999995</v>
      </c>
      <c r="EY196" s="155"/>
    </row>
    <row r="197" spans="1:155">
      <c r="A197" s="95" t="s">
        <v>128</v>
      </c>
      <c r="B197" s="158">
        <v>13</v>
      </c>
      <c r="C197" s="127" t="s">
        <v>62</v>
      </c>
      <c r="D197" s="81">
        <f>3.1*8.7</f>
        <v>26.97</v>
      </c>
      <c r="E197" s="82">
        <f>3.5*8.7</f>
        <v>30.449999999999996</v>
      </c>
      <c r="F197" s="82">
        <f>3.3*8.7</f>
        <v>28.709999999999997</v>
      </c>
      <c r="G197" s="82">
        <f>3.1*8.7</f>
        <v>26.97</v>
      </c>
      <c r="H197" s="81">
        <f>3.6*8.7</f>
        <v>31.319999999999997</v>
      </c>
      <c r="I197" s="82">
        <f>3*8.7</f>
        <v>26.099999999999998</v>
      </c>
      <c r="J197" s="82">
        <f>3.2*8.7</f>
        <v>27.84</v>
      </c>
      <c r="K197" s="82">
        <f>3.1*8.7</f>
        <v>26.97</v>
      </c>
      <c r="L197" s="81">
        <f>3.1*8.7</f>
        <v>26.97</v>
      </c>
      <c r="M197" s="82">
        <f>3.2*8.7</f>
        <v>27.84</v>
      </c>
      <c r="N197" s="82">
        <f>3.5*8.7</f>
        <v>30.449999999999996</v>
      </c>
      <c r="O197" s="82">
        <f>3.2*8.7</f>
        <v>27.84</v>
      </c>
      <c r="P197" s="81">
        <f>3*8.7</f>
        <v>26.099999999999998</v>
      </c>
      <c r="Q197" s="82">
        <f>3.1*8.7</f>
        <v>26.97</v>
      </c>
      <c r="R197" s="82">
        <f>3.2*8.7</f>
        <v>27.84</v>
      </c>
      <c r="S197" s="82">
        <f>3.1*8.7</f>
        <v>26.97</v>
      </c>
      <c r="T197" s="81">
        <f>3*8.7</f>
        <v>26.099999999999998</v>
      </c>
      <c r="U197" s="82">
        <f>3.1*8.7</f>
        <v>26.97</v>
      </c>
      <c r="V197" s="82">
        <f>3.2*8.7</f>
        <v>27.84</v>
      </c>
      <c r="W197" s="82">
        <f>3.2*8.7</f>
        <v>27.84</v>
      </c>
      <c r="X197" s="81">
        <f>3*8.7</f>
        <v>26.099999999999998</v>
      </c>
      <c r="Y197" s="82">
        <f>3.1*8.7</f>
        <v>26.97</v>
      </c>
      <c r="Z197" s="82">
        <f>3.1*8.7</f>
        <v>26.97</v>
      </c>
      <c r="AA197" s="82">
        <f>3*8.7</f>
        <v>26.099999999999998</v>
      </c>
      <c r="AB197" s="81">
        <v>26</v>
      </c>
      <c r="AC197" s="82">
        <v>25.7</v>
      </c>
      <c r="AD197" s="82">
        <v>25.7</v>
      </c>
      <c r="AE197" s="82">
        <v>29.4</v>
      </c>
      <c r="AF197" s="81">
        <v>28.9</v>
      </c>
      <c r="AG197" s="82">
        <v>27.7</v>
      </c>
      <c r="AH197" s="82">
        <v>29.4</v>
      </c>
      <c r="AI197" s="82">
        <v>29.6</v>
      </c>
      <c r="AJ197" s="81">
        <v>29.9</v>
      </c>
      <c r="AK197" s="82">
        <v>29.7</v>
      </c>
      <c r="AL197" s="82">
        <v>29.3</v>
      </c>
      <c r="AM197" s="82">
        <v>30.2</v>
      </c>
      <c r="AN197" s="81">
        <v>27.4</v>
      </c>
      <c r="AO197" s="82">
        <v>25.7</v>
      </c>
      <c r="AP197" s="82">
        <v>27.6</v>
      </c>
      <c r="AQ197" s="82">
        <v>28</v>
      </c>
      <c r="AR197" s="81">
        <v>29.8</v>
      </c>
      <c r="AS197" s="82">
        <v>30.4</v>
      </c>
      <c r="AT197" s="82">
        <v>30.7</v>
      </c>
      <c r="AU197" s="82">
        <v>29.7</v>
      </c>
      <c r="AV197" s="81">
        <v>30.2</v>
      </c>
      <c r="AW197" s="82">
        <v>27.7</v>
      </c>
      <c r="AX197" s="82">
        <v>26.3</v>
      </c>
      <c r="AY197" s="82">
        <v>27.3</v>
      </c>
      <c r="AZ197" s="81">
        <v>26.5</v>
      </c>
      <c r="BA197" s="82">
        <v>27.7</v>
      </c>
      <c r="BB197" s="82">
        <v>24.7</v>
      </c>
      <c r="BC197" s="82">
        <v>29.5</v>
      </c>
      <c r="BD197" s="81">
        <v>26.9</v>
      </c>
      <c r="BE197" s="82">
        <v>28.2</v>
      </c>
      <c r="BF197" s="82">
        <v>30.1</v>
      </c>
      <c r="BG197" s="128">
        <v>28.6</v>
      </c>
      <c r="BH197" s="81">
        <v>29</v>
      </c>
      <c r="BI197" s="82">
        <v>24.8</v>
      </c>
      <c r="BJ197" s="82">
        <v>25.3</v>
      </c>
      <c r="BK197" s="128">
        <v>29.9</v>
      </c>
      <c r="BL197" s="81">
        <v>29</v>
      </c>
      <c r="BM197" s="82">
        <v>27.9</v>
      </c>
      <c r="BN197" s="82">
        <v>31.3</v>
      </c>
      <c r="BO197" s="128">
        <v>29.7</v>
      </c>
      <c r="BP197" s="81">
        <v>29.1</v>
      </c>
      <c r="BQ197" s="82">
        <v>28.5</v>
      </c>
      <c r="BR197" s="82">
        <v>29.1</v>
      </c>
      <c r="BS197" s="128">
        <v>31</v>
      </c>
      <c r="BT197" s="81">
        <v>29.3</v>
      </c>
      <c r="BU197" s="82">
        <v>30.1</v>
      </c>
      <c r="BV197" s="82">
        <v>29.8</v>
      </c>
      <c r="BW197" s="128">
        <v>28.8</v>
      </c>
      <c r="BX197" s="81">
        <v>27.3</v>
      </c>
      <c r="BY197" s="82">
        <v>27.1</v>
      </c>
      <c r="BZ197" s="82">
        <v>28.2</v>
      </c>
      <c r="CA197" s="128">
        <v>28.7</v>
      </c>
      <c r="CB197" s="81">
        <v>27.1</v>
      </c>
      <c r="CC197" s="82">
        <v>28.6</v>
      </c>
      <c r="CD197" s="82">
        <v>29.2</v>
      </c>
      <c r="CE197" s="128">
        <v>25.2</v>
      </c>
      <c r="CF197" s="81">
        <v>26</v>
      </c>
      <c r="CG197" s="82">
        <v>25.1</v>
      </c>
      <c r="CH197" s="82">
        <v>26.8</v>
      </c>
      <c r="CI197" s="128">
        <v>25.7</v>
      </c>
      <c r="CJ197" s="81">
        <v>27.5</v>
      </c>
      <c r="CK197" s="82">
        <v>28.2</v>
      </c>
      <c r="CL197" s="82">
        <v>28.7</v>
      </c>
      <c r="CM197" s="128">
        <v>28.7</v>
      </c>
      <c r="CN197" s="81">
        <v>27.8</v>
      </c>
      <c r="CO197" s="82">
        <v>28.8</v>
      </c>
      <c r="CP197" s="82">
        <v>28.4</v>
      </c>
      <c r="CQ197" s="128">
        <v>29.7</v>
      </c>
      <c r="CR197" s="81">
        <v>29</v>
      </c>
      <c r="CS197" s="82">
        <v>27.1</v>
      </c>
      <c r="CT197" s="82">
        <v>28.3</v>
      </c>
      <c r="CU197" s="128">
        <v>29.7</v>
      </c>
      <c r="CV197" s="81">
        <v>27.8</v>
      </c>
      <c r="CW197" s="82">
        <v>28.1</v>
      </c>
      <c r="CX197" s="82">
        <v>29</v>
      </c>
      <c r="CY197" s="128">
        <v>29</v>
      </c>
      <c r="CZ197" s="81">
        <v>28.4</v>
      </c>
      <c r="DA197" s="82">
        <v>27.8</v>
      </c>
      <c r="DB197" s="82">
        <v>29.1</v>
      </c>
      <c r="DC197" s="128">
        <v>27.2</v>
      </c>
      <c r="DD197" s="81">
        <v>52.8</v>
      </c>
      <c r="DE197" s="82">
        <v>44.3</v>
      </c>
      <c r="DF197" s="82">
        <v>43.8</v>
      </c>
      <c r="DG197" s="128">
        <v>41.9</v>
      </c>
      <c r="DH197" s="129"/>
      <c r="DI197" s="130"/>
      <c r="DJ197" s="130"/>
      <c r="DK197" s="130"/>
      <c r="DL197" s="129"/>
      <c r="DM197" s="130"/>
      <c r="DN197" s="130"/>
      <c r="DO197" s="130"/>
      <c r="DP197" s="129"/>
      <c r="DQ197" s="130"/>
      <c r="DR197" s="130"/>
      <c r="DS197" s="130"/>
      <c r="DT197" s="129"/>
      <c r="DU197" s="130"/>
      <c r="DV197" s="130"/>
      <c r="DW197" s="130"/>
      <c r="DX197" s="129"/>
      <c r="DY197" s="130"/>
      <c r="DZ197" s="130"/>
      <c r="EA197" s="130"/>
      <c r="EB197" s="129"/>
      <c r="EC197" s="130"/>
      <c r="ED197" s="130"/>
      <c r="EE197" s="130"/>
      <c r="EF197" s="129"/>
      <c r="EG197" s="130"/>
      <c r="EH197" s="130"/>
      <c r="EI197" s="130"/>
      <c r="EJ197" s="131">
        <f t="shared" si="12"/>
        <v>24.7</v>
      </c>
      <c r="EK197" s="131">
        <f t="shared" si="13"/>
        <v>52.8</v>
      </c>
      <c r="EL197" s="132">
        <f t="shared" si="14"/>
        <v>28.74444444444444</v>
      </c>
      <c r="EM197" s="89">
        <v>13</v>
      </c>
      <c r="EN197" s="90" t="s">
        <v>62</v>
      </c>
      <c r="EO197" s="97" t="s">
        <v>128</v>
      </c>
      <c r="EV197" s="150">
        <v>35521</v>
      </c>
      <c r="EW197" s="151">
        <v>61.731999999999999</v>
      </c>
      <c r="EX197" s="151">
        <v>594</v>
      </c>
      <c r="EY197" s="152"/>
    </row>
    <row r="198" spans="1:155">
      <c r="A198" s="79"/>
      <c r="B198" s="158">
        <v>14</v>
      </c>
      <c r="C198" s="127" t="s">
        <v>63</v>
      </c>
      <c r="D198" s="81">
        <f>4.6*8.7</f>
        <v>40.019999999999996</v>
      </c>
      <c r="E198" s="82">
        <f>4.3*8.7</f>
        <v>37.409999999999997</v>
      </c>
      <c r="F198" s="82">
        <f>5.2*8.7</f>
        <v>45.239999999999995</v>
      </c>
      <c r="G198" s="82">
        <f>4.6*8.7</f>
        <v>40.019999999999996</v>
      </c>
      <c r="H198" s="81">
        <f>4.7*8.7</f>
        <v>40.89</v>
      </c>
      <c r="I198" s="82">
        <f>3.9*8.7</f>
        <v>33.93</v>
      </c>
      <c r="J198" s="82">
        <f>4.1*8.7</f>
        <v>35.669999999999995</v>
      </c>
      <c r="K198" s="82">
        <f>3.7*8.7</f>
        <v>32.19</v>
      </c>
      <c r="L198" s="81">
        <f>4.1*8.7</f>
        <v>35.669999999999995</v>
      </c>
      <c r="M198" s="82">
        <f>4.6*8.7</f>
        <v>40.019999999999996</v>
      </c>
      <c r="N198" s="82">
        <f>4.5*8.7</f>
        <v>39.15</v>
      </c>
      <c r="O198" s="82">
        <f>4.7*8.7</f>
        <v>40.89</v>
      </c>
      <c r="P198" s="81">
        <f>3.9*8.7</f>
        <v>33.93</v>
      </c>
      <c r="Q198" s="82">
        <f>4.1*8.7</f>
        <v>35.669999999999995</v>
      </c>
      <c r="R198" s="82">
        <f>4*8.7</f>
        <v>34.799999999999997</v>
      </c>
      <c r="S198" s="82">
        <f>4.2*8.7</f>
        <v>36.54</v>
      </c>
      <c r="T198" s="81">
        <f>4.1*8.7</f>
        <v>35.669999999999995</v>
      </c>
      <c r="U198" s="82">
        <f>4.2*8.7</f>
        <v>36.54</v>
      </c>
      <c r="V198" s="82">
        <f>4.2*8.7</f>
        <v>36.54</v>
      </c>
      <c r="W198" s="82">
        <f>4*8.7</f>
        <v>34.799999999999997</v>
      </c>
      <c r="X198" s="81">
        <f>4.1*8.7</f>
        <v>35.669999999999995</v>
      </c>
      <c r="Y198" s="82">
        <f>4.4*8.7</f>
        <v>38.28</v>
      </c>
      <c r="Z198" s="82">
        <f>4*8.7</f>
        <v>34.799999999999997</v>
      </c>
      <c r="AA198" s="82">
        <f>4.1*8.7</f>
        <v>35.669999999999995</v>
      </c>
      <c r="AB198" s="81">
        <v>35.200000000000003</v>
      </c>
      <c r="AC198" s="82">
        <v>34.799999999999997</v>
      </c>
      <c r="AD198" s="82">
        <v>34.799999999999997</v>
      </c>
      <c r="AE198" s="82">
        <v>38.5</v>
      </c>
      <c r="AF198" s="81">
        <v>39.6</v>
      </c>
      <c r="AG198" s="82">
        <v>39.5</v>
      </c>
      <c r="AH198" s="82">
        <v>39.6</v>
      </c>
      <c r="AI198" s="82">
        <v>42.1</v>
      </c>
      <c r="AJ198" s="81">
        <v>41.7</v>
      </c>
      <c r="AK198" s="82">
        <v>41.3</v>
      </c>
      <c r="AL198" s="82">
        <v>41.2</v>
      </c>
      <c r="AM198" s="82">
        <v>40.1</v>
      </c>
      <c r="AN198" s="81">
        <v>39.4</v>
      </c>
      <c r="AO198" s="82">
        <v>39.799999999999997</v>
      </c>
      <c r="AP198" s="82">
        <v>38.6</v>
      </c>
      <c r="AQ198" s="82">
        <v>38.4</v>
      </c>
      <c r="AR198" s="81">
        <v>41.7</v>
      </c>
      <c r="AS198" s="82">
        <v>42.6</v>
      </c>
      <c r="AT198" s="82">
        <v>39.9</v>
      </c>
      <c r="AU198" s="82">
        <v>40.6</v>
      </c>
      <c r="AV198" s="81">
        <v>41.4</v>
      </c>
      <c r="AW198" s="82">
        <v>40</v>
      </c>
      <c r="AX198" s="82">
        <v>39.1</v>
      </c>
      <c r="AY198" s="82">
        <v>39.799999999999997</v>
      </c>
      <c r="AZ198" s="81">
        <v>39.799999999999997</v>
      </c>
      <c r="BA198" s="82">
        <v>38.1</v>
      </c>
      <c r="BB198" s="82">
        <v>33.700000000000003</v>
      </c>
      <c r="BC198" s="82">
        <v>40.9</v>
      </c>
      <c r="BD198" s="81">
        <v>42.3</v>
      </c>
      <c r="BE198" s="82">
        <v>41.5</v>
      </c>
      <c r="BF198" s="82">
        <v>42.4</v>
      </c>
      <c r="BG198" s="128">
        <v>43</v>
      </c>
      <c r="BH198" s="81">
        <v>42.4</v>
      </c>
      <c r="BI198" s="82">
        <v>38.6</v>
      </c>
      <c r="BJ198" s="82">
        <v>39.4</v>
      </c>
      <c r="BK198" s="128">
        <v>43.5</v>
      </c>
      <c r="BL198" s="81">
        <v>43.7</v>
      </c>
      <c r="BM198" s="82">
        <v>39.700000000000003</v>
      </c>
      <c r="BN198" s="82">
        <v>39.9</v>
      </c>
      <c r="BO198" s="128">
        <v>44</v>
      </c>
      <c r="BP198" s="81">
        <v>41.8</v>
      </c>
      <c r="BQ198" s="82">
        <v>41.8</v>
      </c>
      <c r="BR198" s="82">
        <v>43.6</v>
      </c>
      <c r="BS198" s="128">
        <v>38.5</v>
      </c>
      <c r="BT198" s="81">
        <v>43.1</v>
      </c>
      <c r="BU198" s="82">
        <v>44.6</v>
      </c>
      <c r="BV198" s="82">
        <v>43.6</v>
      </c>
      <c r="BW198" s="128">
        <v>42</v>
      </c>
      <c r="BX198" s="81">
        <v>40.6</v>
      </c>
      <c r="BY198" s="82">
        <v>37.4</v>
      </c>
      <c r="BZ198" s="82">
        <v>38.4</v>
      </c>
      <c r="CA198" s="128">
        <v>42.7</v>
      </c>
      <c r="CB198" s="81">
        <v>41.5</v>
      </c>
      <c r="CC198" s="82">
        <v>39.200000000000003</v>
      </c>
      <c r="CD198" s="82">
        <v>39.799999999999997</v>
      </c>
      <c r="CE198" s="128">
        <v>36.299999999999997</v>
      </c>
      <c r="CF198" s="81">
        <v>35.9</v>
      </c>
      <c r="CG198" s="82">
        <v>33.9</v>
      </c>
      <c r="CH198" s="82">
        <v>35.4</v>
      </c>
      <c r="CI198" s="128">
        <v>37.5</v>
      </c>
      <c r="CJ198" s="81">
        <v>37.200000000000003</v>
      </c>
      <c r="CK198" s="82">
        <v>39.4</v>
      </c>
      <c r="CL198" s="82">
        <v>36.799999999999997</v>
      </c>
      <c r="CM198" s="128">
        <v>41.6</v>
      </c>
      <c r="CN198" s="81">
        <v>38.700000000000003</v>
      </c>
      <c r="CO198" s="82">
        <v>37.1</v>
      </c>
      <c r="CP198" s="82">
        <v>38.200000000000003</v>
      </c>
      <c r="CQ198" s="128">
        <v>39.299999999999997</v>
      </c>
      <c r="CR198" s="81">
        <v>37.6</v>
      </c>
      <c r="CS198" s="82">
        <v>37.799999999999997</v>
      </c>
      <c r="CT198" s="82">
        <v>41</v>
      </c>
      <c r="CU198" s="128">
        <v>40.4</v>
      </c>
      <c r="CV198" s="81">
        <v>41.5</v>
      </c>
      <c r="CW198" s="82">
        <v>37.9</v>
      </c>
      <c r="CX198" s="82">
        <v>36.4</v>
      </c>
      <c r="CY198" s="128">
        <v>36.5</v>
      </c>
      <c r="CZ198" s="81">
        <v>37.799999999999997</v>
      </c>
      <c r="DA198" s="82">
        <v>38.6</v>
      </c>
      <c r="DB198" s="82">
        <v>37.1</v>
      </c>
      <c r="DC198" s="128">
        <v>35.6</v>
      </c>
      <c r="DD198" s="81">
        <v>92.9</v>
      </c>
      <c r="DE198" s="82">
        <v>80.2</v>
      </c>
      <c r="DF198" s="82">
        <v>65.8</v>
      </c>
      <c r="DG198" s="128">
        <v>52.4</v>
      </c>
      <c r="DH198" s="129"/>
      <c r="DI198" s="130"/>
      <c r="DJ198" s="130"/>
      <c r="DK198" s="130"/>
      <c r="DL198" s="129"/>
      <c r="DM198" s="130"/>
      <c r="DN198" s="130"/>
      <c r="DO198" s="130"/>
      <c r="DP198" s="129"/>
      <c r="DQ198" s="130"/>
      <c r="DR198" s="130"/>
      <c r="DS198" s="130"/>
      <c r="DT198" s="129"/>
      <c r="DU198" s="130"/>
      <c r="DV198" s="130"/>
      <c r="DW198" s="130"/>
      <c r="DX198" s="129"/>
      <c r="DY198" s="130"/>
      <c r="DZ198" s="130"/>
      <c r="EA198" s="130"/>
      <c r="EB198" s="129"/>
      <c r="EC198" s="130"/>
      <c r="ED198" s="130"/>
      <c r="EE198" s="130"/>
      <c r="EF198" s="129"/>
      <c r="EG198" s="130"/>
      <c r="EH198" s="130"/>
      <c r="EI198" s="130"/>
      <c r="EJ198" s="131">
        <f t="shared" si="12"/>
        <v>32.19</v>
      </c>
      <c r="EK198" s="131">
        <f t="shared" si="13"/>
        <v>92.9</v>
      </c>
      <c r="EL198" s="132">
        <f t="shared" si="14"/>
        <v>40.259351851851847</v>
      </c>
      <c r="EM198" s="89">
        <v>14</v>
      </c>
      <c r="EN198" s="90" t="s">
        <v>63</v>
      </c>
      <c r="EO198" s="91"/>
      <c r="EV198" s="150">
        <v>35551</v>
      </c>
      <c r="EW198" s="151">
        <v>0</v>
      </c>
      <c r="EX198" s="151">
        <v>613.79899999999998</v>
      </c>
      <c r="EY198" s="152"/>
    </row>
    <row r="199" spans="1:155">
      <c r="A199" s="79"/>
      <c r="B199" s="158">
        <v>15</v>
      </c>
      <c r="C199" s="127" t="s">
        <v>64</v>
      </c>
      <c r="D199" s="81">
        <f>4.4*8.7</f>
        <v>38.28</v>
      </c>
      <c r="E199" s="82">
        <f>3.8*8.7</f>
        <v>33.059999999999995</v>
      </c>
      <c r="F199" s="82">
        <f>5*8.7</f>
        <v>43.5</v>
      </c>
      <c r="G199" s="82">
        <f>4.2*8.7</f>
        <v>36.54</v>
      </c>
      <c r="H199" s="81">
        <f>4.1*8.7</f>
        <v>35.669999999999995</v>
      </c>
      <c r="I199" s="82">
        <f>3.9*8.7</f>
        <v>33.93</v>
      </c>
      <c r="J199" s="82">
        <f>4.1*8.7</f>
        <v>35.669999999999995</v>
      </c>
      <c r="K199" s="82">
        <f>4.2*8.7</f>
        <v>36.54</v>
      </c>
      <c r="L199" s="81">
        <f>4*8.7</f>
        <v>34.799999999999997</v>
      </c>
      <c r="M199" s="82">
        <f>4.4*8.7</f>
        <v>38.28</v>
      </c>
      <c r="N199" s="82">
        <f>4.1*8.7</f>
        <v>35.669999999999995</v>
      </c>
      <c r="O199" s="82">
        <f>4.4*8.7</f>
        <v>38.28</v>
      </c>
      <c r="P199" s="81">
        <f>3.9*8.7</f>
        <v>33.93</v>
      </c>
      <c r="Q199" s="82">
        <f>4*8.7</f>
        <v>34.799999999999997</v>
      </c>
      <c r="R199" s="82">
        <f>4*8.7</f>
        <v>34.799999999999997</v>
      </c>
      <c r="S199" s="82">
        <f>4.3*8.7</f>
        <v>37.409999999999997</v>
      </c>
      <c r="T199" s="81">
        <f>4.4*8.7</f>
        <v>38.28</v>
      </c>
      <c r="U199" s="82">
        <f>3.8*8.7</f>
        <v>33.059999999999995</v>
      </c>
      <c r="V199" s="82">
        <f>4.3*8.7</f>
        <v>37.409999999999997</v>
      </c>
      <c r="W199" s="82">
        <f>4*8.7</f>
        <v>34.799999999999997</v>
      </c>
      <c r="X199" s="81">
        <f>3.6*8.7</f>
        <v>31.319999999999997</v>
      </c>
      <c r="Y199" s="82">
        <f>4.2*8.7</f>
        <v>36.54</v>
      </c>
      <c r="Z199" s="82">
        <f>4.1*8.7</f>
        <v>35.669999999999995</v>
      </c>
      <c r="AA199" s="82">
        <f>4.1*8.7</f>
        <v>35.669999999999995</v>
      </c>
      <c r="AB199" s="81">
        <v>35.299999999999997</v>
      </c>
      <c r="AC199" s="82">
        <v>34.5</v>
      </c>
      <c r="AD199" s="82">
        <v>34</v>
      </c>
      <c r="AE199" s="82">
        <v>38.700000000000003</v>
      </c>
      <c r="AF199" s="81">
        <v>39.1</v>
      </c>
      <c r="AG199" s="82">
        <v>38.700000000000003</v>
      </c>
      <c r="AH199" s="82">
        <v>40.9</v>
      </c>
      <c r="AI199" s="82">
        <v>36.1</v>
      </c>
      <c r="AJ199" s="81">
        <v>41.5</v>
      </c>
      <c r="AK199" s="82">
        <v>38.4</v>
      </c>
      <c r="AL199" s="82">
        <v>36.1</v>
      </c>
      <c r="AM199" s="82">
        <v>33.4</v>
      </c>
      <c r="AN199" s="81">
        <v>39.1</v>
      </c>
      <c r="AO199" s="82">
        <v>35.299999999999997</v>
      </c>
      <c r="AP199" s="82">
        <v>35.200000000000003</v>
      </c>
      <c r="AQ199" s="82">
        <v>36.200000000000003</v>
      </c>
      <c r="AR199" s="81">
        <v>38.299999999999997</v>
      </c>
      <c r="AS199" s="82">
        <v>37.299999999999997</v>
      </c>
      <c r="AT199" s="82">
        <v>38</v>
      </c>
      <c r="AU199" s="82">
        <v>37.1</v>
      </c>
      <c r="AV199" s="81">
        <v>38.299999999999997</v>
      </c>
      <c r="AW199" s="82">
        <v>37</v>
      </c>
      <c r="AX199" s="82">
        <v>35.200000000000003</v>
      </c>
      <c r="AY199" s="82">
        <v>34.700000000000003</v>
      </c>
      <c r="AZ199" s="81">
        <v>36.4</v>
      </c>
      <c r="BA199" s="82">
        <v>36.1</v>
      </c>
      <c r="BB199" s="82">
        <v>32.799999999999997</v>
      </c>
      <c r="BC199" s="82">
        <v>37.799999999999997</v>
      </c>
      <c r="BD199" s="81">
        <v>37.799999999999997</v>
      </c>
      <c r="BE199" s="82">
        <v>39.5</v>
      </c>
      <c r="BF199" s="82">
        <v>39.700000000000003</v>
      </c>
      <c r="BG199" s="128">
        <v>38.9</v>
      </c>
      <c r="BH199" s="81">
        <v>38.200000000000003</v>
      </c>
      <c r="BI199" s="82">
        <v>35.200000000000003</v>
      </c>
      <c r="BJ199" s="82">
        <v>33.9</v>
      </c>
      <c r="BK199" s="128">
        <v>40.1</v>
      </c>
      <c r="BL199" s="81">
        <v>37.9</v>
      </c>
      <c r="BM199" s="82">
        <v>35.700000000000003</v>
      </c>
      <c r="BN199" s="82">
        <v>40.1</v>
      </c>
      <c r="BO199" s="128">
        <v>39.299999999999997</v>
      </c>
      <c r="BP199" s="81">
        <v>36.5</v>
      </c>
      <c r="BQ199" s="82">
        <v>40.4</v>
      </c>
      <c r="BR199" s="82">
        <v>39.4</v>
      </c>
      <c r="BS199" s="128">
        <v>41</v>
      </c>
      <c r="BT199" s="81">
        <v>38.4</v>
      </c>
      <c r="BU199" s="82">
        <v>38.6</v>
      </c>
      <c r="BV199" s="82">
        <v>38.200000000000003</v>
      </c>
      <c r="BW199" s="128">
        <v>38.5</v>
      </c>
      <c r="BX199" s="81">
        <v>35.799999999999997</v>
      </c>
      <c r="BY199" s="82">
        <v>34.1</v>
      </c>
      <c r="BZ199" s="82">
        <v>37.1</v>
      </c>
      <c r="CA199" s="128">
        <v>37.299999999999997</v>
      </c>
      <c r="CB199" s="81">
        <v>34.700000000000003</v>
      </c>
      <c r="CC199" s="82">
        <v>33.5</v>
      </c>
      <c r="CD199" s="82">
        <v>36.299999999999997</v>
      </c>
      <c r="CE199" s="128">
        <v>34.299999999999997</v>
      </c>
      <c r="CF199" s="81">
        <v>35.5</v>
      </c>
      <c r="CG199" s="82">
        <v>38.1</v>
      </c>
      <c r="CH199" s="82">
        <v>35.1</v>
      </c>
      <c r="CI199" s="128">
        <v>35.1</v>
      </c>
      <c r="CJ199" s="81">
        <v>36.700000000000003</v>
      </c>
      <c r="CK199" s="82">
        <v>36.5</v>
      </c>
      <c r="CL199" s="82">
        <v>37.5</v>
      </c>
      <c r="CM199" s="128">
        <v>38.1</v>
      </c>
      <c r="CN199" s="81">
        <v>37.700000000000003</v>
      </c>
      <c r="CO199" s="82">
        <v>36.799999999999997</v>
      </c>
      <c r="CP199" s="82">
        <v>37.6</v>
      </c>
      <c r="CQ199" s="128">
        <v>40.5</v>
      </c>
      <c r="CR199" s="81">
        <v>37.299999999999997</v>
      </c>
      <c r="CS199" s="82">
        <v>35.6</v>
      </c>
      <c r="CT199" s="82">
        <v>38</v>
      </c>
      <c r="CU199" s="128">
        <v>38.200000000000003</v>
      </c>
      <c r="CV199" s="81">
        <v>36.4</v>
      </c>
      <c r="CW199" s="82">
        <v>36.5</v>
      </c>
      <c r="CX199" s="82">
        <v>33.700000000000003</v>
      </c>
      <c r="CY199" s="128">
        <v>37.200000000000003</v>
      </c>
      <c r="CZ199" s="81">
        <v>37.4</v>
      </c>
      <c r="DA199" s="82">
        <v>36.799999999999997</v>
      </c>
      <c r="DB199" s="82">
        <v>38.799999999999997</v>
      </c>
      <c r="DC199" s="128">
        <v>36.9</v>
      </c>
      <c r="DD199" s="81">
        <v>71.400000000000006</v>
      </c>
      <c r="DE199" s="82">
        <v>61.9</v>
      </c>
      <c r="DF199" s="82">
        <v>53.6</v>
      </c>
      <c r="DG199" s="128">
        <v>49.4</v>
      </c>
      <c r="DH199" s="129"/>
      <c r="DI199" s="130"/>
      <c r="DJ199" s="130"/>
      <c r="DK199" s="130"/>
      <c r="DL199" s="129"/>
      <c r="DM199" s="130"/>
      <c r="DN199" s="130"/>
      <c r="DO199" s="130"/>
      <c r="DP199" s="129"/>
      <c r="DQ199" s="130"/>
      <c r="DR199" s="130"/>
      <c r="DS199" s="130"/>
      <c r="DT199" s="129"/>
      <c r="DU199" s="130"/>
      <c r="DV199" s="130"/>
      <c r="DW199" s="130"/>
      <c r="DX199" s="129"/>
      <c r="DY199" s="130"/>
      <c r="DZ199" s="130"/>
      <c r="EA199" s="130"/>
      <c r="EB199" s="129"/>
      <c r="EC199" s="130"/>
      <c r="ED199" s="130"/>
      <c r="EE199" s="130"/>
      <c r="EF199" s="129"/>
      <c r="EG199" s="130"/>
      <c r="EH199" s="130"/>
      <c r="EI199" s="130"/>
      <c r="EJ199" s="131">
        <f t="shared" si="12"/>
        <v>31.319999999999997</v>
      </c>
      <c r="EK199" s="131">
        <f t="shared" si="13"/>
        <v>71.400000000000006</v>
      </c>
      <c r="EL199" s="132">
        <f t="shared" si="14"/>
        <v>37.686203703703697</v>
      </c>
      <c r="EM199" s="89">
        <v>15</v>
      </c>
      <c r="EN199" s="90" t="s">
        <v>64</v>
      </c>
      <c r="EO199" s="91"/>
      <c r="EV199" s="150">
        <v>35582</v>
      </c>
      <c r="EW199" s="151">
        <v>1.5820000000000001</v>
      </c>
      <c r="EX199" s="151">
        <v>593.99900000000002</v>
      </c>
      <c r="EY199" s="152"/>
    </row>
    <row r="200" spans="1:155">
      <c r="A200" s="79"/>
      <c r="B200" s="158">
        <v>16</v>
      </c>
      <c r="C200" s="80" t="s">
        <v>205</v>
      </c>
      <c r="D200" s="81">
        <f>3.8*8.7</f>
        <v>33.059999999999995</v>
      </c>
      <c r="E200" s="82">
        <f>3.8*8.7</f>
        <v>33.059999999999995</v>
      </c>
      <c r="F200" s="82">
        <f>4.8*8.7</f>
        <v>41.76</v>
      </c>
      <c r="G200" s="82">
        <f>3.8*8.7</f>
        <v>33.059999999999995</v>
      </c>
      <c r="H200" s="81">
        <f>3.9*8.7</f>
        <v>33.93</v>
      </c>
      <c r="I200" s="82">
        <f>3.8*8.7</f>
        <v>33.059999999999995</v>
      </c>
      <c r="J200" s="82">
        <f>3.7*8.7</f>
        <v>32.19</v>
      </c>
      <c r="K200" s="82">
        <f>3.8*8.7</f>
        <v>33.059999999999995</v>
      </c>
      <c r="L200" s="81">
        <f>3.9*8.7</f>
        <v>33.93</v>
      </c>
      <c r="M200" s="82">
        <f>4.1*8.7</f>
        <v>35.669999999999995</v>
      </c>
      <c r="N200" s="82">
        <f>3.9*8.7</f>
        <v>33.93</v>
      </c>
      <c r="O200" s="82">
        <f>4*8.7</f>
        <v>34.799999999999997</v>
      </c>
      <c r="P200" s="81">
        <f>3.8*8.7</f>
        <v>33.059999999999995</v>
      </c>
      <c r="Q200" s="82">
        <f>3.6*8.7</f>
        <v>31.319999999999997</v>
      </c>
      <c r="R200" s="82">
        <f>3.8*8.7</f>
        <v>33.059999999999995</v>
      </c>
      <c r="S200" s="82">
        <f>3.7*8.7</f>
        <v>32.19</v>
      </c>
      <c r="T200" s="81">
        <f>3.6*8.7</f>
        <v>31.319999999999997</v>
      </c>
      <c r="U200" s="82">
        <f>3.7*8.7</f>
        <v>32.19</v>
      </c>
      <c r="V200" s="82">
        <f>3.7*8.7</f>
        <v>32.19</v>
      </c>
      <c r="W200" s="82">
        <f>3.6*8.7</f>
        <v>31.319999999999997</v>
      </c>
      <c r="X200" s="81">
        <f>3.6*8.7</f>
        <v>31.319999999999997</v>
      </c>
      <c r="Y200" s="82">
        <f>3.6*8.7</f>
        <v>31.319999999999997</v>
      </c>
      <c r="Z200" s="82">
        <f>3.6*8.7</f>
        <v>31.319999999999997</v>
      </c>
      <c r="AA200" s="82">
        <f>3.6*8.7</f>
        <v>31.319999999999997</v>
      </c>
      <c r="AB200" s="81">
        <v>32.200000000000003</v>
      </c>
      <c r="AC200" s="82">
        <v>30.7</v>
      </c>
      <c r="AD200" s="82">
        <v>30.7</v>
      </c>
      <c r="AE200" s="82">
        <v>33.799999999999997</v>
      </c>
      <c r="AF200" s="81">
        <v>33.6</v>
      </c>
      <c r="AG200" s="82">
        <v>34.6</v>
      </c>
      <c r="AH200" s="82">
        <v>36.299999999999997</v>
      </c>
      <c r="AI200" s="82">
        <v>34.799999999999997</v>
      </c>
      <c r="AJ200" s="81">
        <v>36.700000000000003</v>
      </c>
      <c r="AK200" s="82">
        <v>34.200000000000003</v>
      </c>
      <c r="AL200" s="82">
        <v>35.9</v>
      </c>
      <c r="AM200" s="82">
        <v>34.6</v>
      </c>
      <c r="AN200" s="81">
        <v>36.5</v>
      </c>
      <c r="AO200" s="82">
        <v>34.1</v>
      </c>
      <c r="AP200" s="82">
        <v>33.1</v>
      </c>
      <c r="AQ200" s="82">
        <v>33.5</v>
      </c>
      <c r="AR200" s="81">
        <v>30.7</v>
      </c>
      <c r="AS200" s="82">
        <v>36.1</v>
      </c>
      <c r="AT200" s="82">
        <v>37.299999999999997</v>
      </c>
      <c r="AU200" s="82">
        <v>34.4</v>
      </c>
      <c r="AV200" s="81">
        <v>36.4</v>
      </c>
      <c r="AW200" s="82">
        <v>34.799999999999997</v>
      </c>
      <c r="AX200" s="82">
        <v>33.5</v>
      </c>
      <c r="AY200" s="82">
        <v>33.299999999999997</v>
      </c>
      <c r="AZ200" s="81">
        <v>35.1</v>
      </c>
      <c r="BA200" s="82">
        <v>32</v>
      </c>
      <c r="BB200" s="82">
        <v>31.5</v>
      </c>
      <c r="BC200" s="82">
        <v>35.5</v>
      </c>
      <c r="BD200" s="81">
        <v>35</v>
      </c>
      <c r="BE200" s="82">
        <v>37.5</v>
      </c>
      <c r="BF200" s="82">
        <v>38</v>
      </c>
      <c r="BG200" s="128">
        <v>37.9</v>
      </c>
      <c r="BH200" s="81">
        <v>35.9</v>
      </c>
      <c r="BI200" s="82">
        <v>33.299999999999997</v>
      </c>
      <c r="BJ200" s="82">
        <v>32.200000000000003</v>
      </c>
      <c r="BK200" s="128">
        <v>37.6</v>
      </c>
      <c r="BL200" s="81">
        <v>35.1</v>
      </c>
      <c r="BM200" s="82">
        <v>34</v>
      </c>
      <c r="BN200" s="82">
        <v>37.6</v>
      </c>
      <c r="BO200" s="128">
        <v>36.9</v>
      </c>
      <c r="BP200" s="81">
        <v>34.1</v>
      </c>
      <c r="BQ200" s="82">
        <v>37.299999999999997</v>
      </c>
      <c r="BR200" s="82">
        <v>37.9</v>
      </c>
      <c r="BS200" s="128">
        <v>38.1</v>
      </c>
      <c r="BT200" s="81">
        <v>35.1</v>
      </c>
      <c r="BU200" s="82">
        <v>37.1</v>
      </c>
      <c r="BV200" s="82">
        <v>36.5</v>
      </c>
      <c r="BW200" s="128">
        <v>36.200000000000003</v>
      </c>
      <c r="BX200" s="81">
        <v>34.299999999999997</v>
      </c>
      <c r="BY200" s="82">
        <v>32.700000000000003</v>
      </c>
      <c r="BZ200" s="82">
        <v>35.700000000000003</v>
      </c>
      <c r="CA200" s="128">
        <v>35.5</v>
      </c>
      <c r="CB200" s="81">
        <v>32.9</v>
      </c>
      <c r="CC200" s="82">
        <v>32.700000000000003</v>
      </c>
      <c r="CD200" s="82">
        <v>35.1</v>
      </c>
      <c r="CE200" s="128">
        <v>32.299999999999997</v>
      </c>
      <c r="CF200" s="81">
        <v>37.9</v>
      </c>
      <c r="CG200" s="82">
        <v>35.5</v>
      </c>
      <c r="CH200" s="82">
        <v>32.799999999999997</v>
      </c>
      <c r="CI200" s="128">
        <v>31.6</v>
      </c>
      <c r="CJ200" s="81">
        <v>31.3</v>
      </c>
      <c r="CK200" s="82">
        <v>32.700000000000003</v>
      </c>
      <c r="CL200" s="82">
        <v>32.6</v>
      </c>
      <c r="CM200" s="128">
        <v>34.200000000000003</v>
      </c>
      <c r="CN200" s="81">
        <v>32.5</v>
      </c>
      <c r="CO200" s="82">
        <v>32.1</v>
      </c>
      <c r="CP200" s="82">
        <v>32.9</v>
      </c>
      <c r="CQ200" s="128">
        <v>35.9</v>
      </c>
      <c r="CR200" s="81">
        <v>32.4</v>
      </c>
      <c r="CS200" s="82">
        <v>33.5</v>
      </c>
      <c r="CT200" s="82">
        <v>33.9</v>
      </c>
      <c r="CU200" s="128">
        <v>34.299999999999997</v>
      </c>
      <c r="CV200" s="81">
        <v>33.200000000000003</v>
      </c>
      <c r="CW200" s="82">
        <v>33</v>
      </c>
      <c r="CX200" s="82">
        <v>37.4</v>
      </c>
      <c r="CY200" s="128">
        <v>33.5</v>
      </c>
      <c r="CZ200" s="81">
        <v>32.5</v>
      </c>
      <c r="DA200" s="82">
        <v>33.1</v>
      </c>
      <c r="DB200" s="82">
        <v>35.1</v>
      </c>
      <c r="DC200" s="128">
        <v>33.1</v>
      </c>
      <c r="DD200" s="81">
        <v>101.3</v>
      </c>
      <c r="DE200" s="82">
        <v>76.7</v>
      </c>
      <c r="DF200" s="82">
        <v>57.2</v>
      </c>
      <c r="DG200" s="128">
        <v>55.4</v>
      </c>
      <c r="DH200" s="129"/>
      <c r="DI200" s="130"/>
      <c r="DJ200" s="130"/>
      <c r="DK200" s="130"/>
      <c r="DL200" s="129"/>
      <c r="DM200" s="130"/>
      <c r="DN200" s="130"/>
      <c r="DO200" s="130"/>
      <c r="DP200" s="129"/>
      <c r="DQ200" s="130"/>
      <c r="DR200" s="130"/>
      <c r="DS200" s="130"/>
      <c r="DT200" s="129"/>
      <c r="DU200" s="130"/>
      <c r="DV200" s="130"/>
      <c r="DW200" s="130"/>
      <c r="DX200" s="129"/>
      <c r="DY200" s="130"/>
      <c r="DZ200" s="130"/>
      <c r="EA200" s="130"/>
      <c r="EB200" s="129"/>
      <c r="EC200" s="130"/>
      <c r="ED200" s="130"/>
      <c r="EE200" s="130"/>
      <c r="EF200" s="129"/>
      <c r="EG200" s="130"/>
      <c r="EH200" s="130"/>
      <c r="EI200" s="130"/>
      <c r="EJ200" s="131">
        <f t="shared" si="12"/>
        <v>30.7</v>
      </c>
      <c r="EK200" s="131">
        <f t="shared" si="13"/>
        <v>101.3</v>
      </c>
      <c r="EL200" s="132">
        <f t="shared" si="14"/>
        <v>35.568888888888893</v>
      </c>
      <c r="EM200" s="89">
        <v>16</v>
      </c>
      <c r="EN200" s="90" t="s">
        <v>170</v>
      </c>
      <c r="EO200" s="91"/>
      <c r="EV200" s="150">
        <v>35612</v>
      </c>
      <c r="EW200" s="151">
        <v>381.63799999999998</v>
      </c>
      <c r="EX200" s="151">
        <v>613.79899999999998</v>
      </c>
      <c r="EY200" s="152"/>
    </row>
    <row r="201" spans="1:155">
      <c r="A201" s="129"/>
      <c r="B201" s="158">
        <v>17</v>
      </c>
      <c r="C201" s="127" t="s">
        <v>65</v>
      </c>
      <c r="D201" s="81">
        <f>6*8.7</f>
        <v>52.199999999999996</v>
      </c>
      <c r="E201" s="82">
        <f>6*8.7</f>
        <v>52.199999999999996</v>
      </c>
      <c r="F201" s="82">
        <f>6.8*8.7</f>
        <v>59.16</v>
      </c>
      <c r="G201" s="82">
        <f>6.2*8.7</f>
        <v>53.94</v>
      </c>
      <c r="H201" s="81">
        <f>6.1*8.7</f>
        <v>53.069999999999993</v>
      </c>
      <c r="I201" s="82">
        <f>6.2*8.7</f>
        <v>53.94</v>
      </c>
      <c r="J201" s="82">
        <f>6.4*8.7</f>
        <v>55.68</v>
      </c>
      <c r="K201" s="82">
        <f>6.1*8.7</f>
        <v>53.069999999999993</v>
      </c>
      <c r="L201" s="81">
        <f>6.4*8.7</f>
        <v>55.68</v>
      </c>
      <c r="M201" s="82">
        <f>6.7*8.7</f>
        <v>58.29</v>
      </c>
      <c r="N201" s="82">
        <f>6.3*8.7</f>
        <v>54.809999999999995</v>
      </c>
      <c r="O201" s="82">
        <f>6.1*8.7</f>
        <v>53.069999999999993</v>
      </c>
      <c r="P201" s="81">
        <f>6*8.7</f>
        <v>52.199999999999996</v>
      </c>
      <c r="Q201" s="82">
        <f>5.6*8.7</f>
        <v>48.719999999999992</v>
      </c>
      <c r="R201" s="82">
        <f>5.9*8.7</f>
        <v>51.33</v>
      </c>
      <c r="S201" s="82">
        <f>5.7*8.7</f>
        <v>49.589999999999996</v>
      </c>
      <c r="T201" s="81">
        <f>5.7*8.7</f>
        <v>49.589999999999996</v>
      </c>
      <c r="U201" s="82">
        <f>5.6*8.7</f>
        <v>48.719999999999992</v>
      </c>
      <c r="V201" s="82">
        <f>5.9*8.7</f>
        <v>51.33</v>
      </c>
      <c r="W201" s="82">
        <f>5.5*8.7</f>
        <v>47.849999999999994</v>
      </c>
      <c r="X201" s="81">
        <f>5.7*8.7</f>
        <v>49.589999999999996</v>
      </c>
      <c r="Y201" s="82">
        <f>5.5*8.7</f>
        <v>47.849999999999994</v>
      </c>
      <c r="Z201" s="82">
        <f>5.6*8.7</f>
        <v>48.719999999999992</v>
      </c>
      <c r="AA201" s="82">
        <f>5.8*8.7</f>
        <v>50.459999999999994</v>
      </c>
      <c r="AB201" s="81">
        <v>48.9</v>
      </c>
      <c r="AC201" s="82">
        <v>44.5</v>
      </c>
      <c r="AD201" s="82">
        <v>47.1</v>
      </c>
      <c r="AE201" s="82">
        <v>48.7</v>
      </c>
      <c r="AF201" s="81">
        <v>52.5</v>
      </c>
      <c r="AG201" s="82">
        <v>54.1</v>
      </c>
      <c r="AH201" s="82">
        <v>53.8</v>
      </c>
      <c r="AI201" s="82">
        <v>57.2</v>
      </c>
      <c r="AJ201" s="81">
        <v>57.8</v>
      </c>
      <c r="AK201" s="82">
        <v>54.7</v>
      </c>
      <c r="AL201" s="82">
        <v>55.4</v>
      </c>
      <c r="AM201" s="82">
        <v>53.4</v>
      </c>
      <c r="AN201" s="81">
        <v>58.2</v>
      </c>
      <c r="AO201" s="82">
        <v>51.5</v>
      </c>
      <c r="AP201" s="82">
        <v>46.5</v>
      </c>
      <c r="AQ201" s="82">
        <v>48.8</v>
      </c>
      <c r="AR201" s="81">
        <v>52</v>
      </c>
      <c r="AS201" s="82">
        <v>53.6</v>
      </c>
      <c r="AT201" s="82">
        <v>52.4</v>
      </c>
      <c r="AU201" s="82">
        <v>55.3</v>
      </c>
      <c r="AV201" s="81">
        <v>54.6</v>
      </c>
      <c r="AW201" s="82">
        <v>49.5</v>
      </c>
      <c r="AX201" s="82">
        <v>52.2</v>
      </c>
      <c r="AY201" s="82">
        <v>49.4</v>
      </c>
      <c r="AZ201" s="81">
        <v>53.3</v>
      </c>
      <c r="BA201" s="82">
        <v>49.9</v>
      </c>
      <c r="BB201" s="82">
        <v>46</v>
      </c>
      <c r="BC201" s="82">
        <v>52.8</v>
      </c>
      <c r="BD201" s="81">
        <v>53</v>
      </c>
      <c r="BE201" s="82">
        <v>53.7</v>
      </c>
      <c r="BF201" s="82">
        <v>55.4</v>
      </c>
      <c r="BG201" s="128">
        <v>55.2</v>
      </c>
      <c r="BH201" s="81">
        <v>51.8</v>
      </c>
      <c r="BI201" s="82">
        <v>50.2</v>
      </c>
      <c r="BJ201" s="82">
        <v>46.3</v>
      </c>
      <c r="BK201" s="128">
        <v>56.4</v>
      </c>
      <c r="BL201" s="81">
        <v>52.4</v>
      </c>
      <c r="BM201" s="82">
        <v>54</v>
      </c>
      <c r="BN201" s="82">
        <v>55.6</v>
      </c>
      <c r="BO201" s="128">
        <v>54.2</v>
      </c>
      <c r="BP201" s="81">
        <v>51.7</v>
      </c>
      <c r="BQ201" s="82">
        <v>56.4</v>
      </c>
      <c r="BR201" s="82">
        <v>57</v>
      </c>
      <c r="BS201" s="128">
        <v>55.9</v>
      </c>
      <c r="BT201" s="81">
        <v>53.4</v>
      </c>
      <c r="BU201" s="82">
        <v>55.5</v>
      </c>
      <c r="BV201" s="82">
        <v>54.1</v>
      </c>
      <c r="BW201" s="128">
        <v>53.8</v>
      </c>
      <c r="BX201" s="81">
        <v>51</v>
      </c>
      <c r="BY201" s="82">
        <v>47.4</v>
      </c>
      <c r="BZ201" s="82">
        <v>53.3</v>
      </c>
      <c r="CA201" s="128">
        <v>54.8</v>
      </c>
      <c r="CB201" s="81">
        <v>51.1</v>
      </c>
      <c r="CC201" s="82">
        <v>50.4</v>
      </c>
      <c r="CD201" s="82">
        <v>54.2</v>
      </c>
      <c r="CE201" s="128">
        <v>48.4</v>
      </c>
      <c r="CF201" s="81">
        <v>47.3</v>
      </c>
      <c r="CG201" s="82">
        <v>45.5</v>
      </c>
      <c r="CH201" s="82">
        <v>46</v>
      </c>
      <c r="CI201" s="128">
        <v>47.4</v>
      </c>
      <c r="CJ201" s="81">
        <v>54</v>
      </c>
      <c r="CK201" s="82">
        <v>51.3</v>
      </c>
      <c r="CL201" s="82">
        <v>53</v>
      </c>
      <c r="CM201" s="128">
        <v>52.3</v>
      </c>
      <c r="CN201" s="81">
        <v>53.9</v>
      </c>
      <c r="CO201" s="82">
        <v>52.7</v>
      </c>
      <c r="CP201" s="82">
        <v>53.8</v>
      </c>
      <c r="CQ201" s="128">
        <v>54.6</v>
      </c>
      <c r="CR201" s="81">
        <v>52.7</v>
      </c>
      <c r="CS201" s="82">
        <v>56.2</v>
      </c>
      <c r="CT201" s="82">
        <v>53.6</v>
      </c>
      <c r="CU201" s="128">
        <v>54.5</v>
      </c>
      <c r="CV201" s="81">
        <v>54.4</v>
      </c>
      <c r="CW201" s="82">
        <v>53.9</v>
      </c>
      <c r="CX201" s="82">
        <v>54.6</v>
      </c>
      <c r="CY201" s="128">
        <v>53.7</v>
      </c>
      <c r="CZ201" s="81">
        <v>53.4</v>
      </c>
      <c r="DA201" s="82">
        <v>54.5</v>
      </c>
      <c r="DB201" s="82">
        <v>55.2</v>
      </c>
      <c r="DC201" s="128">
        <v>51.7</v>
      </c>
      <c r="DD201" s="81">
        <v>107</v>
      </c>
      <c r="DE201" s="82">
        <v>99</v>
      </c>
      <c r="DF201" s="82">
        <v>89.6</v>
      </c>
      <c r="DG201" s="128">
        <v>85.8</v>
      </c>
      <c r="DH201" s="129"/>
      <c r="DI201" s="130"/>
      <c r="DJ201" s="130"/>
      <c r="DK201" s="130"/>
      <c r="DL201" s="129"/>
      <c r="DM201" s="130"/>
      <c r="DN201" s="130"/>
      <c r="DO201" s="130"/>
      <c r="DP201" s="129"/>
      <c r="DQ201" s="130"/>
      <c r="DR201" s="130"/>
      <c r="DS201" s="130"/>
      <c r="DT201" s="129"/>
      <c r="DU201" s="130"/>
      <c r="DV201" s="130"/>
      <c r="DW201" s="130"/>
      <c r="DX201" s="129"/>
      <c r="DY201" s="130"/>
      <c r="DZ201" s="130"/>
      <c r="EA201" s="130"/>
      <c r="EB201" s="129"/>
      <c r="EC201" s="130"/>
      <c r="ED201" s="130"/>
      <c r="EE201" s="130"/>
      <c r="EF201" s="129"/>
      <c r="EG201" s="130"/>
      <c r="EH201" s="130"/>
      <c r="EI201" s="130"/>
      <c r="EJ201" s="131">
        <f>MIN(D201:EI201)</f>
        <v>44.5</v>
      </c>
      <c r="EK201" s="131">
        <f>MAX(D201:EI201)</f>
        <v>107</v>
      </c>
      <c r="EL201" s="132">
        <f>AVERAGE(D201:EI201)</f>
        <v>54.012592592592597</v>
      </c>
      <c r="EM201" s="89">
        <v>17</v>
      </c>
      <c r="EN201" s="90" t="s">
        <v>65</v>
      </c>
      <c r="EO201" s="133"/>
      <c r="EV201" s="150">
        <v>35643</v>
      </c>
      <c r="EW201" s="151">
        <v>389.85599999999999</v>
      </c>
      <c r="EX201" s="151">
        <v>613.79999999999995</v>
      </c>
      <c r="EY201" s="152"/>
    </row>
    <row r="202" spans="1:155">
      <c r="A202" s="134" t="s">
        <v>198</v>
      </c>
      <c r="T202" s="2" t="s">
        <v>202</v>
      </c>
      <c r="AT202" s="134"/>
      <c r="AU202" s="135"/>
      <c r="BX202" s="136" t="s">
        <v>143</v>
      </c>
      <c r="CJ202" s="136" t="s">
        <v>154</v>
      </c>
      <c r="CR202" s="136" t="s">
        <v>204</v>
      </c>
      <c r="EV202" s="150">
        <v>35674</v>
      </c>
      <c r="EW202" s="151">
        <v>377.28</v>
      </c>
      <c r="EX202" s="151">
        <v>592.08900000000006</v>
      </c>
      <c r="EY202" s="152"/>
    </row>
    <row r="203" spans="1:155" ht="15.75">
      <c r="A203" s="134" t="s">
        <v>197</v>
      </c>
      <c r="B203" s="137"/>
      <c r="T203" s="2" t="s">
        <v>151</v>
      </c>
      <c r="AT203" s="134"/>
      <c r="AU203" s="135"/>
      <c r="BX203" s="136" t="s">
        <v>193</v>
      </c>
      <c r="CJ203" s="136" t="s">
        <v>199</v>
      </c>
      <c r="EV203" s="153">
        <v>35704</v>
      </c>
      <c r="EW203" s="151">
        <v>389.572</v>
      </c>
      <c r="EX203" s="151">
        <v>612.49</v>
      </c>
      <c r="EY203" s="152"/>
    </row>
    <row r="204" spans="1:155" ht="15.75">
      <c r="A204" s="134" t="s">
        <v>196</v>
      </c>
      <c r="B204" s="137"/>
      <c r="T204" s="162" t="s">
        <v>203</v>
      </c>
      <c r="AT204" s="134"/>
      <c r="AU204" s="135"/>
      <c r="BX204" s="136"/>
      <c r="CJ204" s="136"/>
      <c r="EV204" s="153">
        <v>35735</v>
      </c>
      <c r="EW204" s="151">
        <v>377.28</v>
      </c>
      <c r="EX204" s="151">
        <v>591.84699999999998</v>
      </c>
      <c r="EY204" s="152"/>
    </row>
    <row r="205" spans="1:155" ht="15.75">
      <c r="A205" s="134" t="s">
        <v>195</v>
      </c>
      <c r="B205" s="138"/>
      <c r="N205" s="2" t="s">
        <v>200</v>
      </c>
      <c r="AT205" s="134"/>
      <c r="AU205" s="135"/>
      <c r="CN205" s="136" t="s">
        <v>162</v>
      </c>
      <c r="DD205" s="2" t="s">
        <v>216</v>
      </c>
      <c r="EJ205" s="134"/>
      <c r="EV205" s="153">
        <v>35765</v>
      </c>
      <c r="EW205" s="151">
        <v>389.572</v>
      </c>
      <c r="EX205" s="151">
        <v>612.673</v>
      </c>
      <c r="EY205" s="152"/>
    </row>
    <row r="206" spans="1:155">
      <c r="A206" s="134" t="s">
        <v>206</v>
      </c>
      <c r="T206" s="134" t="s">
        <v>194</v>
      </c>
      <c r="AT206" s="134"/>
      <c r="AU206" s="135"/>
      <c r="CN206" s="136"/>
      <c r="CR206" s="136" t="s">
        <v>171</v>
      </c>
      <c r="DE206" s="2" t="s">
        <v>217</v>
      </c>
      <c r="EJ206" s="134"/>
      <c r="EV206" s="153">
        <v>35796</v>
      </c>
      <c r="EW206" s="151">
        <v>389.85599999999999</v>
      </c>
      <c r="EX206" s="151">
        <v>194.27500000000001</v>
      </c>
      <c r="EY206" s="152"/>
    </row>
    <row r="207" spans="1:155">
      <c r="B207" s="2"/>
      <c r="AT207" s="134"/>
      <c r="AU207" s="135"/>
      <c r="CN207" s="136"/>
      <c r="DD207" s="134" t="s">
        <v>218</v>
      </c>
      <c r="EJ207" s="134"/>
      <c r="EV207" s="153">
        <v>35827</v>
      </c>
      <c r="EW207" s="151">
        <v>352.12799999999999</v>
      </c>
      <c r="EX207" s="151">
        <v>0</v>
      </c>
      <c r="EY207" s="152"/>
    </row>
    <row r="208" spans="1:155">
      <c r="AT208" s="134"/>
      <c r="AU208" s="135"/>
      <c r="CN208" s="136"/>
      <c r="EJ208" s="134"/>
      <c r="EV208" s="153">
        <v>35855</v>
      </c>
      <c r="EW208" s="151">
        <v>389.85599999999999</v>
      </c>
      <c r="EX208" s="151">
        <v>335.61099999999999</v>
      </c>
      <c r="EY208" s="152"/>
    </row>
    <row r="209" spans="152:155">
      <c r="EV209" s="153">
        <v>35886</v>
      </c>
      <c r="EW209" s="154">
        <v>377.28</v>
      </c>
      <c r="EX209" s="154">
        <v>594</v>
      </c>
      <c r="EY209" s="155"/>
    </row>
    <row r="210" spans="152:155">
      <c r="EV210" s="153">
        <v>35916</v>
      </c>
      <c r="EW210" s="154">
        <v>389.12900000000002</v>
      </c>
      <c r="EX210" s="154">
        <v>531.91600000000005</v>
      </c>
      <c r="EY210" s="155"/>
    </row>
    <row r="211" spans="152:155">
      <c r="EV211" s="153">
        <v>35947</v>
      </c>
      <c r="EW211" s="154">
        <v>284.32600000000002</v>
      </c>
      <c r="EX211" s="154">
        <v>594</v>
      </c>
      <c r="EY211" s="155"/>
    </row>
    <row r="212" spans="152:155">
      <c r="EV212" s="153">
        <v>35977</v>
      </c>
      <c r="EW212" s="154">
        <v>389.74400000000003</v>
      </c>
      <c r="EX212" s="154">
        <v>613.79899999999998</v>
      </c>
      <c r="EY212" s="155"/>
    </row>
    <row r="213" spans="152:155">
      <c r="EV213" s="153">
        <v>36008</v>
      </c>
      <c r="EW213" s="154">
        <v>389.03100000000001</v>
      </c>
      <c r="EX213" s="154">
        <v>613.79899999999998</v>
      </c>
      <c r="EY213" s="155"/>
    </row>
    <row r="214" spans="152:155">
      <c r="EV214" s="153">
        <v>36039</v>
      </c>
      <c r="EW214" s="154">
        <v>122.95099999999999</v>
      </c>
      <c r="EX214" s="154">
        <v>594</v>
      </c>
      <c r="EY214" s="155"/>
    </row>
    <row r="215" spans="152:155">
      <c r="EV215" s="153">
        <v>36069</v>
      </c>
      <c r="EW215" s="154">
        <v>0</v>
      </c>
      <c r="EX215" s="154">
        <v>611.24300000000005</v>
      </c>
      <c r="EY215" s="155"/>
    </row>
    <row r="216" spans="152:155">
      <c r="EV216" s="153">
        <v>36100</v>
      </c>
      <c r="EW216" s="154">
        <v>87.085999999999999</v>
      </c>
      <c r="EX216" s="154">
        <v>594</v>
      </c>
      <c r="EY216" s="155"/>
    </row>
    <row r="217" spans="152:155">
      <c r="EV217" s="153">
        <v>36130</v>
      </c>
      <c r="EW217" s="154">
        <v>389.85599999999999</v>
      </c>
      <c r="EX217" s="154">
        <v>613.79999999999995</v>
      </c>
      <c r="EY217" s="155"/>
    </row>
    <row r="218" spans="152:155">
      <c r="EV218" s="153">
        <v>36161</v>
      </c>
      <c r="EW218" s="154">
        <v>389.85500000000002</v>
      </c>
      <c r="EX218" s="154">
        <v>613.79999999999995</v>
      </c>
      <c r="EY218" s="155"/>
    </row>
    <row r="219" spans="152:155">
      <c r="EV219" s="153">
        <v>36192</v>
      </c>
      <c r="EW219" s="154">
        <v>352.09</v>
      </c>
      <c r="EX219" s="154">
        <v>554.39800000000002</v>
      </c>
      <c r="EY219" s="155"/>
    </row>
    <row r="220" spans="152:155">
      <c r="EV220" s="153">
        <v>36220</v>
      </c>
      <c r="EW220" s="154">
        <v>389.85599999999999</v>
      </c>
      <c r="EX220" s="154">
        <v>611.697</v>
      </c>
      <c r="EY220" s="155"/>
    </row>
    <row r="221" spans="152:155">
      <c r="EV221" s="150">
        <v>36251</v>
      </c>
      <c r="EW221" s="151">
        <v>377.28</v>
      </c>
      <c r="EX221" s="151">
        <v>592.95899999999995</v>
      </c>
      <c r="EY221" s="152"/>
    </row>
    <row r="222" spans="152:155">
      <c r="EV222" s="150">
        <v>36281</v>
      </c>
      <c r="EW222" s="151">
        <v>389.85599999999999</v>
      </c>
      <c r="EX222" s="151">
        <v>115.57299999999999</v>
      </c>
      <c r="EY222" s="152"/>
    </row>
    <row r="223" spans="152:155">
      <c r="EV223" s="150">
        <v>36312</v>
      </c>
      <c r="EW223" s="151">
        <v>250.37799999999999</v>
      </c>
      <c r="EX223" s="151">
        <v>0</v>
      </c>
      <c r="EY223" s="152"/>
    </row>
    <row r="224" spans="152:155">
      <c r="EV224" s="150">
        <v>36342</v>
      </c>
      <c r="EW224" s="151">
        <v>389.85599999999999</v>
      </c>
      <c r="EX224" s="151">
        <v>570.98900000000003</v>
      </c>
      <c r="EY224" s="152"/>
    </row>
    <row r="225" spans="152:155">
      <c r="EV225" s="150">
        <v>36373</v>
      </c>
      <c r="EW225" s="151">
        <v>389.25400000000002</v>
      </c>
      <c r="EX225" s="151">
        <v>613.79999999999995</v>
      </c>
      <c r="EY225" s="152"/>
    </row>
    <row r="226" spans="152:155">
      <c r="EV226" s="150">
        <v>36404</v>
      </c>
      <c r="EW226" s="151">
        <v>377.01900000000001</v>
      </c>
      <c r="EX226" s="151">
        <v>594</v>
      </c>
      <c r="EY226" s="152"/>
    </row>
    <row r="227" spans="152:155">
      <c r="EV227" s="153">
        <v>36434</v>
      </c>
      <c r="EW227" s="151">
        <v>389.78100000000001</v>
      </c>
      <c r="EX227" s="151">
        <v>613.79999999999995</v>
      </c>
      <c r="EY227" s="152"/>
    </row>
    <row r="228" spans="152:155">
      <c r="EV228" s="153">
        <v>36465</v>
      </c>
      <c r="EW228" s="151">
        <v>377.12700000000001</v>
      </c>
      <c r="EX228" s="151">
        <v>594</v>
      </c>
      <c r="EY228" s="152"/>
    </row>
    <row r="229" spans="152:155">
      <c r="EV229" s="153">
        <v>36495</v>
      </c>
      <c r="EW229" s="151">
        <v>389.77800000000002</v>
      </c>
      <c r="EX229" s="151">
        <v>613.46299999999997</v>
      </c>
      <c r="EY229" s="152"/>
    </row>
    <row r="230" spans="152:155">
      <c r="EV230" s="153">
        <v>36526</v>
      </c>
      <c r="EW230" s="151">
        <v>200.40899999999999</v>
      </c>
      <c r="EX230" s="151">
        <v>613.79999999999995</v>
      </c>
      <c r="EY230" s="152"/>
    </row>
    <row r="231" spans="152:155">
      <c r="EV231" s="153">
        <v>36557</v>
      </c>
      <c r="EW231" s="151">
        <v>0</v>
      </c>
      <c r="EX231" s="151">
        <v>574.20000000000005</v>
      </c>
      <c r="EY231" s="152"/>
    </row>
    <row r="232" spans="152:155">
      <c r="EV232" s="153">
        <v>36586</v>
      </c>
      <c r="EW232" s="151">
        <v>238.38300000000001</v>
      </c>
      <c r="EX232" s="151">
        <v>613.79999999999995</v>
      </c>
      <c r="EY232" s="152"/>
    </row>
    <row r="233" spans="152:155">
      <c r="EV233" s="150">
        <v>36617</v>
      </c>
      <c r="EW233" s="154">
        <v>377.28</v>
      </c>
      <c r="EX233" s="154">
        <v>593.99900000000002</v>
      </c>
      <c r="EY233" s="155"/>
    </row>
    <row r="234" spans="152:155">
      <c r="EV234" s="150">
        <v>36647</v>
      </c>
      <c r="EW234" s="154">
        <v>389.85599999999999</v>
      </c>
      <c r="EX234" s="154">
        <v>464.43799999999999</v>
      </c>
      <c r="EY234" s="155"/>
    </row>
    <row r="235" spans="152:155">
      <c r="EV235" s="150">
        <v>36678</v>
      </c>
      <c r="EW235" s="154">
        <v>377.279</v>
      </c>
      <c r="EX235" s="154">
        <v>593.62</v>
      </c>
      <c r="EY235" s="155"/>
    </row>
    <row r="236" spans="152:155">
      <c r="EV236" s="150">
        <v>36708</v>
      </c>
      <c r="EW236" s="154">
        <v>380.85599999999999</v>
      </c>
      <c r="EX236" s="154">
        <v>613.45299999999997</v>
      </c>
      <c r="EY236" s="155"/>
    </row>
    <row r="237" spans="152:155">
      <c r="EV237" s="150">
        <v>36739</v>
      </c>
      <c r="EW237" s="154">
        <v>388.07</v>
      </c>
      <c r="EX237" s="154">
        <v>613.15300000000002</v>
      </c>
      <c r="EY237" s="155"/>
    </row>
    <row r="238" spans="152:155">
      <c r="EV238" s="150">
        <v>36770</v>
      </c>
      <c r="EW238" s="154">
        <v>376.40499999999997</v>
      </c>
      <c r="EX238" s="154">
        <v>174.976</v>
      </c>
      <c r="EY238" s="155"/>
    </row>
    <row r="239" spans="152:155">
      <c r="EV239" s="153">
        <v>36800</v>
      </c>
      <c r="EW239" s="154">
        <v>389.85500000000002</v>
      </c>
      <c r="EX239" s="154">
        <v>44.707999999999998</v>
      </c>
      <c r="EY239" s="155"/>
    </row>
    <row r="240" spans="152:155">
      <c r="EV240" s="153">
        <v>36831</v>
      </c>
      <c r="EW240" s="154">
        <v>377.27100000000002</v>
      </c>
      <c r="EX240" s="154">
        <v>592.82799999999997</v>
      </c>
      <c r="EY240" s="155"/>
    </row>
    <row r="241" spans="152:155">
      <c r="EV241" s="153">
        <v>36861</v>
      </c>
      <c r="EW241" s="154">
        <v>389.71899999999999</v>
      </c>
      <c r="EX241" s="154">
        <v>613.79999999999995</v>
      </c>
      <c r="EY241" s="155"/>
    </row>
    <row r="242" spans="152:155">
      <c r="EV242" s="153">
        <v>36892</v>
      </c>
      <c r="EW242" s="154">
        <v>389.79899999999998</v>
      </c>
      <c r="EX242" s="154">
        <v>613.79999999999995</v>
      </c>
      <c r="EY242" s="155"/>
    </row>
    <row r="243" spans="152:155">
      <c r="EV243" s="153">
        <v>36923</v>
      </c>
      <c r="EW243" s="154">
        <v>351.84800000000001</v>
      </c>
      <c r="EX243" s="154">
        <v>554.4</v>
      </c>
      <c r="EY243" s="155"/>
    </row>
    <row r="244" spans="152:155">
      <c r="EV244" s="153">
        <v>36951</v>
      </c>
      <c r="EW244" s="154">
        <v>389.2</v>
      </c>
      <c r="EX244" s="154">
        <v>613.79999999999995</v>
      </c>
      <c r="EY244" s="155"/>
    </row>
    <row r="245" spans="152:155">
      <c r="EV245" s="150">
        <v>36982</v>
      </c>
      <c r="EW245" s="151">
        <v>334.82600000000002</v>
      </c>
      <c r="EX245" s="151">
        <v>594</v>
      </c>
      <c r="EY245" s="152"/>
    </row>
    <row r="246" spans="152:155">
      <c r="EV246" s="150">
        <v>37012</v>
      </c>
      <c r="EW246" s="151">
        <v>0</v>
      </c>
      <c r="EX246" s="151">
        <v>613.79999999999995</v>
      </c>
      <c r="EY246" s="152">
        <v>4.6790000000000003</v>
      </c>
    </row>
    <row r="247" spans="152:155">
      <c r="EV247" s="150">
        <v>37043</v>
      </c>
      <c r="EW247" s="151">
        <v>0</v>
      </c>
      <c r="EX247" s="151">
        <v>594</v>
      </c>
      <c r="EY247" s="152">
        <v>73.613</v>
      </c>
    </row>
    <row r="248" spans="152:155">
      <c r="EV248" s="150">
        <v>37073</v>
      </c>
      <c r="EW248" s="151">
        <v>207.36099999999999</v>
      </c>
      <c r="EX248" s="151">
        <v>613.79999999999995</v>
      </c>
      <c r="EY248" s="152">
        <v>190.47200000000001</v>
      </c>
    </row>
    <row r="249" spans="152:155">
      <c r="EV249" s="150">
        <v>37104</v>
      </c>
      <c r="EW249" s="151">
        <v>389.85500000000002</v>
      </c>
      <c r="EX249" s="151">
        <v>613.79999999999995</v>
      </c>
      <c r="EY249" s="152">
        <v>454.90699999999998</v>
      </c>
    </row>
    <row r="250" spans="152:155">
      <c r="EV250" s="150">
        <v>37135</v>
      </c>
      <c r="EW250" s="151">
        <v>377.279</v>
      </c>
      <c r="EX250" s="151">
        <v>494.74700000000001</v>
      </c>
      <c r="EY250" s="152">
        <v>215.37899999999999</v>
      </c>
    </row>
    <row r="251" spans="152:155">
      <c r="EV251" s="153">
        <v>37165</v>
      </c>
      <c r="EW251" s="151">
        <v>389.85599999999999</v>
      </c>
      <c r="EX251" s="151">
        <v>506.536</v>
      </c>
      <c r="EY251" s="152">
        <v>365.72199999999998</v>
      </c>
    </row>
    <row r="252" spans="152:155">
      <c r="EV252" s="153">
        <v>37196</v>
      </c>
      <c r="EW252" s="151">
        <v>377.279</v>
      </c>
      <c r="EX252" s="151">
        <v>593.81100000000004</v>
      </c>
      <c r="EY252" s="152">
        <v>144.32400000000001</v>
      </c>
    </row>
    <row r="253" spans="152:155">
      <c r="EV253" s="153">
        <v>37226</v>
      </c>
      <c r="EW253" s="151">
        <v>389.85599999999999</v>
      </c>
      <c r="EX253" s="151">
        <v>393.041</v>
      </c>
      <c r="EY253" s="152">
        <v>209.27500000000001</v>
      </c>
    </row>
    <row r="254" spans="152:155">
      <c r="EV254" s="153">
        <v>37257</v>
      </c>
      <c r="EW254" s="151">
        <v>389.85599999999999</v>
      </c>
      <c r="EX254" s="151">
        <v>0</v>
      </c>
      <c r="EY254" s="152">
        <v>491.53800000000001</v>
      </c>
    </row>
    <row r="255" spans="152:155">
      <c r="EV255" s="153">
        <v>37288</v>
      </c>
      <c r="EW255" s="151">
        <v>352.12799999999999</v>
      </c>
      <c r="EX255" s="151">
        <v>0</v>
      </c>
      <c r="EY255" s="152">
        <v>554.4</v>
      </c>
    </row>
    <row r="256" spans="152:155">
      <c r="EV256" s="153">
        <v>37316</v>
      </c>
      <c r="EW256" s="151">
        <v>389.85599999999999</v>
      </c>
      <c r="EX256" s="151">
        <v>0</v>
      </c>
      <c r="EY256" s="152">
        <v>613.72199999999998</v>
      </c>
    </row>
    <row r="257" spans="152:155">
      <c r="EV257" s="150">
        <v>37347</v>
      </c>
      <c r="EW257" s="154">
        <v>377.28</v>
      </c>
      <c r="EX257" s="154">
        <v>559.69000000000005</v>
      </c>
      <c r="EY257" s="155">
        <v>594</v>
      </c>
    </row>
    <row r="258" spans="152:155">
      <c r="EV258" s="150">
        <v>37377</v>
      </c>
      <c r="EW258" s="154">
        <v>389.85599999999999</v>
      </c>
      <c r="EX258" s="154">
        <v>613.79999999999995</v>
      </c>
      <c r="EY258" s="155">
        <v>613.79999999999995</v>
      </c>
    </row>
    <row r="259" spans="152:155">
      <c r="EV259" s="150">
        <v>37408</v>
      </c>
      <c r="EW259" s="154">
        <v>377.28</v>
      </c>
      <c r="EX259" s="154">
        <v>426.21899999999999</v>
      </c>
      <c r="EY259" s="155">
        <v>594</v>
      </c>
    </row>
    <row r="260" spans="152:155">
      <c r="EV260" s="150">
        <v>37438</v>
      </c>
      <c r="EW260" s="154">
        <v>389.75200000000001</v>
      </c>
      <c r="EX260" s="154">
        <v>613.79999999999995</v>
      </c>
      <c r="EY260" s="155">
        <v>613.79999999999995</v>
      </c>
    </row>
    <row r="261" spans="152:155">
      <c r="EV261" s="150">
        <v>37469</v>
      </c>
      <c r="EW261" s="154">
        <v>389.79300000000001</v>
      </c>
      <c r="EX261" s="154">
        <v>613.79999999999995</v>
      </c>
      <c r="EY261" s="155">
        <v>613.79999999999995</v>
      </c>
    </row>
    <row r="262" spans="152:155">
      <c r="EV262" s="150">
        <v>37500</v>
      </c>
      <c r="EW262" s="154">
        <v>87.638999999999996</v>
      </c>
      <c r="EX262" s="154">
        <v>594</v>
      </c>
      <c r="EY262" s="155">
        <v>594</v>
      </c>
    </row>
    <row r="263" spans="152:155">
      <c r="EV263" s="153">
        <v>37530</v>
      </c>
      <c r="EW263" s="154">
        <v>0</v>
      </c>
      <c r="EX263" s="154">
        <v>613.79999999999995</v>
      </c>
      <c r="EY263" s="155">
        <v>613.68299999999999</v>
      </c>
    </row>
    <row r="264" spans="152:155">
      <c r="EV264" s="153">
        <v>37561</v>
      </c>
      <c r="EW264" s="154">
        <v>0</v>
      </c>
      <c r="EX264" s="154">
        <v>594</v>
      </c>
      <c r="EY264" s="155">
        <v>594</v>
      </c>
    </row>
    <row r="265" spans="152:155">
      <c r="EV265" s="153">
        <v>37591</v>
      </c>
      <c r="EW265" s="154">
        <v>0</v>
      </c>
      <c r="EX265" s="154">
        <v>613.79999999999995</v>
      </c>
      <c r="EY265" s="155">
        <v>613.71299999999997</v>
      </c>
    </row>
    <row r="266" spans="152:155">
      <c r="EV266" s="153">
        <v>37622</v>
      </c>
      <c r="EW266" s="154">
        <v>0</v>
      </c>
      <c r="EX266" s="154">
        <v>613.79999999999995</v>
      </c>
      <c r="EY266" s="155">
        <v>613.42700000000002</v>
      </c>
    </row>
    <row r="267" spans="152:155">
      <c r="EV267" s="153">
        <v>37653</v>
      </c>
      <c r="EW267" s="154">
        <v>0</v>
      </c>
      <c r="EX267" s="154">
        <v>554.4</v>
      </c>
      <c r="EY267" s="155">
        <v>452.57100000000003</v>
      </c>
    </row>
    <row r="268" spans="152:155">
      <c r="EV268" s="153">
        <v>37681</v>
      </c>
      <c r="EW268" s="154">
        <v>0</v>
      </c>
      <c r="EX268" s="154">
        <v>613.79899999999998</v>
      </c>
      <c r="EY268" s="155">
        <v>0</v>
      </c>
    </row>
    <row r="269" spans="152:155">
      <c r="EV269" s="150">
        <v>37712</v>
      </c>
      <c r="EW269" s="151">
        <v>0</v>
      </c>
      <c r="EX269" s="151">
        <v>593.67399999999998</v>
      </c>
      <c r="EY269" s="152">
        <v>197.57</v>
      </c>
    </row>
    <row r="270" spans="152:155">
      <c r="EV270" s="150">
        <v>37742</v>
      </c>
      <c r="EW270" s="151">
        <v>0</v>
      </c>
      <c r="EX270" s="151">
        <v>405.99700000000001</v>
      </c>
      <c r="EY270" s="152">
        <v>561.77700000000004</v>
      </c>
    </row>
    <row r="271" spans="152:155">
      <c r="EV271" s="150">
        <v>37773</v>
      </c>
      <c r="EW271" s="151">
        <v>0</v>
      </c>
      <c r="EX271" s="151">
        <v>0</v>
      </c>
      <c r="EY271" s="152">
        <v>612.029</v>
      </c>
    </row>
    <row r="272" spans="152:155">
      <c r="EV272" s="150">
        <v>37803</v>
      </c>
      <c r="EW272" s="151">
        <v>29.300999999999998</v>
      </c>
      <c r="EX272" s="151">
        <v>0</v>
      </c>
      <c r="EY272" s="152">
        <v>634.25400000000002</v>
      </c>
    </row>
    <row r="273" spans="152:155">
      <c r="EV273" s="150">
        <v>37834</v>
      </c>
      <c r="EW273" s="151">
        <v>392.02199999999999</v>
      </c>
      <c r="EX273" s="151">
        <v>0</v>
      </c>
      <c r="EY273" s="152">
        <v>633.62699999999995</v>
      </c>
    </row>
    <row r="274" spans="152:155">
      <c r="EV274" s="150">
        <v>37865</v>
      </c>
      <c r="EW274" s="151">
        <v>379.27199999999999</v>
      </c>
      <c r="EX274" s="151">
        <v>0</v>
      </c>
      <c r="EY274" s="152">
        <v>613.53399999999999</v>
      </c>
    </row>
    <row r="275" spans="152:155">
      <c r="EV275" s="153">
        <v>37895</v>
      </c>
      <c r="EW275" s="151">
        <v>392.315</v>
      </c>
      <c r="EX275" s="151">
        <v>0</v>
      </c>
      <c r="EY275" s="152">
        <v>635.471</v>
      </c>
    </row>
    <row r="276" spans="152:155">
      <c r="EV276" s="153">
        <v>37926</v>
      </c>
      <c r="EW276" s="151">
        <v>379.59</v>
      </c>
      <c r="EX276" s="151">
        <v>13.278</v>
      </c>
      <c r="EY276" s="152">
        <v>615.28700000000003</v>
      </c>
    </row>
    <row r="277" spans="152:155">
      <c r="EV277" s="153">
        <v>37956</v>
      </c>
      <c r="EW277" s="151">
        <v>392.28800000000001</v>
      </c>
      <c r="EX277" s="151">
        <v>615.74800000000005</v>
      </c>
      <c r="EY277" s="152">
        <v>635.87400000000002</v>
      </c>
    </row>
    <row r="278" spans="152:155">
      <c r="EV278" s="153">
        <v>37987</v>
      </c>
      <c r="EW278" s="151">
        <v>391.83800000000002</v>
      </c>
      <c r="EX278" s="151">
        <v>622.57399999999996</v>
      </c>
      <c r="EY278" s="152">
        <v>636.06100000000004</v>
      </c>
    </row>
    <row r="279" spans="152:155">
      <c r="EV279" s="153">
        <v>38018</v>
      </c>
      <c r="EW279" s="151">
        <v>366.64299999999997</v>
      </c>
      <c r="EX279" s="151">
        <v>582.35199999999998</v>
      </c>
      <c r="EY279" s="152">
        <v>594.84699999999998</v>
      </c>
    </row>
    <row r="280" spans="152:155">
      <c r="EV280" s="153">
        <v>38047</v>
      </c>
      <c r="EW280" s="151">
        <v>392.964</v>
      </c>
      <c r="EX280" s="151">
        <v>622.29200000000003</v>
      </c>
      <c r="EY280" s="152">
        <v>635.41300000000001</v>
      </c>
    </row>
    <row r="281" spans="152:155">
      <c r="EV281" s="150">
        <v>38078</v>
      </c>
      <c r="EW281" s="154">
        <v>380.58199999999999</v>
      </c>
      <c r="EX281" s="154">
        <v>602.303</v>
      </c>
      <c r="EY281" s="155">
        <v>615.221</v>
      </c>
    </row>
    <row r="282" spans="152:155">
      <c r="EV282" s="150">
        <v>38108</v>
      </c>
      <c r="EW282" s="154">
        <v>393.23</v>
      </c>
      <c r="EX282" s="154">
        <v>622.01400000000001</v>
      </c>
      <c r="EY282" s="155">
        <v>625.78800000000001</v>
      </c>
    </row>
    <row r="283" spans="152:155">
      <c r="EV283" s="150">
        <v>38139</v>
      </c>
      <c r="EW283" s="154">
        <v>380.37</v>
      </c>
      <c r="EX283" s="154">
        <v>601.63400000000001</v>
      </c>
      <c r="EY283" s="155">
        <v>166.321</v>
      </c>
    </row>
    <row r="284" spans="152:155">
      <c r="EV284" s="150">
        <v>38169</v>
      </c>
      <c r="EW284" s="154">
        <v>392.834</v>
      </c>
      <c r="EX284" s="154">
        <v>620.94200000000001</v>
      </c>
      <c r="EY284" s="155">
        <v>0</v>
      </c>
    </row>
    <row r="285" spans="152:155">
      <c r="EV285" s="150">
        <v>38200</v>
      </c>
      <c r="EW285" s="154">
        <v>391.73099999999999</v>
      </c>
      <c r="EX285" s="154">
        <v>619.673</v>
      </c>
      <c r="EY285" s="155">
        <v>0.98099999999999998</v>
      </c>
    </row>
    <row r="286" spans="152:155">
      <c r="EV286" s="150">
        <v>38231</v>
      </c>
      <c r="EW286" s="154">
        <v>85.581999999999994</v>
      </c>
      <c r="EX286" s="154">
        <v>599.601</v>
      </c>
      <c r="EY286" s="155">
        <v>402.91500000000002</v>
      </c>
    </row>
    <row r="287" spans="152:155">
      <c r="EV287" s="153">
        <v>38261</v>
      </c>
      <c r="EW287" s="154">
        <v>0</v>
      </c>
      <c r="EX287" s="154">
        <v>620.20299999999997</v>
      </c>
      <c r="EY287" s="155">
        <v>634.04</v>
      </c>
    </row>
    <row r="288" spans="152:155">
      <c r="EV288" s="153">
        <v>38292</v>
      </c>
      <c r="EW288" s="154">
        <v>0</v>
      </c>
      <c r="EX288" s="154">
        <v>600.47699999999998</v>
      </c>
      <c r="EY288" s="155">
        <v>613.95799999999997</v>
      </c>
    </row>
    <row r="289" spans="152:155">
      <c r="EV289" s="153">
        <v>38322</v>
      </c>
      <c r="EW289" s="154">
        <v>0</v>
      </c>
      <c r="EX289" s="154">
        <v>621.09699999999998</v>
      </c>
      <c r="EY289" s="155">
        <v>635.51099999999997</v>
      </c>
    </row>
    <row r="290" spans="152:155">
      <c r="EV290" s="153">
        <v>38353</v>
      </c>
      <c r="EW290" s="154">
        <v>156.79400000000001</v>
      </c>
      <c r="EX290" s="154">
        <v>416.24</v>
      </c>
      <c r="EY290" s="155">
        <v>635.44500000000005</v>
      </c>
    </row>
    <row r="291" spans="152:155">
      <c r="EV291" s="153">
        <v>38384</v>
      </c>
      <c r="EW291" s="154">
        <v>308.93200000000002</v>
      </c>
      <c r="EX291" s="154">
        <v>0</v>
      </c>
      <c r="EY291" s="155">
        <v>573.673</v>
      </c>
    </row>
    <row r="292" spans="152:155">
      <c r="EV292" s="153">
        <v>38412</v>
      </c>
      <c r="EW292" s="154">
        <v>0</v>
      </c>
      <c r="EX292" s="154">
        <v>0</v>
      </c>
      <c r="EY292" s="155">
        <v>635.18799999999999</v>
      </c>
    </row>
    <row r="293" spans="152:155">
      <c r="EV293" s="150">
        <v>38443</v>
      </c>
      <c r="EW293" s="151">
        <v>171.876</v>
      </c>
      <c r="EX293" s="151">
        <v>0</v>
      </c>
      <c r="EY293" s="152">
        <v>614.60400000000004</v>
      </c>
    </row>
    <row r="294" spans="152:155">
      <c r="EV294" s="150">
        <v>38473</v>
      </c>
      <c r="EW294" s="151">
        <v>396.29399999999998</v>
      </c>
      <c r="EX294" s="151">
        <v>12.798</v>
      </c>
      <c r="EY294" s="152">
        <v>635.28800000000001</v>
      </c>
    </row>
    <row r="295" spans="152:155">
      <c r="EV295" s="150">
        <v>38504</v>
      </c>
      <c r="EW295" s="151">
        <v>383.38499999999999</v>
      </c>
      <c r="EX295" s="151">
        <v>597.78200000000004</v>
      </c>
      <c r="EY295" s="152">
        <v>614.20000000000005</v>
      </c>
    </row>
    <row r="296" spans="152:155">
      <c r="EV296" s="150">
        <v>38534</v>
      </c>
      <c r="EW296" s="151">
        <v>395.54599999999999</v>
      </c>
      <c r="EX296" s="151">
        <v>621.60599999999999</v>
      </c>
      <c r="EY296" s="152">
        <v>540.78</v>
      </c>
    </row>
    <row r="297" spans="152:155">
      <c r="EV297" s="150">
        <v>38565</v>
      </c>
      <c r="EW297" s="151">
        <v>197.197</v>
      </c>
      <c r="EX297" s="151">
        <v>310.29500000000002</v>
      </c>
      <c r="EY297" s="152">
        <v>306.28500000000003</v>
      </c>
    </row>
    <row r="298" spans="152:155">
      <c r="EV298" s="150">
        <v>38596</v>
      </c>
      <c r="EW298" s="151">
        <v>0</v>
      </c>
      <c r="EX298" s="151">
        <v>0</v>
      </c>
      <c r="EY298" s="152">
        <v>0</v>
      </c>
    </row>
    <row r="299" spans="152:155">
      <c r="EV299" s="153">
        <v>38626</v>
      </c>
      <c r="EW299" s="151">
        <v>0</v>
      </c>
      <c r="EX299" s="151">
        <v>0</v>
      </c>
      <c r="EY299" s="152">
        <v>0</v>
      </c>
    </row>
    <row r="300" spans="152:155">
      <c r="EV300" s="153">
        <v>38657</v>
      </c>
      <c r="EW300" s="151">
        <v>0</v>
      </c>
      <c r="EX300" s="151">
        <v>0</v>
      </c>
      <c r="EY300" s="152">
        <v>0</v>
      </c>
    </row>
    <row r="301" spans="152:155">
      <c r="EV301" s="153">
        <v>38687</v>
      </c>
      <c r="EW301" s="151">
        <v>0</v>
      </c>
      <c r="EX301" s="151">
        <v>0</v>
      </c>
      <c r="EY301" s="152">
        <v>0</v>
      </c>
    </row>
    <row r="302" spans="152:155">
      <c r="EV302" s="153">
        <v>38718</v>
      </c>
      <c r="EW302" s="151">
        <v>0</v>
      </c>
      <c r="EX302" s="151">
        <v>0</v>
      </c>
      <c r="EY302" s="152">
        <v>0</v>
      </c>
    </row>
    <row r="303" spans="152:155">
      <c r="EV303" s="153">
        <v>38749</v>
      </c>
      <c r="EW303" s="151">
        <v>0</v>
      </c>
      <c r="EX303" s="151">
        <v>0</v>
      </c>
      <c r="EY303" s="152">
        <v>0</v>
      </c>
    </row>
    <row r="304" spans="152:155">
      <c r="EV304" s="153">
        <v>38777</v>
      </c>
      <c r="EW304" s="151">
        <v>0</v>
      </c>
      <c r="EX304" s="151">
        <v>0</v>
      </c>
      <c r="EY304" s="152">
        <v>187.57599999999999</v>
      </c>
    </row>
    <row r="305" spans="152:155">
      <c r="EV305" s="150">
        <v>38808</v>
      </c>
      <c r="EW305" s="154">
        <v>0</v>
      </c>
      <c r="EX305" s="154">
        <v>601.93899999999996</v>
      </c>
      <c r="EY305" s="155">
        <v>615.28800000000001</v>
      </c>
    </row>
    <row r="306" spans="152:155">
      <c r="EV306" s="150">
        <v>38838</v>
      </c>
      <c r="EW306" s="154">
        <v>0</v>
      </c>
      <c r="EX306" s="154">
        <v>197.249</v>
      </c>
      <c r="EY306" s="155">
        <v>635.84500000000003</v>
      </c>
    </row>
    <row r="307" spans="152:155">
      <c r="EV307" s="150">
        <v>38869</v>
      </c>
      <c r="EW307" s="154">
        <v>0</v>
      </c>
      <c r="EX307" s="154">
        <v>0</v>
      </c>
      <c r="EY307" s="155">
        <v>614.95600000000002</v>
      </c>
    </row>
    <row r="308" spans="152:155">
      <c r="EV308" s="150">
        <v>38899</v>
      </c>
      <c r="EW308" s="154">
        <v>0</v>
      </c>
      <c r="EX308" s="154">
        <v>0</v>
      </c>
      <c r="EY308" s="155">
        <v>119.679</v>
      </c>
    </row>
    <row r="309" spans="152:155">
      <c r="EV309" s="150">
        <v>38930</v>
      </c>
      <c r="EW309" s="154">
        <v>0</v>
      </c>
      <c r="EX309" s="154">
        <v>0</v>
      </c>
      <c r="EY309" s="155">
        <v>0</v>
      </c>
    </row>
    <row r="310" spans="152:155">
      <c r="EV310" s="150">
        <v>38961</v>
      </c>
      <c r="EW310" s="154">
        <v>0</v>
      </c>
      <c r="EX310" s="154">
        <v>0</v>
      </c>
      <c r="EY310" s="155">
        <v>0</v>
      </c>
    </row>
    <row r="311" spans="152:155">
      <c r="EV311" s="153">
        <v>38991</v>
      </c>
      <c r="EW311" s="154">
        <v>0</v>
      </c>
      <c r="EX311" s="154">
        <v>0</v>
      </c>
      <c r="EY311" s="155">
        <v>0</v>
      </c>
    </row>
    <row r="312" spans="152:155">
      <c r="EV312" s="153">
        <v>39022</v>
      </c>
      <c r="EW312" s="154">
        <v>0</v>
      </c>
      <c r="EX312" s="154">
        <v>0</v>
      </c>
      <c r="EY312" s="155">
        <v>99.134</v>
      </c>
    </row>
    <row r="313" spans="152:155">
      <c r="EV313" s="153">
        <v>39052</v>
      </c>
      <c r="EW313" s="154">
        <v>0</v>
      </c>
      <c r="EX313" s="154">
        <v>351.76400000000001</v>
      </c>
      <c r="EY313" s="155">
        <v>635.98800000000006</v>
      </c>
    </row>
    <row r="314" spans="152:155">
      <c r="EV314" s="153">
        <v>39083</v>
      </c>
      <c r="EW314" s="154">
        <v>0</v>
      </c>
      <c r="EX314" s="154">
        <v>351.29399999999998</v>
      </c>
      <c r="EY314" s="155">
        <v>636.19799999999998</v>
      </c>
    </row>
    <row r="315" spans="152:155">
      <c r="EV315" s="153">
        <v>39114</v>
      </c>
      <c r="EW315" s="154">
        <v>0</v>
      </c>
      <c r="EX315" s="154">
        <v>561.86699999999996</v>
      </c>
      <c r="EY315" s="155">
        <v>574.51700000000005</v>
      </c>
    </row>
    <row r="316" spans="152:155">
      <c r="EV316" s="153">
        <v>39142</v>
      </c>
      <c r="EW316" s="154">
        <v>0</v>
      </c>
      <c r="EX316" s="154">
        <v>621.80600000000004</v>
      </c>
      <c r="EY316" s="155">
        <v>239.85499999999999</v>
      </c>
    </row>
    <row r="317" spans="152:155">
      <c r="EV317" s="150">
        <v>39173</v>
      </c>
      <c r="EW317" s="151">
        <v>0</v>
      </c>
      <c r="EX317" s="151">
        <v>602.10299999999995</v>
      </c>
      <c r="EY317" s="152">
        <v>556.27499999999998</v>
      </c>
    </row>
    <row r="318" spans="152:155">
      <c r="EV318" s="150">
        <v>39203</v>
      </c>
      <c r="EW318" s="151">
        <v>17.422000000000001</v>
      </c>
      <c r="EX318" s="151">
        <v>621.93799999999999</v>
      </c>
      <c r="EY318" s="152">
        <v>175.16499999999999</v>
      </c>
    </row>
    <row r="319" spans="152:155">
      <c r="EV319" s="150">
        <v>39234</v>
      </c>
      <c r="EW319" s="151">
        <v>0</v>
      </c>
      <c r="EX319" s="151">
        <v>601.02200000000005</v>
      </c>
      <c r="EY319" s="152">
        <v>0</v>
      </c>
    </row>
    <row r="320" spans="152:155">
      <c r="EV320" s="150">
        <v>39264</v>
      </c>
      <c r="EW320" s="151">
        <v>323.67599999999999</v>
      </c>
      <c r="EX320" s="151">
        <v>620.02200000000005</v>
      </c>
      <c r="EY320" s="152">
        <v>0</v>
      </c>
    </row>
    <row r="321" spans="152:155">
      <c r="EV321" s="150">
        <v>39295</v>
      </c>
      <c r="EW321" s="151">
        <v>394.399</v>
      </c>
      <c r="EX321" s="151">
        <v>619.803</v>
      </c>
      <c r="EY321" s="152">
        <v>0</v>
      </c>
    </row>
    <row r="322" spans="152:155">
      <c r="EV322" s="150">
        <v>39326</v>
      </c>
      <c r="EW322" s="151">
        <v>381.15100000000001</v>
      </c>
      <c r="EX322" s="151">
        <v>599.36199999999997</v>
      </c>
      <c r="EY322" s="152">
        <v>0</v>
      </c>
    </row>
    <row r="323" spans="152:155">
      <c r="EV323" s="153">
        <v>39356</v>
      </c>
      <c r="EW323" s="151">
        <v>394.649</v>
      </c>
      <c r="EX323" s="151">
        <v>199.52199999999999</v>
      </c>
      <c r="EY323" s="152">
        <v>0</v>
      </c>
    </row>
    <row r="324" spans="152:155">
      <c r="EV324" s="153">
        <v>39387</v>
      </c>
      <c r="EW324" s="151">
        <v>382.72300000000001</v>
      </c>
      <c r="EX324" s="151">
        <v>0</v>
      </c>
      <c r="EY324" s="152">
        <v>5.2919999999999998</v>
      </c>
    </row>
    <row r="325" spans="152:155">
      <c r="EV325" s="153">
        <v>39417</v>
      </c>
      <c r="EW325" s="151">
        <v>396.19200000000001</v>
      </c>
      <c r="EX325" s="151">
        <v>0</v>
      </c>
      <c r="EY325" s="152">
        <v>166.505</v>
      </c>
    </row>
    <row r="326" spans="152:155">
      <c r="EV326" s="153">
        <v>39448</v>
      </c>
      <c r="EW326" s="151">
        <v>396.15100000000001</v>
      </c>
      <c r="EX326" s="151">
        <v>20.898</v>
      </c>
      <c r="EY326" s="152">
        <v>636.572</v>
      </c>
    </row>
    <row r="327" spans="152:155">
      <c r="EV327" s="153">
        <v>39479</v>
      </c>
      <c r="EW327" s="151">
        <v>165.571</v>
      </c>
      <c r="EX327" s="151">
        <v>576.48</v>
      </c>
      <c r="EY327" s="152">
        <v>594.86699999999996</v>
      </c>
    </row>
    <row r="328" spans="152:155">
      <c r="EV328" s="153">
        <v>39508</v>
      </c>
      <c r="EW328" s="151">
        <v>0</v>
      </c>
      <c r="EX328" s="151">
        <v>621.78700000000003</v>
      </c>
      <c r="EY328" s="152">
        <v>634.89099999999996</v>
      </c>
    </row>
    <row r="329" spans="152:155">
      <c r="EV329" s="153">
        <v>39539</v>
      </c>
      <c r="EW329" s="154">
        <v>0</v>
      </c>
      <c r="EX329" s="154">
        <v>601.69500000000005</v>
      </c>
      <c r="EY329" s="155">
        <v>613.91999999999996</v>
      </c>
    </row>
    <row r="330" spans="152:155">
      <c r="EV330" s="153">
        <v>39569</v>
      </c>
      <c r="EW330" s="154">
        <v>0</v>
      </c>
      <c r="EX330" s="154">
        <v>621.68499999999995</v>
      </c>
      <c r="EY330" s="155">
        <v>634.28300000000002</v>
      </c>
    </row>
    <row r="331" spans="152:155">
      <c r="EV331" s="153">
        <v>39600</v>
      </c>
      <c r="EW331" s="154">
        <v>0</v>
      </c>
      <c r="EX331" s="154">
        <v>601.37300000000005</v>
      </c>
      <c r="EY331" s="155">
        <v>615.43899999999996</v>
      </c>
    </row>
    <row r="332" spans="152:155">
      <c r="EV332" s="153">
        <v>39630</v>
      </c>
      <c r="EW332" s="154">
        <v>0</v>
      </c>
      <c r="EX332" s="154">
        <v>620.68499999999995</v>
      </c>
      <c r="EY332" s="155">
        <v>635.47900000000004</v>
      </c>
    </row>
    <row r="333" spans="152:155">
      <c r="EV333" s="153">
        <v>39661</v>
      </c>
      <c r="EW333" s="154">
        <v>0</v>
      </c>
      <c r="EX333" s="154">
        <v>619.51900000000001</v>
      </c>
      <c r="EY333" s="155">
        <v>634.56600000000003</v>
      </c>
    </row>
    <row r="334" spans="152:155">
      <c r="EV334" s="153">
        <v>39692</v>
      </c>
      <c r="EW334" s="154">
        <v>0</v>
      </c>
      <c r="EX334" s="154">
        <v>599.50300000000004</v>
      </c>
      <c r="EY334" s="155">
        <v>613.84500000000003</v>
      </c>
    </row>
    <row r="335" spans="152:155">
      <c r="EV335" s="153">
        <v>39722</v>
      </c>
      <c r="EW335" s="154">
        <v>0</v>
      </c>
      <c r="EX335" s="154">
        <v>620.04100000000005</v>
      </c>
      <c r="EY335" s="155">
        <v>634.29</v>
      </c>
    </row>
    <row r="336" spans="152:155">
      <c r="EV336" s="153">
        <v>39753</v>
      </c>
      <c r="EW336" s="154">
        <v>0</v>
      </c>
      <c r="EX336" s="154">
        <v>600.54200000000003</v>
      </c>
      <c r="EY336" s="155">
        <v>509.05</v>
      </c>
    </row>
    <row r="337" spans="152:155">
      <c r="EV337" s="153">
        <v>39783</v>
      </c>
      <c r="EW337" s="154">
        <v>0</v>
      </c>
      <c r="EX337" s="154">
        <v>620.86500000000001</v>
      </c>
      <c r="EY337" s="155">
        <v>0</v>
      </c>
    </row>
    <row r="338" spans="152:155">
      <c r="EV338" s="153">
        <v>39814</v>
      </c>
      <c r="EW338" s="154">
        <v>0</v>
      </c>
      <c r="EX338" s="154">
        <v>620.84100000000001</v>
      </c>
      <c r="EY338" s="155">
        <v>0</v>
      </c>
    </row>
    <row r="339" spans="152:155">
      <c r="EV339" s="153">
        <v>39845</v>
      </c>
      <c r="EW339" s="154">
        <v>0</v>
      </c>
      <c r="EX339" s="154">
        <v>560.98699999999997</v>
      </c>
      <c r="EY339" s="155">
        <v>0</v>
      </c>
    </row>
    <row r="340" spans="152:155">
      <c r="EV340" s="153">
        <v>39873</v>
      </c>
      <c r="EW340" s="154">
        <v>20.835000000000001</v>
      </c>
      <c r="EX340" s="154">
        <v>492.97800000000001</v>
      </c>
      <c r="EY340" s="155">
        <v>0</v>
      </c>
    </row>
    <row r="341" spans="152:155">
      <c r="EV341" s="153">
        <v>39904</v>
      </c>
      <c r="EW341" s="151">
        <v>332.26299999999998</v>
      </c>
      <c r="EX341" s="151">
        <v>0</v>
      </c>
      <c r="EY341" s="152">
        <v>0</v>
      </c>
    </row>
    <row r="342" spans="152:155">
      <c r="EV342" s="153">
        <v>39934</v>
      </c>
      <c r="EW342" s="151">
        <v>395.351</v>
      </c>
      <c r="EX342" s="151">
        <v>0</v>
      </c>
      <c r="EY342" s="152">
        <v>0</v>
      </c>
    </row>
    <row r="343" spans="152:155">
      <c r="EV343" s="153">
        <v>39965</v>
      </c>
      <c r="EW343" s="151">
        <v>222.79</v>
      </c>
      <c r="EX343" s="151">
        <v>0</v>
      </c>
      <c r="EY343" s="152">
        <v>0.60199999999999998</v>
      </c>
    </row>
    <row r="344" spans="152:155">
      <c r="EV344" s="153">
        <v>39995</v>
      </c>
      <c r="EW344" s="151">
        <v>394.31299999999999</v>
      </c>
      <c r="EX344" s="151">
        <v>0</v>
      </c>
      <c r="EY344" s="152">
        <v>444.041</v>
      </c>
    </row>
    <row r="345" spans="152:155">
      <c r="EV345" s="153">
        <v>40026</v>
      </c>
      <c r="EW345" s="151">
        <v>392.65899999999999</v>
      </c>
      <c r="EX345" s="151">
        <v>0</v>
      </c>
      <c r="EY345" s="152">
        <v>600.74099999999999</v>
      </c>
    </row>
    <row r="346" spans="152:155">
      <c r="EV346" s="153">
        <v>40057</v>
      </c>
      <c r="EW346" s="151">
        <v>379.28800000000001</v>
      </c>
      <c r="EX346" s="151">
        <v>60.698</v>
      </c>
      <c r="EY346" s="152">
        <v>613.16800000000001</v>
      </c>
    </row>
    <row r="347" spans="152:155">
      <c r="EV347" s="153">
        <v>40087</v>
      </c>
      <c r="EW347" s="151">
        <v>392.85500000000002</v>
      </c>
      <c r="EX347" s="151">
        <v>621.43200000000002</v>
      </c>
      <c r="EY347" s="152">
        <v>634.07000000000005</v>
      </c>
    </row>
    <row r="348" spans="152:155">
      <c r="EV348" s="153">
        <v>40118</v>
      </c>
      <c r="EW348" s="151">
        <v>381.12599999999998</v>
      </c>
      <c r="EX348" s="151">
        <v>601.64599999999996</v>
      </c>
      <c r="EY348" s="152">
        <v>614.08199999999999</v>
      </c>
    </row>
    <row r="349" spans="152:155">
      <c r="EV349" s="153">
        <v>40148</v>
      </c>
      <c r="EW349" s="151">
        <v>394.24099999999999</v>
      </c>
      <c r="EX349" s="151">
        <v>622.08500000000004</v>
      </c>
      <c r="EY349" s="152">
        <v>634.75199999999995</v>
      </c>
    </row>
    <row r="350" spans="152:155">
      <c r="EV350" s="153">
        <v>40179</v>
      </c>
      <c r="EW350" s="151">
        <v>394.59500000000003</v>
      </c>
      <c r="EX350" s="151">
        <v>622.32899999999995</v>
      </c>
      <c r="EY350" s="152">
        <v>634.65200000000004</v>
      </c>
    </row>
    <row r="351" spans="152:155">
      <c r="EV351" s="153">
        <v>40210</v>
      </c>
      <c r="EW351" s="151">
        <v>279.44600000000003</v>
      </c>
      <c r="EX351" s="151">
        <v>562.15200000000004</v>
      </c>
      <c r="EY351" s="152">
        <v>572.40200000000004</v>
      </c>
    </row>
    <row r="352" spans="152:155">
      <c r="EV352" s="153">
        <v>40238</v>
      </c>
      <c r="EW352" s="151">
        <v>0</v>
      </c>
      <c r="EX352" s="151">
        <v>622.26499999999999</v>
      </c>
      <c r="EY352" s="152">
        <v>634.83100000000002</v>
      </c>
    </row>
    <row r="353" spans="152:155">
      <c r="EV353" s="153">
        <v>40269</v>
      </c>
      <c r="EW353" s="154">
        <v>0</v>
      </c>
      <c r="EX353" s="154">
        <v>602.05999999999995</v>
      </c>
      <c r="EY353" s="155">
        <v>615.18200000000002</v>
      </c>
    </row>
    <row r="354" spans="152:155">
      <c r="EV354" s="153">
        <v>40299</v>
      </c>
      <c r="EW354" s="154">
        <v>0</v>
      </c>
      <c r="EX354" s="154">
        <v>621.91</v>
      </c>
      <c r="EY354" s="155">
        <v>635.60299999999995</v>
      </c>
    </row>
    <row r="355" spans="152:155">
      <c r="EV355" s="153">
        <v>40330</v>
      </c>
      <c r="EW355" s="154">
        <v>0</v>
      </c>
      <c r="EX355" s="154">
        <v>601.16300000000001</v>
      </c>
      <c r="EY355" s="155">
        <v>614.55799999999999</v>
      </c>
    </row>
    <row r="356" spans="152:155">
      <c r="EV356" s="153">
        <v>40360</v>
      </c>
      <c r="EW356" s="154">
        <v>174.779</v>
      </c>
      <c r="EX356" s="154">
        <v>620.79399999999998</v>
      </c>
      <c r="EY356" s="155">
        <v>673</v>
      </c>
    </row>
    <row r="357" spans="152:155">
      <c r="EV357" s="153">
        <v>40391</v>
      </c>
      <c r="EW357" s="154">
        <v>398.11099999999999</v>
      </c>
      <c r="EX357" s="154">
        <v>619.16700000000003</v>
      </c>
      <c r="EY357" s="155">
        <v>0</v>
      </c>
    </row>
    <row r="358" spans="152:155">
      <c r="EV358" s="153">
        <v>40422</v>
      </c>
      <c r="EW358" s="154">
        <v>384.39800000000002</v>
      </c>
      <c r="EX358" s="154">
        <v>598.48800000000006</v>
      </c>
      <c r="EY358" s="155">
        <v>0</v>
      </c>
    </row>
    <row r="359" spans="152:155">
      <c r="EV359" s="153">
        <v>40452</v>
      </c>
      <c r="EW359" s="154"/>
      <c r="EX359" s="154"/>
      <c r="EY359" s="155"/>
    </row>
    <row r="360" spans="152:155">
      <c r="EV360" s="153">
        <v>40483</v>
      </c>
      <c r="EW360" s="154"/>
      <c r="EX360" s="154"/>
      <c r="EY360" s="155"/>
    </row>
    <row r="361" spans="152:155">
      <c r="EV361" s="153">
        <v>40513</v>
      </c>
      <c r="EW361" s="154"/>
      <c r="EX361" s="154"/>
      <c r="EY361" s="155"/>
    </row>
    <row r="362" spans="152:155">
      <c r="EV362" s="153">
        <v>40544</v>
      </c>
      <c r="EW362" s="154"/>
      <c r="EX362" s="154"/>
      <c r="EY362" s="155"/>
    </row>
    <row r="363" spans="152:155">
      <c r="EV363" s="153">
        <v>40575</v>
      </c>
      <c r="EW363" s="154"/>
      <c r="EX363" s="154"/>
      <c r="EY363" s="155"/>
    </row>
    <row r="364" spans="152:155">
      <c r="EV364" s="153">
        <v>40603</v>
      </c>
      <c r="EW364" s="154"/>
      <c r="EX364" s="154"/>
      <c r="EY364" s="155"/>
    </row>
    <row r="365" spans="152:155">
      <c r="EV365" s="153">
        <v>40634</v>
      </c>
      <c r="EW365" s="151"/>
      <c r="EX365" s="151"/>
      <c r="EY365" s="156"/>
    </row>
    <row r="366" spans="152:155">
      <c r="EV366" s="153">
        <v>40664</v>
      </c>
      <c r="EW366" s="151"/>
      <c r="EX366" s="151"/>
      <c r="EY366" s="156"/>
    </row>
    <row r="367" spans="152:155">
      <c r="EV367" s="153">
        <v>40695</v>
      </c>
      <c r="EW367" s="151"/>
      <c r="EX367" s="151"/>
      <c r="EY367" s="156"/>
    </row>
    <row r="368" spans="152:155">
      <c r="EV368" s="153">
        <v>40725</v>
      </c>
      <c r="EW368" s="151"/>
      <c r="EX368" s="151"/>
      <c r="EY368" s="156"/>
    </row>
    <row r="369" spans="152:155">
      <c r="EV369" s="153">
        <v>40756</v>
      </c>
      <c r="EW369" s="151"/>
      <c r="EX369" s="151"/>
      <c r="EY369" s="156"/>
    </row>
    <row r="370" spans="152:155">
      <c r="EV370" s="153">
        <v>40787</v>
      </c>
      <c r="EW370" s="151"/>
      <c r="EX370" s="151"/>
      <c r="EY370" s="156"/>
    </row>
    <row r="371" spans="152:155">
      <c r="EV371" s="153">
        <v>40817</v>
      </c>
      <c r="EW371" s="151"/>
      <c r="EX371" s="151"/>
      <c r="EY371" s="156"/>
    </row>
    <row r="372" spans="152:155">
      <c r="EV372" s="153">
        <v>40848</v>
      </c>
      <c r="EW372" s="151"/>
      <c r="EX372" s="151"/>
      <c r="EY372" s="156"/>
    </row>
    <row r="373" spans="152:155">
      <c r="EV373" s="153">
        <v>40878</v>
      </c>
      <c r="EW373" s="151"/>
      <c r="EX373" s="151"/>
      <c r="EY373" s="156"/>
    </row>
    <row r="374" spans="152:155">
      <c r="EV374" s="153">
        <v>40909</v>
      </c>
      <c r="EW374" s="151"/>
      <c r="EX374" s="151"/>
      <c r="EY374" s="156"/>
    </row>
    <row r="375" spans="152:155">
      <c r="EV375" s="153">
        <v>40940</v>
      </c>
      <c r="EW375" s="151"/>
      <c r="EX375" s="151"/>
      <c r="EY375" s="156"/>
    </row>
    <row r="376" spans="152:155">
      <c r="EV376" s="153">
        <v>40969</v>
      </c>
      <c r="EW376" s="151"/>
      <c r="EX376" s="151"/>
      <c r="EY376" s="156"/>
    </row>
    <row r="377" spans="152:155">
      <c r="EW377" s="146"/>
      <c r="EX377" s="146"/>
      <c r="EY377" s="146"/>
    </row>
    <row r="378" spans="152:155">
      <c r="EW378" s="146"/>
      <c r="EX378" s="146"/>
      <c r="EY378" s="146"/>
    </row>
    <row r="379" spans="152:155">
      <c r="EW379" s="146"/>
      <c r="EX379" s="146"/>
      <c r="EY379" s="146"/>
    </row>
    <row r="380" spans="152:155">
      <c r="EW380" s="146"/>
      <c r="EX380" s="146"/>
      <c r="EY380" s="146"/>
    </row>
    <row r="381" spans="152:155">
      <c r="EW381" s="146"/>
      <c r="EX381" s="146"/>
      <c r="EY381" s="146"/>
    </row>
    <row r="382" spans="152:155">
      <c r="EW382" s="146"/>
      <c r="EX382" s="146"/>
      <c r="EY382" s="146"/>
    </row>
    <row r="383" spans="152:155">
      <c r="EW383" s="146"/>
      <c r="EX383" s="146"/>
      <c r="EY383" s="146"/>
    </row>
    <row r="384" spans="152:155">
      <c r="EW384" s="146"/>
      <c r="EX384" s="146"/>
      <c r="EY384" s="146"/>
    </row>
    <row r="385" spans="153:155">
      <c r="EW385" s="146"/>
      <c r="EX385" s="146"/>
      <c r="EY385" s="146"/>
    </row>
    <row r="386" spans="153:155">
      <c r="EW386" s="146"/>
      <c r="EX386" s="146"/>
      <c r="EY386" s="146"/>
    </row>
    <row r="387" spans="153:155">
      <c r="EW387" s="146"/>
      <c r="EX387" s="146"/>
      <c r="EY387" s="146"/>
    </row>
    <row r="388" spans="153:155">
      <c r="EW388" s="146"/>
      <c r="EX388" s="146"/>
      <c r="EY388" s="146"/>
    </row>
    <row r="389" spans="153:155">
      <c r="EW389" s="146"/>
      <c r="EX389" s="146"/>
      <c r="EY389" s="146"/>
    </row>
    <row r="390" spans="153:155">
      <c r="EW390" s="146"/>
      <c r="EX390" s="146"/>
      <c r="EY390" s="146"/>
    </row>
    <row r="391" spans="153:155">
      <c r="EW391" s="146"/>
      <c r="EX391" s="146"/>
      <c r="EY391" s="146"/>
    </row>
    <row r="392" spans="153:155">
      <c r="EW392" s="146"/>
      <c r="EX392" s="146"/>
      <c r="EY392" s="146"/>
    </row>
    <row r="393" spans="153:155">
      <c r="EW393" s="146"/>
      <c r="EX393" s="146"/>
      <c r="EY393" s="146"/>
    </row>
    <row r="394" spans="153:155">
      <c r="EW394" s="146"/>
      <c r="EX394" s="146"/>
      <c r="EY394" s="146"/>
    </row>
    <row r="395" spans="153:155">
      <c r="EW395" s="146"/>
      <c r="EX395" s="146"/>
      <c r="EY395" s="146"/>
    </row>
    <row r="396" spans="153:155">
      <c r="EW396" s="146"/>
      <c r="EX396" s="146"/>
      <c r="EY396" s="146"/>
    </row>
    <row r="397" spans="153:155">
      <c r="EW397" s="146"/>
      <c r="EX397" s="146"/>
      <c r="EY397" s="146"/>
    </row>
    <row r="398" spans="153:155">
      <c r="EW398" s="146"/>
      <c r="EX398" s="146"/>
      <c r="EY398" s="146"/>
    </row>
    <row r="399" spans="153:155">
      <c r="EW399" s="146"/>
      <c r="EX399" s="146"/>
      <c r="EY399" s="146"/>
    </row>
    <row r="400" spans="153:155">
      <c r="EW400" s="146"/>
      <c r="EX400" s="146"/>
      <c r="EY400" s="146"/>
    </row>
    <row r="401" spans="153:155">
      <c r="EW401" s="146"/>
      <c r="EX401" s="146"/>
      <c r="EY401" s="146"/>
    </row>
    <row r="402" spans="153:155">
      <c r="EW402" s="146"/>
      <c r="EX402" s="146"/>
      <c r="EY402" s="146"/>
    </row>
    <row r="403" spans="153:155">
      <c r="EW403" s="146"/>
      <c r="EX403" s="146"/>
      <c r="EY403" s="146"/>
    </row>
    <row r="404" spans="153:155">
      <c r="EW404" s="146"/>
      <c r="EX404" s="146"/>
      <c r="EY404" s="146"/>
    </row>
    <row r="405" spans="153:155">
      <c r="EW405" s="146"/>
      <c r="EX405" s="146"/>
      <c r="EY405" s="146"/>
    </row>
    <row r="406" spans="153:155">
      <c r="EW406" s="146"/>
      <c r="EX406" s="146"/>
      <c r="EY406" s="146"/>
    </row>
    <row r="407" spans="153:155">
      <c r="EW407" s="146"/>
      <c r="EX407" s="146"/>
      <c r="EY407" s="146"/>
    </row>
    <row r="408" spans="153:155">
      <c r="EW408" s="146"/>
      <c r="EX408" s="146"/>
      <c r="EY408" s="146"/>
    </row>
    <row r="409" spans="153:155">
      <c r="EW409" s="146"/>
      <c r="EX409" s="146"/>
      <c r="EY409" s="146"/>
    </row>
    <row r="410" spans="153:155">
      <c r="EW410" s="146"/>
      <c r="EX410" s="146"/>
      <c r="EY410" s="146"/>
    </row>
    <row r="411" spans="153:155">
      <c r="EW411" s="146"/>
      <c r="EX411" s="146"/>
      <c r="EY411" s="146"/>
    </row>
    <row r="412" spans="153:155">
      <c r="EW412" s="146"/>
      <c r="EX412" s="146"/>
      <c r="EY412" s="146"/>
    </row>
    <row r="413" spans="153:155">
      <c r="EW413" s="146"/>
      <c r="EX413" s="146"/>
      <c r="EY413" s="146"/>
    </row>
    <row r="414" spans="153:155">
      <c r="EW414" s="146"/>
      <c r="EX414" s="146"/>
      <c r="EY414" s="146"/>
    </row>
    <row r="415" spans="153:155">
      <c r="EW415" s="146"/>
      <c r="EX415" s="146"/>
      <c r="EY415" s="146"/>
    </row>
    <row r="416" spans="153:155">
      <c r="EW416" s="146"/>
      <c r="EX416" s="146"/>
      <c r="EY416" s="146"/>
    </row>
    <row r="417" spans="153:155">
      <c r="EW417" s="146"/>
      <c r="EX417" s="146"/>
      <c r="EY417" s="146"/>
    </row>
    <row r="418" spans="153:155">
      <c r="EW418" s="146"/>
      <c r="EX418" s="146"/>
      <c r="EY418" s="146"/>
    </row>
    <row r="419" spans="153:155">
      <c r="EW419" s="146"/>
      <c r="EX419" s="146"/>
      <c r="EY419" s="146"/>
    </row>
    <row r="420" spans="153:155">
      <c r="EW420" s="146"/>
      <c r="EX420" s="146"/>
      <c r="EY420" s="146"/>
    </row>
    <row r="421" spans="153:155">
      <c r="EW421" s="146"/>
      <c r="EX421" s="146"/>
      <c r="EY421" s="146"/>
    </row>
    <row r="422" spans="153:155">
      <c r="EW422" s="146"/>
      <c r="EX422" s="146"/>
      <c r="EY422" s="146"/>
    </row>
    <row r="423" spans="153:155">
      <c r="EW423" s="146"/>
      <c r="EX423" s="146"/>
      <c r="EY423" s="146"/>
    </row>
    <row r="424" spans="153:155">
      <c r="EW424" s="146"/>
      <c r="EX424" s="146"/>
      <c r="EY424" s="146"/>
    </row>
    <row r="425" spans="153:155">
      <c r="EW425" s="146"/>
      <c r="EX425" s="146"/>
      <c r="EY425" s="146"/>
    </row>
    <row r="426" spans="153:155">
      <c r="EW426" s="146"/>
      <c r="EX426" s="146"/>
      <c r="EY426" s="146"/>
    </row>
    <row r="427" spans="153:155">
      <c r="EW427" s="146"/>
      <c r="EX427" s="146"/>
      <c r="EY427" s="146"/>
    </row>
    <row r="428" spans="153:155">
      <c r="EW428" s="146"/>
      <c r="EX428" s="146"/>
      <c r="EY428" s="146"/>
    </row>
    <row r="429" spans="153:155">
      <c r="EW429" s="146"/>
      <c r="EX429" s="146"/>
      <c r="EY429" s="146"/>
    </row>
    <row r="430" spans="153:155">
      <c r="EW430" s="146"/>
      <c r="EX430" s="146"/>
      <c r="EY430" s="146"/>
    </row>
    <row r="431" spans="153:155">
      <c r="EW431" s="146"/>
      <c r="EX431" s="146"/>
      <c r="EY431" s="146"/>
    </row>
    <row r="432" spans="153:155">
      <c r="EW432" s="146"/>
      <c r="EX432" s="146"/>
      <c r="EY432" s="146"/>
    </row>
    <row r="433" spans="153:155">
      <c r="EW433" s="146"/>
      <c r="EX433" s="146"/>
      <c r="EY433" s="146"/>
    </row>
    <row r="434" spans="153:155">
      <c r="EW434" s="146"/>
      <c r="EX434" s="146"/>
      <c r="EY434" s="146"/>
    </row>
    <row r="435" spans="153:155">
      <c r="EW435" s="146"/>
      <c r="EX435" s="146"/>
      <c r="EY435" s="146"/>
    </row>
    <row r="462" spans="155:155" ht="19.5">
      <c r="EY462" s="149"/>
    </row>
    <row r="463" spans="155:155" ht="19.5">
      <c r="EY463" s="149"/>
    </row>
    <row r="464" spans="155:155" ht="19.5">
      <c r="EY464" s="149"/>
    </row>
  </sheetData>
  <phoneticPr fontId="1"/>
  <printOptions gridLinesSet="0"/>
  <pageMargins left="0.39370078740157483" right="0" top="0.19685039370078741" bottom="0" header="0" footer="0"/>
  <pageSetup paperSize="9" scale="45" orientation="portrait" horizontalDpi="4294967293" verticalDpi="240" r:id="rId1"/>
  <headerFooter alignWithMargins="0">
    <oddFooter>&amp;R&amp;"Meiryo UI,標準"&amp;10&amp;F/&amp;D</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縦型表</vt:lpstr>
      <vt:lpstr>旧横型</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kmdみやぎ</cp:lastModifiedBy>
  <cp:lastPrinted>2011-01-14T02:08:47Z</cp:lastPrinted>
  <dcterms:created xsi:type="dcterms:W3CDTF">2019-05-16T04:34:15Z</dcterms:created>
  <dcterms:modified xsi:type="dcterms:W3CDTF">2019-07-19T12:07:10Z</dcterms:modified>
</cp:coreProperties>
</file>