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drawings/drawing2.xml" ContentType="application/vnd.openxmlformats-officedocument.drawing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drawings/drawing3.xml" ContentType="application/vnd.openxmlformats-officedocument.drawingml.chartshapes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drawings/drawing4.xml" ContentType="application/vnd.openxmlformats-officedocument.drawingml.chartshapes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drawings/drawing5.xml" ContentType="application/vnd.openxmlformats-officedocument.drawingml.chartshapes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drawings/drawing6.xml" ContentType="application/vnd.openxmlformats-officedocument.drawingml.chartshapes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drawings/drawing7.xml" ContentType="application/vnd.openxmlformats-officedocument.drawingml.chartshapes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drawings/drawing8.xml" ContentType="application/vnd.openxmlformats-officedocument.drawingml.chartshapes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drawings/drawing9.xml" ContentType="application/vnd.openxmlformats-officedocument.drawingml.chartshapes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drawings/drawing10.xml" ContentType="application/vnd.openxmlformats-officedocument.drawingml.chartshapes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drawings/drawing11.xml" ContentType="application/vnd.openxmlformats-officedocument.drawingml.chartshapes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drawings/drawing12.xml" ContentType="application/vnd.openxmlformats-officedocument.drawingml.chartshapes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drawings/drawing13.xml" ContentType="application/vnd.openxmlformats-officedocument.drawingml.chartshapes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drawings/drawing14.xml" ContentType="application/vnd.openxmlformats-officedocument.drawingml.chartshapes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drawings/drawing15.xml" ContentType="application/vnd.openxmlformats-officedocument.drawingml.chartshapes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drawings/drawing16.xml" ContentType="application/vnd.openxmlformats-officedocument.drawingml.chartshapes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drawings/drawing17.xml" ContentType="application/vnd.openxmlformats-officedocument.drawingml.chartshapes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drawings/drawing18.xml" ContentType="application/vnd.openxmlformats-officedocument.drawingml.chartshapes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drawings/drawing19.xml" ContentType="application/vnd.openxmlformats-officedocument.drawingml.chartshapes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drawings/drawing20.xml" ContentType="application/vnd.openxmlformats-officedocument.drawingml.chartshapes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drawings/drawing21.xml" ContentType="application/vnd.openxmlformats-officedocument.drawingml.chartshapes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xl/charts/chart51.xml" ContentType="application/vnd.openxmlformats-officedocument.drawingml.chart+xml"/>
  <Override PartName="/xl/theme/themeOverride51.xml" ContentType="application/vnd.openxmlformats-officedocument.themeOverride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3250" windowHeight="12105"/>
  </bookViews>
  <sheets>
    <sheet name="業種別縦_積棒" sheetId="5" r:id="rId1"/>
    <sheet name="業種別縦_折線" sheetId="7" r:id="rId2"/>
    <sheet name="H4種別業別" sheetId="1" r:id="rId3"/>
  </sheets>
  <definedNames>
    <definedName name="_xlnm._FilterDatabase" localSheetId="1" hidden="1">業種別縦_折線!$A$3:$M$687</definedName>
  </definedNames>
  <calcPr calcId="145621" refMode="R1C1"/>
</workbook>
</file>

<file path=xl/calcChain.xml><?xml version="1.0" encoding="utf-8"?>
<calcChain xmlns="http://schemas.openxmlformats.org/spreadsheetml/2006/main">
  <c r="I372" i="5" l="1"/>
  <c r="H372" i="5"/>
  <c r="G372" i="5"/>
  <c r="F372" i="5"/>
  <c r="D372" i="5"/>
  <c r="C372" i="5"/>
  <c r="I369" i="5"/>
  <c r="H369" i="5"/>
  <c r="G369" i="5"/>
  <c r="F369" i="5"/>
  <c r="D369" i="5"/>
  <c r="C369" i="5"/>
  <c r="I366" i="5"/>
  <c r="H366" i="5"/>
  <c r="G366" i="5"/>
  <c r="F366" i="5"/>
  <c r="D366" i="5"/>
  <c r="C366" i="5"/>
  <c r="I363" i="5"/>
  <c r="H363" i="5"/>
  <c r="G363" i="5"/>
  <c r="F363" i="5"/>
  <c r="D363" i="5"/>
  <c r="C363" i="5"/>
  <c r="I360" i="5"/>
  <c r="H360" i="5"/>
  <c r="G360" i="5"/>
  <c r="F360" i="5"/>
  <c r="D360" i="5"/>
  <c r="C360" i="5"/>
  <c r="I357" i="5"/>
  <c r="H357" i="5"/>
  <c r="G357" i="5"/>
  <c r="F357" i="5"/>
  <c r="D357" i="5"/>
  <c r="C357" i="5"/>
  <c r="I354" i="5"/>
  <c r="H354" i="5"/>
  <c r="G354" i="5"/>
  <c r="F354" i="5"/>
  <c r="D354" i="5"/>
  <c r="C354" i="5"/>
  <c r="I348" i="5"/>
  <c r="H348" i="5"/>
  <c r="G348" i="5"/>
  <c r="F348" i="5"/>
  <c r="D348" i="5"/>
  <c r="C348" i="5"/>
  <c r="C317" i="5"/>
  <c r="D317" i="5"/>
  <c r="E317" i="5"/>
  <c r="F317" i="5"/>
  <c r="G317" i="5"/>
  <c r="H317" i="5"/>
  <c r="I317" i="5"/>
  <c r="E318" i="5"/>
  <c r="F318" i="5"/>
  <c r="G318" i="5"/>
  <c r="H318" i="5"/>
  <c r="I318" i="5"/>
  <c r="I320" i="5" s="1"/>
  <c r="C320" i="5"/>
  <c r="D320" i="5"/>
  <c r="E320" i="5"/>
  <c r="F320" i="5"/>
  <c r="G320" i="5"/>
  <c r="H320" i="5"/>
  <c r="E321" i="5"/>
  <c r="E323" i="5" s="1"/>
  <c r="F321" i="5"/>
  <c r="G321" i="5"/>
  <c r="G323" i="5" s="1"/>
  <c r="H321" i="5"/>
  <c r="I321" i="5"/>
  <c r="I323" i="5" s="1"/>
  <c r="C323" i="5"/>
  <c r="D323" i="5"/>
  <c r="F323" i="5"/>
  <c r="H323" i="5"/>
  <c r="E324" i="5"/>
  <c r="E326" i="5" s="1"/>
  <c r="G324" i="5"/>
  <c r="G326" i="5" s="1"/>
  <c r="I324" i="5"/>
  <c r="I326" i="5" s="1"/>
  <c r="C326" i="5"/>
  <c r="C314" i="5" s="1"/>
  <c r="D326" i="5"/>
  <c r="E327" i="5"/>
  <c r="E329" i="5" s="1"/>
  <c r="G327" i="5"/>
  <c r="G329" i="5" s="1"/>
  <c r="I327" i="5"/>
  <c r="I329" i="5" s="1"/>
  <c r="C329" i="5"/>
  <c r="D329" i="5"/>
  <c r="E330" i="5"/>
  <c r="E332" i="5" s="1"/>
  <c r="G330" i="5"/>
  <c r="G332" i="5" s="1"/>
  <c r="I330" i="5"/>
  <c r="I332" i="5" s="1"/>
  <c r="C332" i="5"/>
  <c r="D332" i="5"/>
  <c r="E333" i="5"/>
  <c r="E335" i="5" s="1"/>
  <c r="G333" i="5"/>
  <c r="G335" i="5" s="1"/>
  <c r="I333" i="5"/>
  <c r="I335" i="5" s="1"/>
  <c r="C335" i="5"/>
  <c r="D335" i="5"/>
  <c r="E336" i="5"/>
  <c r="E338" i="5" s="1"/>
  <c r="G336" i="5"/>
  <c r="G338" i="5" s="1"/>
  <c r="I336" i="5"/>
  <c r="I338" i="5" s="1"/>
  <c r="C338" i="5"/>
  <c r="D338" i="5"/>
  <c r="E339" i="5"/>
  <c r="E341" i="5" s="1"/>
  <c r="G339" i="5"/>
  <c r="G341" i="5" s="1"/>
  <c r="I339" i="5"/>
  <c r="I341" i="5" s="1"/>
  <c r="C341" i="5"/>
  <c r="D341" i="5"/>
  <c r="E342" i="5"/>
  <c r="G342" i="5"/>
  <c r="I342" i="5"/>
  <c r="C286" i="5"/>
  <c r="D286" i="5"/>
  <c r="E286" i="5"/>
  <c r="F286" i="5"/>
  <c r="G286" i="5"/>
  <c r="H286" i="5"/>
  <c r="I286" i="5"/>
  <c r="E287" i="5"/>
  <c r="F287" i="5"/>
  <c r="G287" i="5"/>
  <c r="H287" i="5"/>
  <c r="I287" i="5"/>
  <c r="C289" i="5"/>
  <c r="D289" i="5"/>
  <c r="E289" i="5"/>
  <c r="F289" i="5"/>
  <c r="G289" i="5"/>
  <c r="H289" i="5"/>
  <c r="I289" i="5"/>
  <c r="E290" i="5"/>
  <c r="F290" i="5"/>
  <c r="G290" i="5"/>
  <c r="H290" i="5"/>
  <c r="I290" i="5"/>
  <c r="C292" i="5"/>
  <c r="D292" i="5"/>
  <c r="E292" i="5"/>
  <c r="F292" i="5"/>
  <c r="G292" i="5"/>
  <c r="H292" i="5"/>
  <c r="I292" i="5"/>
  <c r="E293" i="5"/>
  <c r="F293" i="5"/>
  <c r="G293" i="5"/>
  <c r="H293" i="5"/>
  <c r="I293" i="5"/>
  <c r="C295" i="5"/>
  <c r="D295" i="5"/>
  <c r="E295" i="5"/>
  <c r="F295" i="5"/>
  <c r="G295" i="5"/>
  <c r="H295" i="5"/>
  <c r="I295" i="5"/>
  <c r="E296" i="5"/>
  <c r="F296" i="5"/>
  <c r="G296" i="5"/>
  <c r="H296" i="5"/>
  <c r="I296" i="5"/>
  <c r="C298" i="5"/>
  <c r="D298" i="5"/>
  <c r="E298" i="5"/>
  <c r="F298" i="5"/>
  <c r="G298" i="5"/>
  <c r="H298" i="5"/>
  <c r="I298" i="5"/>
  <c r="E299" i="5"/>
  <c r="F299" i="5"/>
  <c r="G299" i="5"/>
  <c r="H299" i="5"/>
  <c r="I299" i="5"/>
  <c r="C301" i="5"/>
  <c r="D301" i="5"/>
  <c r="E301" i="5"/>
  <c r="F301" i="5"/>
  <c r="G301" i="5"/>
  <c r="H301" i="5"/>
  <c r="I301" i="5"/>
  <c r="E302" i="5"/>
  <c r="F302" i="5"/>
  <c r="G302" i="5"/>
  <c r="H302" i="5"/>
  <c r="I302" i="5"/>
  <c r="C304" i="5"/>
  <c r="D304" i="5"/>
  <c r="E304" i="5"/>
  <c r="F304" i="5"/>
  <c r="G304" i="5"/>
  <c r="H304" i="5"/>
  <c r="I304" i="5"/>
  <c r="E305" i="5"/>
  <c r="F305" i="5"/>
  <c r="G305" i="5"/>
  <c r="H305" i="5"/>
  <c r="I305" i="5"/>
  <c r="C307" i="5"/>
  <c r="D307" i="5"/>
  <c r="E307" i="5"/>
  <c r="F307" i="5"/>
  <c r="G307" i="5"/>
  <c r="H307" i="5"/>
  <c r="I307" i="5"/>
  <c r="E308" i="5"/>
  <c r="F308" i="5"/>
  <c r="G308" i="5"/>
  <c r="H308" i="5"/>
  <c r="I308" i="5"/>
  <c r="C310" i="5"/>
  <c r="D310" i="5"/>
  <c r="E310" i="5"/>
  <c r="F310" i="5"/>
  <c r="G310" i="5"/>
  <c r="H310" i="5"/>
  <c r="I310" i="5"/>
  <c r="E311" i="5"/>
  <c r="F311" i="5"/>
  <c r="G311" i="5"/>
  <c r="H311" i="5"/>
  <c r="I311" i="5"/>
  <c r="C162" i="5"/>
  <c r="D162" i="5"/>
  <c r="E162" i="5"/>
  <c r="F162" i="5"/>
  <c r="G162" i="5"/>
  <c r="H162" i="5"/>
  <c r="I162" i="5"/>
  <c r="E163" i="5"/>
  <c r="F163" i="5"/>
  <c r="G163" i="5"/>
  <c r="H163" i="5"/>
  <c r="I163" i="5"/>
  <c r="I165" i="5" s="1"/>
  <c r="C165" i="5"/>
  <c r="D165" i="5"/>
  <c r="E165" i="5"/>
  <c r="F165" i="5"/>
  <c r="G165" i="5"/>
  <c r="H165" i="5"/>
  <c r="E166" i="5"/>
  <c r="E168" i="5" s="1"/>
  <c r="F166" i="5"/>
  <c r="G166" i="5"/>
  <c r="G168" i="5" s="1"/>
  <c r="H166" i="5"/>
  <c r="I166" i="5"/>
  <c r="I168" i="5" s="1"/>
  <c r="C168" i="5"/>
  <c r="C190" i="5" s="1"/>
  <c r="D168" i="5"/>
  <c r="F168" i="5"/>
  <c r="H168" i="5"/>
  <c r="E169" i="5"/>
  <c r="E171" i="5" s="1"/>
  <c r="G169" i="5"/>
  <c r="G171" i="5" s="1"/>
  <c r="I169" i="5"/>
  <c r="I171" i="5" s="1"/>
  <c r="C171" i="5"/>
  <c r="C159" i="5" s="1"/>
  <c r="D171" i="5"/>
  <c r="E172" i="5"/>
  <c r="E174" i="5" s="1"/>
  <c r="G172" i="5"/>
  <c r="G174" i="5" s="1"/>
  <c r="I172" i="5"/>
  <c r="I174" i="5" s="1"/>
  <c r="C174" i="5"/>
  <c r="D174" i="5"/>
  <c r="E175" i="5"/>
  <c r="E177" i="5" s="1"/>
  <c r="G175" i="5"/>
  <c r="G177" i="5" s="1"/>
  <c r="I175" i="5"/>
  <c r="I177" i="5" s="1"/>
  <c r="C177" i="5"/>
  <c r="D177" i="5"/>
  <c r="E178" i="5"/>
  <c r="E180" i="5" s="1"/>
  <c r="G178" i="5"/>
  <c r="G180" i="5" s="1"/>
  <c r="I178" i="5"/>
  <c r="I180" i="5" s="1"/>
  <c r="C180" i="5"/>
  <c r="D180" i="5"/>
  <c r="E181" i="5"/>
  <c r="E183" i="5" s="1"/>
  <c r="G181" i="5"/>
  <c r="G183" i="5" s="1"/>
  <c r="I181" i="5"/>
  <c r="I183" i="5" s="1"/>
  <c r="C183" i="5"/>
  <c r="D183" i="5"/>
  <c r="E184" i="5"/>
  <c r="E186" i="5" s="1"/>
  <c r="G184" i="5"/>
  <c r="G186" i="5" s="1"/>
  <c r="I184" i="5"/>
  <c r="I186" i="5" s="1"/>
  <c r="C186" i="5"/>
  <c r="D186" i="5"/>
  <c r="E187" i="5"/>
  <c r="G187" i="5"/>
  <c r="I187" i="5"/>
  <c r="C128" i="5"/>
  <c r="C97" i="5"/>
  <c r="C66" i="5"/>
  <c r="C35" i="5"/>
  <c r="E70" i="5"/>
  <c r="I70" i="5"/>
  <c r="E73" i="5"/>
  <c r="G73" i="5"/>
  <c r="I73" i="5"/>
  <c r="E76" i="5"/>
  <c r="I76" i="5"/>
  <c r="E79" i="5"/>
  <c r="G79" i="5"/>
  <c r="I79" i="5"/>
  <c r="E82" i="5"/>
  <c r="I82" i="5"/>
  <c r="E85" i="5"/>
  <c r="G85" i="5"/>
  <c r="I85" i="5"/>
  <c r="E88" i="5"/>
  <c r="I88" i="5"/>
  <c r="E91" i="5"/>
  <c r="G91" i="5"/>
  <c r="I91" i="5"/>
  <c r="E94" i="5"/>
  <c r="I94" i="5"/>
  <c r="E39" i="5"/>
  <c r="G39" i="5"/>
  <c r="I39" i="5"/>
  <c r="E42" i="5"/>
  <c r="I42" i="5"/>
  <c r="E45" i="5"/>
  <c r="G45" i="5"/>
  <c r="I45" i="5"/>
  <c r="E48" i="5"/>
  <c r="I48" i="5"/>
  <c r="E51" i="5"/>
  <c r="G51" i="5"/>
  <c r="I51" i="5"/>
  <c r="E54" i="5"/>
  <c r="I54" i="5"/>
  <c r="E57" i="5"/>
  <c r="G57" i="5"/>
  <c r="I57" i="5"/>
  <c r="E60" i="5"/>
  <c r="I60" i="5"/>
  <c r="E63" i="5"/>
  <c r="G63" i="5"/>
  <c r="I63" i="5"/>
  <c r="E8" i="5"/>
  <c r="I8" i="5"/>
  <c r="E11" i="5"/>
  <c r="G11" i="5"/>
  <c r="I11" i="5"/>
  <c r="E14" i="5"/>
  <c r="I14" i="5"/>
  <c r="E17" i="5"/>
  <c r="G17" i="5"/>
  <c r="I17" i="5"/>
  <c r="E20" i="5"/>
  <c r="I20" i="5"/>
  <c r="E23" i="5"/>
  <c r="G23" i="5"/>
  <c r="I23" i="5"/>
  <c r="E26" i="5"/>
  <c r="I26" i="5"/>
  <c r="E29" i="5"/>
  <c r="G29" i="5"/>
  <c r="I29" i="5"/>
  <c r="E32" i="5"/>
  <c r="I32" i="5"/>
  <c r="C193" i="5"/>
  <c r="D193" i="5"/>
  <c r="I193" i="5"/>
  <c r="C196" i="5"/>
  <c r="D196" i="5"/>
  <c r="I196" i="5"/>
  <c r="C199" i="5"/>
  <c r="D199" i="5"/>
  <c r="I199" i="5"/>
  <c r="C202" i="5"/>
  <c r="C205" i="5" s="1"/>
  <c r="C208" i="5" s="1"/>
  <c r="C211" i="5" s="1"/>
  <c r="C214" i="5" s="1"/>
  <c r="C217" i="5" s="1"/>
  <c r="C131" i="5" s="1"/>
  <c r="C134" i="5" s="1"/>
  <c r="C137" i="5" s="1"/>
  <c r="C140" i="5" s="1"/>
  <c r="C143" i="5" s="1"/>
  <c r="C146" i="5" s="1"/>
  <c r="C149" i="5" s="1"/>
  <c r="C152" i="5" s="1"/>
  <c r="C155" i="5" s="1"/>
  <c r="C100" i="5" s="1"/>
  <c r="C103" i="5" s="1"/>
  <c r="C106" i="5" s="1"/>
  <c r="C109" i="5" s="1"/>
  <c r="C112" i="5" s="1"/>
  <c r="C115" i="5" s="1"/>
  <c r="C118" i="5" s="1"/>
  <c r="C121" i="5" s="1"/>
  <c r="C124" i="5" s="1"/>
  <c r="C69" i="5" s="1"/>
  <c r="C72" i="5" s="1"/>
  <c r="C75" i="5" s="1"/>
  <c r="C78" i="5" s="1"/>
  <c r="C81" i="5" s="1"/>
  <c r="C84" i="5" s="1"/>
  <c r="C87" i="5" s="1"/>
  <c r="C90" i="5" s="1"/>
  <c r="C93" i="5" s="1"/>
  <c r="C38" i="5" s="1"/>
  <c r="C41" i="5" s="1"/>
  <c r="C44" i="5" s="1"/>
  <c r="C47" i="5" s="1"/>
  <c r="C50" i="5" s="1"/>
  <c r="C53" i="5" s="1"/>
  <c r="C56" i="5" s="1"/>
  <c r="C59" i="5" s="1"/>
  <c r="C62" i="5" s="1"/>
  <c r="C7" i="5" s="1"/>
  <c r="C10" i="5" s="1"/>
  <c r="C13" i="5" s="1"/>
  <c r="C16" i="5" s="1"/>
  <c r="D202" i="5"/>
  <c r="G202" i="5"/>
  <c r="G205" i="5" s="1"/>
  <c r="I202" i="5"/>
  <c r="I205" i="5" s="1"/>
  <c r="I208" i="5" s="1"/>
  <c r="I211" i="5" s="1"/>
  <c r="I214" i="5" s="1"/>
  <c r="I217" i="5" s="1"/>
  <c r="I131" i="5" s="1"/>
  <c r="I134" i="5" s="1"/>
  <c r="I137" i="5" s="1"/>
  <c r="I140" i="5" s="1"/>
  <c r="I143" i="5" s="1"/>
  <c r="I146" i="5" s="1"/>
  <c r="I149" i="5" s="1"/>
  <c r="I152" i="5" s="1"/>
  <c r="I155" i="5" s="1"/>
  <c r="I100" i="5" s="1"/>
  <c r="I103" i="5" s="1"/>
  <c r="I106" i="5" s="1"/>
  <c r="I109" i="5" s="1"/>
  <c r="I112" i="5" s="1"/>
  <c r="I115" i="5" s="1"/>
  <c r="I118" i="5" s="1"/>
  <c r="I121" i="5" s="1"/>
  <c r="I124" i="5" s="1"/>
  <c r="I69" i="5" s="1"/>
  <c r="I72" i="5" s="1"/>
  <c r="I75" i="5" s="1"/>
  <c r="I78" i="5" s="1"/>
  <c r="I81" i="5" s="1"/>
  <c r="I84" i="5" s="1"/>
  <c r="I87" i="5" s="1"/>
  <c r="I90" i="5" s="1"/>
  <c r="I93" i="5" s="1"/>
  <c r="I38" i="5" s="1"/>
  <c r="I41" i="5" s="1"/>
  <c r="I44" i="5" s="1"/>
  <c r="I47" i="5" s="1"/>
  <c r="I50" i="5" s="1"/>
  <c r="I53" i="5" s="1"/>
  <c r="I56" i="5" s="1"/>
  <c r="I59" i="5" s="1"/>
  <c r="I62" i="5" s="1"/>
  <c r="I7" i="5" s="1"/>
  <c r="I10" i="5" s="1"/>
  <c r="D205" i="5"/>
  <c r="E13" i="5"/>
  <c r="E16" i="5" s="1"/>
  <c r="E19" i="5" s="1"/>
  <c r="E22" i="5" s="1"/>
  <c r="E25" i="5" s="1"/>
  <c r="I13" i="5"/>
  <c r="I16" i="5" s="1"/>
  <c r="I19" i="5" s="1"/>
  <c r="I22" i="5" s="1"/>
  <c r="I25" i="5" s="1"/>
  <c r="C19" i="5"/>
  <c r="C22" i="5" s="1"/>
  <c r="C25" i="5" s="1"/>
  <c r="C28" i="5" s="1"/>
  <c r="C31" i="5" s="1"/>
  <c r="E371" i="5"/>
  <c r="I373" i="5" s="1"/>
  <c r="E368" i="5"/>
  <c r="I370" i="5" s="1"/>
  <c r="E365" i="5"/>
  <c r="I367" i="5" s="1"/>
  <c r="E362" i="5"/>
  <c r="I364" i="5" s="1"/>
  <c r="E359" i="5"/>
  <c r="I361" i="5" s="1"/>
  <c r="E356" i="5"/>
  <c r="I358" i="5" s="1"/>
  <c r="E353" i="5"/>
  <c r="I355" i="5" s="1"/>
  <c r="E347" i="5"/>
  <c r="I349" i="5" s="1"/>
  <c r="E278" i="5"/>
  <c r="E247" i="5"/>
  <c r="E216" i="5"/>
  <c r="E154" i="5"/>
  <c r="E123" i="5"/>
  <c r="G125" i="5" s="1"/>
  <c r="E275" i="5"/>
  <c r="E244" i="5"/>
  <c r="E213" i="5"/>
  <c r="E151" i="5"/>
  <c r="E120" i="5"/>
  <c r="I122" i="5" s="1"/>
  <c r="E272" i="5"/>
  <c r="E241" i="5"/>
  <c r="E210" i="5"/>
  <c r="E148" i="5"/>
  <c r="E117" i="5"/>
  <c r="E269" i="5"/>
  <c r="E238" i="5"/>
  <c r="E207" i="5"/>
  <c r="E145" i="5"/>
  <c r="E114" i="5"/>
  <c r="E266" i="5"/>
  <c r="E235" i="5"/>
  <c r="E204" i="5"/>
  <c r="E142" i="5"/>
  <c r="E111" i="5"/>
  <c r="E263" i="5"/>
  <c r="E232" i="5"/>
  <c r="E201" i="5"/>
  <c r="E139" i="5"/>
  <c r="E108" i="5"/>
  <c r="E260" i="5"/>
  <c r="E229" i="5"/>
  <c r="E198" i="5"/>
  <c r="E199" i="5" s="1"/>
  <c r="E136" i="5"/>
  <c r="E105" i="5"/>
  <c r="E257" i="5"/>
  <c r="E226" i="5"/>
  <c r="E195" i="5"/>
  <c r="E133" i="5"/>
  <c r="E102" i="5"/>
  <c r="E254" i="5"/>
  <c r="E223" i="5"/>
  <c r="E192" i="5"/>
  <c r="E193" i="5" s="1"/>
  <c r="E130" i="5"/>
  <c r="E99" i="5"/>
  <c r="C4" i="5"/>
  <c r="E348" i="5" l="1"/>
  <c r="F349" i="5"/>
  <c r="H349" i="5"/>
  <c r="E354" i="5"/>
  <c r="F355" i="5"/>
  <c r="H355" i="5"/>
  <c r="E357" i="5"/>
  <c r="F358" i="5"/>
  <c r="H358" i="5"/>
  <c r="E360" i="5"/>
  <c r="F361" i="5"/>
  <c r="H361" i="5"/>
  <c r="E363" i="5"/>
  <c r="F364" i="5"/>
  <c r="H364" i="5"/>
  <c r="E366" i="5"/>
  <c r="F367" i="5"/>
  <c r="H367" i="5"/>
  <c r="E369" i="5"/>
  <c r="F370" i="5"/>
  <c r="H370" i="5"/>
  <c r="E372" i="5"/>
  <c r="F373" i="5"/>
  <c r="H373" i="5"/>
  <c r="E349" i="5"/>
  <c r="G349" i="5"/>
  <c r="E355" i="5"/>
  <c r="G355" i="5"/>
  <c r="E358" i="5"/>
  <c r="G358" i="5"/>
  <c r="E361" i="5"/>
  <c r="G361" i="5"/>
  <c r="E364" i="5"/>
  <c r="G364" i="5"/>
  <c r="E367" i="5"/>
  <c r="G367" i="5"/>
  <c r="E370" i="5"/>
  <c r="G370" i="5"/>
  <c r="E373" i="5"/>
  <c r="G373" i="5"/>
  <c r="G132" i="5"/>
  <c r="E132" i="5"/>
  <c r="I132" i="5"/>
  <c r="G225" i="5"/>
  <c r="E225" i="5"/>
  <c r="I225" i="5"/>
  <c r="I104" i="5"/>
  <c r="E104" i="5"/>
  <c r="G197" i="5"/>
  <c r="E197" i="5"/>
  <c r="I197" i="5"/>
  <c r="C257" i="5"/>
  <c r="F259" i="5"/>
  <c r="H259" i="5"/>
  <c r="E259" i="5"/>
  <c r="F265" i="5" s="1"/>
  <c r="F271" i="5" s="1"/>
  <c r="F277" i="5" s="1"/>
  <c r="F225" i="5" s="1"/>
  <c r="F231" i="5" s="1"/>
  <c r="F237" i="5" s="1"/>
  <c r="F243" i="5" s="1"/>
  <c r="F249" i="5" s="1"/>
  <c r="F197" i="5" s="1"/>
  <c r="F203" i="5" s="1"/>
  <c r="F209" i="5" s="1"/>
  <c r="F215" i="5" s="1"/>
  <c r="F132" i="5" s="1"/>
  <c r="F138" i="5" s="1"/>
  <c r="F144" i="5" s="1"/>
  <c r="F150" i="5" s="1"/>
  <c r="G259" i="5"/>
  <c r="I259" i="5"/>
  <c r="G138" i="5"/>
  <c r="E138" i="5"/>
  <c r="I138" i="5"/>
  <c r="G231" i="5"/>
  <c r="E231" i="5"/>
  <c r="I231" i="5"/>
  <c r="E110" i="5"/>
  <c r="I110" i="5"/>
  <c r="G203" i="5"/>
  <c r="E203" i="5"/>
  <c r="I203" i="5"/>
  <c r="G265" i="5"/>
  <c r="E265" i="5"/>
  <c r="I265" i="5"/>
  <c r="G144" i="5"/>
  <c r="E144" i="5"/>
  <c r="I144" i="5"/>
  <c r="G237" i="5"/>
  <c r="E237" i="5"/>
  <c r="I237" i="5"/>
  <c r="I116" i="5"/>
  <c r="E116" i="5"/>
  <c r="G209" i="5"/>
  <c r="E209" i="5"/>
  <c r="I209" i="5"/>
  <c r="C269" i="5"/>
  <c r="G271" i="5"/>
  <c r="E271" i="5"/>
  <c r="I271" i="5"/>
  <c r="G150" i="5"/>
  <c r="E150" i="5"/>
  <c r="I150" i="5"/>
  <c r="G243" i="5"/>
  <c r="E243" i="5"/>
  <c r="I243" i="5"/>
  <c r="G215" i="5"/>
  <c r="E215" i="5"/>
  <c r="I215" i="5"/>
  <c r="G277" i="5"/>
  <c r="E277" i="5"/>
  <c r="I277" i="5"/>
  <c r="G156" i="5"/>
  <c r="G104" i="5" s="1"/>
  <c r="G110" i="5" s="1"/>
  <c r="G116" i="5" s="1"/>
  <c r="G122" i="5" s="1"/>
  <c r="G70" i="5" s="1"/>
  <c r="G76" i="5" s="1"/>
  <c r="G82" i="5" s="1"/>
  <c r="G88" i="5" s="1"/>
  <c r="G94" i="5" s="1"/>
  <c r="G42" i="5" s="1"/>
  <c r="G48" i="5" s="1"/>
  <c r="G54" i="5" s="1"/>
  <c r="G60" i="5" s="1"/>
  <c r="G8" i="5" s="1"/>
  <c r="G14" i="5" s="1"/>
  <c r="G20" i="5" s="1"/>
  <c r="G26" i="5" s="1"/>
  <c r="G32" i="5" s="1"/>
  <c r="E156" i="5"/>
  <c r="I156" i="5"/>
  <c r="G249" i="5"/>
  <c r="E249" i="5"/>
  <c r="I249" i="5"/>
  <c r="E202" i="5"/>
  <c r="E205" i="5" s="1"/>
  <c r="E208" i="5" s="1"/>
  <c r="E211" i="5" s="1"/>
  <c r="E214" i="5" s="1"/>
  <c r="E217" i="5" s="1"/>
  <c r="E131" i="5" s="1"/>
  <c r="E134" i="5" s="1"/>
  <c r="E137" i="5" s="1"/>
  <c r="E140" i="5" s="1"/>
  <c r="E143" i="5" s="1"/>
  <c r="E146" i="5" s="1"/>
  <c r="E149" i="5" s="1"/>
  <c r="E152" i="5" s="1"/>
  <c r="E155" i="5" s="1"/>
  <c r="E100" i="5" s="1"/>
  <c r="E103" i="5" s="1"/>
  <c r="E106" i="5" s="1"/>
  <c r="E109" i="5" s="1"/>
  <c r="E112" i="5" s="1"/>
  <c r="E115" i="5" s="1"/>
  <c r="E118" i="5" s="1"/>
  <c r="E121" i="5" s="1"/>
  <c r="E124" i="5" s="1"/>
  <c r="E69" i="5" s="1"/>
  <c r="E72" i="5" s="1"/>
  <c r="E75" i="5" s="1"/>
  <c r="E78" i="5" s="1"/>
  <c r="E81" i="5" s="1"/>
  <c r="E84" i="5" s="1"/>
  <c r="E87" i="5" s="1"/>
  <c r="E90" i="5" s="1"/>
  <c r="E93" i="5" s="1"/>
  <c r="E38" i="5" s="1"/>
  <c r="E41" i="5" s="1"/>
  <c r="E44" i="5" s="1"/>
  <c r="E47" i="5" s="1"/>
  <c r="E50" i="5" s="1"/>
  <c r="E53" i="5" s="1"/>
  <c r="E56" i="5" s="1"/>
  <c r="E59" i="5" s="1"/>
  <c r="E62" i="5" s="1"/>
  <c r="E7" i="5" s="1"/>
  <c r="E10" i="5" s="1"/>
  <c r="E196" i="5"/>
  <c r="E270" i="5"/>
  <c r="E258" i="5"/>
  <c r="I125" i="5"/>
  <c r="E125" i="5"/>
  <c r="E122" i="5"/>
  <c r="E101" i="5"/>
  <c r="F107" i="5" s="1"/>
  <c r="F113" i="5" s="1"/>
  <c r="F119" i="5" s="1"/>
  <c r="F125" i="5" s="1"/>
  <c r="F73" i="5" s="1"/>
  <c r="F79" i="5" s="1"/>
  <c r="F85" i="5" s="1"/>
  <c r="F91" i="5" s="1"/>
  <c r="F39" i="5" s="1"/>
  <c r="F45" i="5" s="1"/>
  <c r="F51" i="5" s="1"/>
  <c r="F57" i="5" s="1"/>
  <c r="F63" i="5" s="1"/>
  <c r="F11" i="5" s="1"/>
  <c r="F17" i="5" s="1"/>
  <c r="F23" i="5" s="1"/>
  <c r="F29" i="5" s="1"/>
  <c r="G101" i="5"/>
  <c r="I101" i="5"/>
  <c r="F101" i="5"/>
  <c r="H101" i="5"/>
  <c r="E194" i="5"/>
  <c r="G194" i="5"/>
  <c r="I194" i="5"/>
  <c r="F194" i="5"/>
  <c r="H194" i="5"/>
  <c r="E256" i="5"/>
  <c r="G256" i="5"/>
  <c r="I256" i="5"/>
  <c r="F256" i="5"/>
  <c r="H256" i="5"/>
  <c r="E135" i="5"/>
  <c r="G135" i="5"/>
  <c r="I135" i="5"/>
  <c r="F135" i="5"/>
  <c r="H135" i="5"/>
  <c r="C226" i="5"/>
  <c r="E228" i="5"/>
  <c r="G228" i="5"/>
  <c r="I228" i="5"/>
  <c r="F228" i="5"/>
  <c r="H228" i="5"/>
  <c r="G107" i="5"/>
  <c r="E107" i="5"/>
  <c r="I107" i="5"/>
  <c r="E200" i="5"/>
  <c r="G200" i="5"/>
  <c r="I200" i="5"/>
  <c r="F200" i="5"/>
  <c r="H200" i="5"/>
  <c r="E262" i="5"/>
  <c r="G262" i="5"/>
  <c r="I262" i="5"/>
  <c r="F262" i="5"/>
  <c r="H262" i="5"/>
  <c r="E141" i="5"/>
  <c r="G141" i="5"/>
  <c r="I141" i="5"/>
  <c r="F141" i="5"/>
  <c r="H141" i="5"/>
  <c r="E234" i="5"/>
  <c r="G234" i="5"/>
  <c r="I234" i="5"/>
  <c r="F234" i="5"/>
  <c r="H234" i="5"/>
  <c r="E113" i="5"/>
  <c r="I113" i="5"/>
  <c r="G113" i="5"/>
  <c r="E206" i="5"/>
  <c r="G206" i="5"/>
  <c r="I206" i="5"/>
  <c r="F206" i="5"/>
  <c r="H206" i="5"/>
  <c r="E268" i="5"/>
  <c r="G268" i="5"/>
  <c r="I268" i="5"/>
  <c r="F268" i="5"/>
  <c r="H268" i="5"/>
  <c r="E147" i="5"/>
  <c r="G147" i="5"/>
  <c r="I147" i="5"/>
  <c r="F147" i="5"/>
  <c r="H147" i="5"/>
  <c r="C238" i="5"/>
  <c r="E240" i="5"/>
  <c r="G240" i="5"/>
  <c r="I240" i="5"/>
  <c r="F240" i="5"/>
  <c r="H240" i="5"/>
  <c r="G119" i="5"/>
  <c r="E119" i="5"/>
  <c r="E212" i="5"/>
  <c r="G212" i="5"/>
  <c r="I212" i="5"/>
  <c r="F212" i="5"/>
  <c r="H212" i="5"/>
  <c r="E274" i="5"/>
  <c r="G274" i="5"/>
  <c r="I274" i="5"/>
  <c r="F274" i="5"/>
  <c r="H274" i="5"/>
  <c r="E153" i="5"/>
  <c r="G153" i="5"/>
  <c r="I153" i="5"/>
  <c r="F153" i="5"/>
  <c r="H153" i="5"/>
  <c r="E246" i="5"/>
  <c r="G246" i="5"/>
  <c r="I246" i="5"/>
  <c r="F246" i="5"/>
  <c r="H246" i="5"/>
  <c r="E218" i="5"/>
  <c r="G218" i="5"/>
  <c r="I218" i="5"/>
  <c r="F218" i="5"/>
  <c r="H218" i="5"/>
  <c r="E280" i="5"/>
  <c r="G280" i="5"/>
  <c r="I280" i="5"/>
  <c r="F280" i="5"/>
  <c r="H280" i="5"/>
  <c r="I119" i="5"/>
  <c r="I28" i="5"/>
  <c r="I31" i="5" s="1"/>
  <c r="E28" i="5"/>
  <c r="E31" i="5" s="1"/>
  <c r="D208" i="5"/>
  <c r="D211" i="5" s="1"/>
  <c r="D214" i="5" s="1"/>
  <c r="D217" i="5" s="1"/>
  <c r="D131" i="5" s="1"/>
  <c r="D134" i="5" s="1"/>
  <c r="D137" i="5" s="1"/>
  <c r="D140" i="5" s="1"/>
  <c r="D143" i="5" s="1"/>
  <c r="D146" i="5" s="1"/>
  <c r="D149" i="5" s="1"/>
  <c r="D152" i="5" s="1"/>
  <c r="D155" i="5" s="1"/>
  <c r="D100" i="5" s="1"/>
  <c r="D103" i="5" s="1"/>
  <c r="D106" i="5" s="1"/>
  <c r="D109" i="5" s="1"/>
  <c r="D112" i="5" s="1"/>
  <c r="D115" i="5" s="1"/>
  <c r="D118" i="5" s="1"/>
  <c r="D121" i="5" s="1"/>
  <c r="D124" i="5" s="1"/>
  <c r="D69" i="5" s="1"/>
  <c r="D72" i="5" s="1"/>
  <c r="D75" i="5" s="1"/>
  <c r="D78" i="5" s="1"/>
  <c r="D81" i="5" s="1"/>
  <c r="D84" i="5" s="1"/>
  <c r="D87" i="5" s="1"/>
  <c r="D90" i="5" s="1"/>
  <c r="D93" i="5" s="1"/>
  <c r="D38" i="5" s="1"/>
  <c r="D41" i="5" s="1"/>
  <c r="D44" i="5" s="1"/>
  <c r="D47" i="5" s="1"/>
  <c r="D50" i="5" s="1"/>
  <c r="D53" i="5" s="1"/>
  <c r="D56" i="5" s="1"/>
  <c r="D59" i="5" s="1"/>
  <c r="D62" i="5" s="1"/>
  <c r="D7" i="5" s="1"/>
  <c r="D10" i="5" s="1"/>
  <c r="D13" i="5" s="1"/>
  <c r="D16" i="5" s="1"/>
  <c r="D19" i="5" s="1"/>
  <c r="D22" i="5" s="1"/>
  <c r="D25" i="5" s="1"/>
  <c r="D28" i="5" s="1"/>
  <c r="D31" i="5" s="1"/>
  <c r="G208" i="5"/>
  <c r="G211" i="5" s="1"/>
  <c r="G214" i="5" s="1"/>
  <c r="G217" i="5" s="1"/>
  <c r="G131" i="5" s="1"/>
  <c r="G134" i="5" s="1"/>
  <c r="G137" i="5" s="1"/>
  <c r="G140" i="5" s="1"/>
  <c r="G143" i="5" s="1"/>
  <c r="G146" i="5" s="1"/>
  <c r="G149" i="5" s="1"/>
  <c r="G152" i="5" s="1"/>
  <c r="G155" i="5" s="1"/>
  <c r="G100" i="5" s="1"/>
  <c r="G103" i="5" s="1"/>
  <c r="G106" i="5" s="1"/>
  <c r="G109" i="5" s="1"/>
  <c r="G112" i="5" s="1"/>
  <c r="G115" i="5" s="1"/>
  <c r="G118" i="5" s="1"/>
  <c r="G121" i="5" s="1"/>
  <c r="G124" i="5" s="1"/>
  <c r="G69" i="5" s="1"/>
  <c r="G72" i="5" s="1"/>
  <c r="G75" i="5" s="1"/>
  <c r="G78" i="5" s="1"/>
  <c r="G81" i="5" s="1"/>
  <c r="G84" i="5" s="1"/>
  <c r="G87" i="5" s="1"/>
  <c r="G90" i="5" s="1"/>
  <c r="G93" i="5" s="1"/>
  <c r="G38" i="5" s="1"/>
  <c r="G41" i="5" s="1"/>
  <c r="G44" i="5" s="1"/>
  <c r="G47" i="5" s="1"/>
  <c r="G50" i="5" s="1"/>
  <c r="G53" i="5" s="1"/>
  <c r="G56" i="5" s="1"/>
  <c r="G59" i="5" s="1"/>
  <c r="G62" i="5" s="1"/>
  <c r="G7" i="5" s="1"/>
  <c r="G10" i="5" s="1"/>
  <c r="G13" i="5" s="1"/>
  <c r="G16" i="5" s="1"/>
  <c r="G19" i="5" s="1"/>
  <c r="G22" i="5" s="1"/>
  <c r="G25" i="5" s="1"/>
  <c r="G28" i="5" s="1"/>
  <c r="G31" i="5" s="1"/>
  <c r="H107" i="5"/>
  <c r="H113" i="5" s="1"/>
  <c r="H119" i="5" s="1"/>
  <c r="H125" i="5" s="1"/>
  <c r="H73" i="5" s="1"/>
  <c r="H79" i="5" s="1"/>
  <c r="H85" i="5" s="1"/>
  <c r="H91" i="5" s="1"/>
  <c r="H39" i="5" s="1"/>
  <c r="H45" i="5" s="1"/>
  <c r="H51" i="5" s="1"/>
  <c r="H57" i="5" s="1"/>
  <c r="H63" i="5" s="1"/>
  <c r="H11" i="5" s="1"/>
  <c r="H17" i="5" s="1"/>
  <c r="H23" i="5" s="1"/>
  <c r="H29" i="5" s="1"/>
  <c r="F156" i="5"/>
  <c r="F104" i="5" s="1"/>
  <c r="F110" i="5" s="1"/>
  <c r="F116" i="5" s="1"/>
  <c r="F122" i="5" s="1"/>
  <c r="F70" i="5" s="1"/>
  <c r="F76" i="5" s="1"/>
  <c r="F82" i="5" s="1"/>
  <c r="F88" i="5" s="1"/>
  <c r="F94" i="5" s="1"/>
  <c r="F42" i="5" s="1"/>
  <c r="F48" i="5" s="1"/>
  <c r="F54" i="5" s="1"/>
  <c r="F60" i="5" s="1"/>
  <c r="F8" i="5" s="1"/>
  <c r="F14" i="5" s="1"/>
  <c r="F20" i="5" s="1"/>
  <c r="F26" i="5" s="1"/>
  <c r="F32" i="5" s="1"/>
  <c r="C283" i="5"/>
  <c r="H324" i="5"/>
  <c r="F324" i="5"/>
  <c r="H265" i="5"/>
  <c r="H271" i="5" s="1"/>
  <c r="H277" i="5" s="1"/>
  <c r="H225" i="5" s="1"/>
  <c r="H231" i="5" s="1"/>
  <c r="H237" i="5" s="1"/>
  <c r="H243" i="5" s="1"/>
  <c r="H249" i="5" s="1"/>
  <c r="H197" i="5" s="1"/>
  <c r="H203" i="5" s="1"/>
  <c r="H209" i="5" s="1"/>
  <c r="H215" i="5" s="1"/>
  <c r="H132" i="5" s="1"/>
  <c r="H138" i="5" s="1"/>
  <c r="H144" i="5" s="1"/>
  <c r="H150" i="5" s="1"/>
  <c r="H156" i="5" s="1"/>
  <c r="H104" i="5" s="1"/>
  <c r="H110" i="5" s="1"/>
  <c r="H116" i="5" s="1"/>
  <c r="H122" i="5" s="1"/>
  <c r="H70" i="5" s="1"/>
  <c r="H76" i="5" s="1"/>
  <c r="H82" i="5" s="1"/>
  <c r="H88" i="5" s="1"/>
  <c r="H94" i="5" s="1"/>
  <c r="H42" i="5" s="1"/>
  <c r="H48" i="5" s="1"/>
  <c r="H54" i="5" s="1"/>
  <c r="H60" i="5" s="1"/>
  <c r="H8" i="5" s="1"/>
  <c r="H14" i="5" s="1"/>
  <c r="H20" i="5" s="1"/>
  <c r="H26" i="5" s="1"/>
  <c r="H32" i="5" s="1"/>
  <c r="H169" i="5"/>
  <c r="F169" i="5"/>
  <c r="C260" i="5"/>
  <c r="C244" i="5"/>
  <c r="E245" i="5" s="1"/>
  <c r="C229" i="5"/>
  <c r="C241" i="5"/>
  <c r="C272" i="5"/>
  <c r="C275" i="5"/>
  <c r="C223" i="5"/>
  <c r="E224" i="5" s="1"/>
  <c r="C254" i="5"/>
  <c r="C232" i="5"/>
  <c r="E233" i="5" s="1"/>
  <c r="C263" i="5"/>
  <c r="C235" i="5"/>
  <c r="E236" i="5" s="1"/>
  <c r="C266" i="5"/>
  <c r="C247" i="5"/>
  <c r="E248" i="5" s="1"/>
  <c r="C278" i="5"/>
  <c r="D279" i="5" l="1"/>
  <c r="I279" i="5"/>
  <c r="C279" i="5"/>
  <c r="D267" i="5"/>
  <c r="I267" i="5"/>
  <c r="C267" i="5"/>
  <c r="D264" i="5"/>
  <c r="I264" i="5"/>
  <c r="C264" i="5"/>
  <c r="D255" i="5"/>
  <c r="I255" i="5"/>
  <c r="C255" i="5"/>
  <c r="D273" i="5"/>
  <c r="I273" i="5"/>
  <c r="C273" i="5"/>
  <c r="D230" i="5"/>
  <c r="I230" i="5"/>
  <c r="C230" i="5"/>
  <c r="D261" i="5"/>
  <c r="I261" i="5"/>
  <c r="C261" i="5"/>
  <c r="C221" i="5"/>
  <c r="D227" i="5"/>
  <c r="I227" i="5"/>
  <c r="C227" i="5"/>
  <c r="G255" i="5"/>
  <c r="G258" i="5" s="1"/>
  <c r="G261" i="5" s="1"/>
  <c r="G264" i="5" s="1"/>
  <c r="G267" i="5" s="1"/>
  <c r="G270" i="5" s="1"/>
  <c r="G273" i="5" s="1"/>
  <c r="G276" i="5" s="1"/>
  <c r="G279" i="5" s="1"/>
  <c r="G224" i="5" s="1"/>
  <c r="G227" i="5" s="1"/>
  <c r="G230" i="5" s="1"/>
  <c r="G233" i="5" s="1"/>
  <c r="G236" i="5" s="1"/>
  <c r="G239" i="5" s="1"/>
  <c r="G242" i="5" s="1"/>
  <c r="G245" i="5" s="1"/>
  <c r="G248" i="5" s="1"/>
  <c r="G193" i="5" s="1"/>
  <c r="G196" i="5" s="1"/>
  <c r="G199" i="5" s="1"/>
  <c r="D270" i="5"/>
  <c r="I270" i="5"/>
  <c r="C270" i="5"/>
  <c r="E267" i="5"/>
  <c r="E227" i="5"/>
  <c r="D248" i="5"/>
  <c r="I248" i="5"/>
  <c r="C248" i="5"/>
  <c r="D236" i="5"/>
  <c r="I236" i="5"/>
  <c r="C236" i="5"/>
  <c r="D233" i="5"/>
  <c r="I233" i="5"/>
  <c r="C233" i="5"/>
  <c r="D224" i="5"/>
  <c r="I224" i="5"/>
  <c r="C224" i="5"/>
  <c r="D276" i="5"/>
  <c r="I276" i="5"/>
  <c r="C276" i="5"/>
  <c r="D242" i="5"/>
  <c r="I242" i="5"/>
  <c r="C242" i="5"/>
  <c r="D245" i="5"/>
  <c r="I245" i="5"/>
  <c r="C245" i="5"/>
  <c r="H255" i="5"/>
  <c r="H258" i="5" s="1"/>
  <c r="H261" i="5" s="1"/>
  <c r="H264" i="5" s="1"/>
  <c r="H267" i="5" s="1"/>
  <c r="H270" i="5" s="1"/>
  <c r="H273" i="5" s="1"/>
  <c r="H276" i="5" s="1"/>
  <c r="H279" i="5" s="1"/>
  <c r="H224" i="5" s="1"/>
  <c r="H227" i="5" s="1"/>
  <c r="H230" i="5" s="1"/>
  <c r="H233" i="5" s="1"/>
  <c r="H236" i="5" s="1"/>
  <c r="H239" i="5" s="1"/>
  <c r="H242" i="5" s="1"/>
  <c r="H245" i="5" s="1"/>
  <c r="H248" i="5" s="1"/>
  <c r="H193" i="5" s="1"/>
  <c r="H196" i="5" s="1"/>
  <c r="H199" i="5" s="1"/>
  <c r="H202" i="5" s="1"/>
  <c r="H205" i="5" s="1"/>
  <c r="H208" i="5" s="1"/>
  <c r="H211" i="5" s="1"/>
  <c r="H214" i="5" s="1"/>
  <c r="H217" i="5" s="1"/>
  <c r="H131" i="5" s="1"/>
  <c r="H134" i="5" s="1"/>
  <c r="H137" i="5" s="1"/>
  <c r="H140" i="5" s="1"/>
  <c r="H143" i="5" s="1"/>
  <c r="H146" i="5" s="1"/>
  <c r="H149" i="5" s="1"/>
  <c r="H152" i="5" s="1"/>
  <c r="H155" i="5" s="1"/>
  <c r="H100" i="5" s="1"/>
  <c r="H103" i="5" s="1"/>
  <c r="H106" i="5" s="1"/>
  <c r="H109" i="5" s="1"/>
  <c r="H112" i="5" s="1"/>
  <c r="H115" i="5" s="1"/>
  <c r="H118" i="5" s="1"/>
  <c r="H121" i="5" s="1"/>
  <c r="H124" i="5" s="1"/>
  <c r="H69" i="5" s="1"/>
  <c r="H72" i="5" s="1"/>
  <c r="H75" i="5" s="1"/>
  <c r="H78" i="5" s="1"/>
  <c r="H81" i="5" s="1"/>
  <c r="H84" i="5" s="1"/>
  <c r="H87" i="5" s="1"/>
  <c r="H90" i="5" s="1"/>
  <c r="H93" i="5" s="1"/>
  <c r="H38" i="5" s="1"/>
  <c r="H41" i="5" s="1"/>
  <c r="H44" i="5" s="1"/>
  <c r="H47" i="5" s="1"/>
  <c r="H50" i="5" s="1"/>
  <c r="H53" i="5" s="1"/>
  <c r="H56" i="5" s="1"/>
  <c r="H59" i="5" s="1"/>
  <c r="H62" i="5" s="1"/>
  <c r="H7" i="5" s="1"/>
  <c r="H10" i="5" s="1"/>
  <c r="H13" i="5" s="1"/>
  <c r="H16" i="5" s="1"/>
  <c r="H19" i="5" s="1"/>
  <c r="H22" i="5" s="1"/>
  <c r="H25" i="5" s="1"/>
  <c r="H28" i="5" s="1"/>
  <c r="H31" i="5" s="1"/>
  <c r="F255" i="5"/>
  <c r="F258" i="5" s="1"/>
  <c r="F261" i="5" s="1"/>
  <c r="F264" i="5" s="1"/>
  <c r="F267" i="5" s="1"/>
  <c r="F270" i="5" s="1"/>
  <c r="F273" i="5" s="1"/>
  <c r="F276" i="5" s="1"/>
  <c r="F279" i="5" s="1"/>
  <c r="F224" i="5" s="1"/>
  <c r="F227" i="5" s="1"/>
  <c r="F230" i="5" s="1"/>
  <c r="F233" i="5" s="1"/>
  <c r="F236" i="5" s="1"/>
  <c r="F239" i="5" s="1"/>
  <c r="F242" i="5" s="1"/>
  <c r="F245" i="5" s="1"/>
  <c r="F248" i="5" s="1"/>
  <c r="F193" i="5" s="1"/>
  <c r="F196" i="5" s="1"/>
  <c r="F199" i="5" s="1"/>
  <c r="F202" i="5" s="1"/>
  <c r="F205" i="5" s="1"/>
  <c r="F208" i="5" s="1"/>
  <c r="F211" i="5" s="1"/>
  <c r="F214" i="5" s="1"/>
  <c r="F217" i="5" s="1"/>
  <c r="F131" i="5" s="1"/>
  <c r="F134" i="5" s="1"/>
  <c r="F137" i="5" s="1"/>
  <c r="F140" i="5" s="1"/>
  <c r="F143" i="5" s="1"/>
  <c r="F146" i="5" s="1"/>
  <c r="F149" i="5" s="1"/>
  <c r="F152" i="5" s="1"/>
  <c r="F155" i="5" s="1"/>
  <c r="F100" i="5" s="1"/>
  <c r="F103" i="5" s="1"/>
  <c r="F106" i="5" s="1"/>
  <c r="F109" i="5" s="1"/>
  <c r="F112" i="5" s="1"/>
  <c r="F115" i="5" s="1"/>
  <c r="F118" i="5" s="1"/>
  <c r="F121" i="5" s="1"/>
  <c r="F124" i="5" s="1"/>
  <c r="F69" i="5" s="1"/>
  <c r="F72" i="5" s="1"/>
  <c r="F75" i="5" s="1"/>
  <c r="F78" i="5" s="1"/>
  <c r="F81" i="5" s="1"/>
  <c r="F84" i="5" s="1"/>
  <c r="F87" i="5" s="1"/>
  <c r="F90" i="5" s="1"/>
  <c r="F93" i="5" s="1"/>
  <c r="F38" i="5" s="1"/>
  <c r="F41" i="5" s="1"/>
  <c r="F44" i="5" s="1"/>
  <c r="F47" i="5" s="1"/>
  <c r="F50" i="5" s="1"/>
  <c r="F53" i="5" s="1"/>
  <c r="F56" i="5" s="1"/>
  <c r="F59" i="5" s="1"/>
  <c r="F62" i="5" s="1"/>
  <c r="F7" i="5" s="1"/>
  <c r="F10" i="5" s="1"/>
  <c r="F13" i="5" s="1"/>
  <c r="F16" i="5" s="1"/>
  <c r="F19" i="5" s="1"/>
  <c r="F22" i="5" s="1"/>
  <c r="F25" i="5" s="1"/>
  <c r="F28" i="5" s="1"/>
  <c r="F31" i="5" s="1"/>
  <c r="C252" i="5"/>
  <c r="D239" i="5"/>
  <c r="I239" i="5"/>
  <c r="C239" i="5"/>
  <c r="E264" i="5"/>
  <c r="E276" i="5"/>
  <c r="E230" i="5"/>
  <c r="E242" i="5"/>
  <c r="D258" i="5"/>
  <c r="I258" i="5"/>
  <c r="C258" i="5"/>
  <c r="E239" i="5"/>
  <c r="E279" i="5"/>
  <c r="E273" i="5"/>
  <c r="E261" i="5"/>
  <c r="E255" i="5"/>
  <c r="H326" i="5"/>
  <c r="H327" i="5"/>
  <c r="F172" i="5"/>
  <c r="F171" i="5"/>
  <c r="H172" i="5"/>
  <c r="H171" i="5"/>
  <c r="F326" i="5"/>
  <c r="F327" i="5"/>
  <c r="H175" i="5" l="1"/>
  <c r="H174" i="5"/>
  <c r="F329" i="5"/>
  <c r="F330" i="5"/>
  <c r="H329" i="5"/>
  <c r="H330" i="5"/>
  <c r="F175" i="5"/>
  <c r="F174" i="5"/>
  <c r="J44" i="1"/>
  <c r="K44" i="1" s="1"/>
  <c r="K46" i="1" s="1"/>
  <c r="J46" i="1"/>
  <c r="F28" i="1"/>
  <c r="F10" i="1"/>
  <c r="N53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35" i="1"/>
  <c r="H46" i="1"/>
  <c r="G44" i="1"/>
  <c r="G46" i="1" s="1"/>
  <c r="F46" i="1"/>
  <c r="D37" i="1"/>
  <c r="C37" i="1"/>
  <c r="C35" i="1"/>
  <c r="C29" i="1"/>
  <c r="F27" i="1"/>
  <c r="F26" i="1"/>
  <c r="C23" i="1"/>
  <c r="F18" i="1"/>
  <c r="F17" i="1"/>
  <c r="F9" i="1"/>
  <c r="F8" i="1"/>
  <c r="C8" i="1"/>
  <c r="H332" i="5" l="1"/>
  <c r="H333" i="5"/>
  <c r="F332" i="5"/>
  <c r="F333" i="5"/>
  <c r="F178" i="5"/>
  <c r="F177" i="5"/>
  <c r="H178" i="5"/>
  <c r="H177" i="5"/>
  <c r="H181" i="5" l="1"/>
  <c r="H180" i="5"/>
  <c r="F181" i="5"/>
  <c r="F180" i="5"/>
  <c r="F335" i="5"/>
  <c r="F336" i="5"/>
  <c r="H335" i="5"/>
  <c r="H336" i="5"/>
  <c r="F184" i="5" l="1"/>
  <c r="F183" i="5"/>
  <c r="H184" i="5"/>
  <c r="H183" i="5"/>
  <c r="H338" i="5"/>
  <c r="H339" i="5"/>
  <c r="F338" i="5"/>
  <c r="F339" i="5"/>
  <c r="H187" i="5" l="1"/>
  <c r="H186" i="5"/>
  <c r="F187" i="5"/>
  <c r="F186" i="5"/>
  <c r="F341" i="5"/>
  <c r="F342" i="5"/>
  <c r="H341" i="5"/>
  <c r="H342" i="5"/>
</calcChain>
</file>

<file path=xl/sharedStrings.xml><?xml version="1.0" encoding="utf-8"?>
<sst xmlns="http://schemas.openxmlformats.org/spreadsheetml/2006/main" count="1742" uniqueCount="162">
  <si>
    <t>発生量</t>
  </si>
  <si>
    <t>有償物</t>
  </si>
  <si>
    <t>再生利用</t>
  </si>
  <si>
    <t>減量化</t>
  </si>
  <si>
    <t>最終処分</t>
  </si>
  <si>
    <t>その他</t>
  </si>
  <si>
    <t>その他</t>
    <rPh sb="2" eb="3">
      <t>タ</t>
    </rPh>
    <phoneticPr fontId="2"/>
  </si>
  <si>
    <t>発生量に対する割合(％)</t>
    <rPh sb="0" eb="2">
      <t>ハッセイ</t>
    </rPh>
    <rPh sb="2" eb="3">
      <t>リョウ</t>
    </rPh>
    <rPh sb="4" eb="5">
      <t>タイ</t>
    </rPh>
    <rPh sb="7" eb="9">
      <t>ワリアイ</t>
    </rPh>
    <phoneticPr fontId="2"/>
  </si>
  <si>
    <t>排出量に対する割合&lt;％&gt;</t>
    <rPh sb="0" eb="2">
      <t>ハイシュツ</t>
    </rPh>
    <rPh sb="2" eb="3">
      <t>リョウ</t>
    </rPh>
    <rPh sb="4" eb="5">
      <t>タイ</t>
    </rPh>
    <rPh sb="7" eb="9">
      <t>ワリアイ</t>
    </rPh>
    <phoneticPr fontId="2"/>
  </si>
  <si>
    <t>【資源循環推進課】</t>
    <rPh sb="1" eb="3">
      <t>シゲン</t>
    </rPh>
    <rPh sb="3" eb="5">
      <t>ジュンカン</t>
    </rPh>
    <rPh sb="5" eb="7">
      <t>スイシン</t>
    </rPh>
    <rPh sb="7" eb="8">
      <t>カ</t>
    </rPh>
    <phoneticPr fontId="2"/>
  </si>
  <si>
    <t>資源循環推進課</t>
    <rPh sb="0" eb="2">
      <t>シゲン</t>
    </rPh>
    <rPh sb="2" eb="4">
      <t>ジュンカン</t>
    </rPh>
    <rPh sb="4" eb="6">
      <t>スイシン</t>
    </rPh>
    <rPh sb="6" eb="7">
      <t>カ</t>
    </rPh>
    <phoneticPr fontId="2"/>
  </si>
  <si>
    <t>千t</t>
    <rPh sb="0" eb="1">
      <t>セン</t>
    </rPh>
    <phoneticPr fontId="5"/>
  </si>
  <si>
    <t>％</t>
    <phoneticPr fontId="5"/>
  </si>
  <si>
    <t>発生</t>
    <phoneticPr fontId="9"/>
  </si>
  <si>
    <t>処理</t>
    <rPh sb="0" eb="2">
      <t>ショリ</t>
    </rPh>
    <phoneticPr fontId="9"/>
  </si>
  <si>
    <t>[業種別]</t>
  </si>
  <si>
    <t>[種類別]</t>
    <phoneticPr fontId="9"/>
  </si>
  <si>
    <t>発生量</t>
    <phoneticPr fontId="9"/>
  </si>
  <si>
    <t>製造業</t>
    <phoneticPr fontId="9"/>
  </si>
  <si>
    <t>汚泥</t>
    <phoneticPr fontId="9"/>
  </si>
  <si>
    <t>資源化量</t>
    <phoneticPr fontId="9"/>
  </si>
  <si>
    <t>有価物量</t>
    <rPh sb="0" eb="1">
      <t>ユウ</t>
    </rPh>
    <phoneticPr fontId="9"/>
  </si>
  <si>
    <t>製造業</t>
    <phoneticPr fontId="9"/>
  </si>
  <si>
    <t>金属くず</t>
    <phoneticPr fontId="9"/>
  </si>
  <si>
    <t>木くず</t>
    <phoneticPr fontId="9"/>
  </si>
  <si>
    <t>鉱さい</t>
    <phoneticPr fontId="9"/>
  </si>
  <si>
    <t>検算↓</t>
    <rPh sb="0" eb="2">
      <t>ケンザン</t>
    </rPh>
    <phoneticPr fontId="9"/>
  </si>
  <si>
    <t>木くず</t>
    <phoneticPr fontId="9"/>
  </si>
  <si>
    <t>直接有効利用量</t>
    <rPh sb="0" eb="2">
      <t>チョクセツ</t>
    </rPh>
    <phoneticPr fontId="9"/>
  </si>
  <si>
    <t>建設業</t>
    <rPh sb="0" eb="2">
      <t>ケンセツ</t>
    </rPh>
    <phoneticPr fontId="9"/>
  </si>
  <si>
    <t>燃え殼･動植物性残渣等</t>
    <rPh sb="4" eb="7">
      <t>ドウショクブツ</t>
    </rPh>
    <rPh sb="7" eb="8">
      <t>セイ</t>
    </rPh>
    <rPh sb="8" eb="10">
      <t>ザンサ</t>
    </rPh>
    <phoneticPr fontId="9"/>
  </si>
  <si>
    <t>建設廃材</t>
    <phoneticPr fontId="9"/>
  </si>
  <si>
    <t>金属</t>
    <phoneticPr fontId="9"/>
  </si>
  <si>
    <t>その他</t>
    <phoneticPr fontId="9"/>
  </si>
  <si>
    <t>燃殼･ばいじん等</t>
    <phoneticPr fontId="9"/>
  </si>
  <si>
    <t>鉱さい</t>
    <phoneticPr fontId="9"/>
  </si>
  <si>
    <t>自己中間処理による減量化量</t>
    <phoneticPr fontId="9"/>
  </si>
  <si>
    <t>製造業</t>
    <phoneticPr fontId="9"/>
  </si>
  <si>
    <t>汚泥</t>
    <phoneticPr fontId="9"/>
  </si>
  <si>
    <t>動櫨物性残渣燃え殼等</t>
    <rPh sb="4" eb="6">
      <t>ザンサ</t>
    </rPh>
    <phoneticPr fontId="9"/>
  </si>
  <si>
    <t>電気･ガス･水道業</t>
    <phoneticPr fontId="9"/>
  </si>
  <si>
    <t>木くず等</t>
    <phoneticPr fontId="9"/>
  </si>
  <si>
    <t>電気・ガス・水道業</t>
    <phoneticPr fontId="9"/>
  </si>
  <si>
    <t>汚泥</t>
    <phoneticPr fontId="9"/>
  </si>
  <si>
    <t>その他</t>
    <phoneticPr fontId="9"/>
  </si>
  <si>
    <t>汚泥･木くず等</t>
    <phoneticPr fontId="9"/>
  </si>
  <si>
    <t>ばいじん･燃え殼等</t>
    <phoneticPr fontId="9"/>
  </si>
  <si>
    <t>処分対象量</t>
    <phoneticPr fontId="9"/>
  </si>
  <si>
    <t>建設業</t>
    <phoneticPr fontId="9"/>
  </si>
  <si>
    <t>建設廃材</t>
    <phoneticPr fontId="9"/>
  </si>
  <si>
    <t>製造業</t>
    <phoneticPr fontId="9"/>
  </si>
  <si>
    <t>燃え殼</t>
    <phoneticPr fontId="9"/>
  </si>
  <si>
    <t>廃プラ</t>
    <phoneticPr fontId="9"/>
  </si>
  <si>
    <t>汚泥等</t>
    <rPh sb="2" eb="3">
      <t>トウ</t>
    </rPh>
    <phoneticPr fontId="9"/>
  </si>
  <si>
    <t>その他</t>
    <phoneticPr fontId="9"/>
  </si>
  <si>
    <t>汚泥</t>
    <phoneticPr fontId="9"/>
  </si>
  <si>
    <t>燃殼･ばいじん等</t>
    <phoneticPr fontId="9"/>
  </si>
  <si>
    <t>鉱業</t>
    <phoneticPr fontId="9"/>
  </si>
  <si>
    <t>汚泥等</t>
    <phoneticPr fontId="9"/>
  </si>
  <si>
    <t>合計</t>
    <rPh sb="0" eb="2">
      <t>ゴウケイ</t>
    </rPh>
    <phoneticPr fontId="9"/>
  </si>
  <si>
    <t>鉱さい･建設廃材等</t>
    <phoneticPr fontId="9"/>
  </si>
  <si>
    <t>建設業･製造業等</t>
    <rPh sb="0" eb="2">
      <t>ケンセツ</t>
    </rPh>
    <phoneticPr fontId="9"/>
  </si>
  <si>
    <t>-208-</t>
    <phoneticPr fontId="9"/>
  </si>
  <si>
    <t>表4－5－1産業廃棄物の業種別・種類別発生状況(平成４年度)</t>
  </si>
  <si>
    <t>単位：ｔ/年</t>
  </si>
  <si>
    <t>データ元:H9環境白書</t>
    <rPh sb="3" eb="4">
      <t>モト</t>
    </rPh>
    <rPh sb="7" eb="9">
      <t>カンキョウ</t>
    </rPh>
    <rPh sb="9" eb="11">
      <t>ハクショ</t>
    </rPh>
    <phoneticPr fontId="10"/>
  </si>
  <si>
    <t>合計</t>
  </si>
  <si>
    <t>鉱業</t>
  </si>
  <si>
    <t>建設業</t>
  </si>
  <si>
    <t>製造業</t>
    <rPh sb="0" eb="2">
      <t>セイゾウ</t>
    </rPh>
    <phoneticPr fontId="10"/>
  </si>
  <si>
    <t>電気･ガス･水道業</t>
    <phoneticPr fontId="10"/>
  </si>
  <si>
    <t>運輸業</t>
  </si>
  <si>
    <t>卸･小売業</t>
    <phoneticPr fontId="10"/>
  </si>
  <si>
    <t>サーピス業</t>
    <phoneticPr fontId="10"/>
  </si>
  <si>
    <t>燃え殼</t>
    <phoneticPr fontId="10"/>
  </si>
  <si>
    <t>汚泥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</si>
  <si>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</si>
  <si>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</si>
  <si>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</si>
  <si>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</si>
  <si>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</si>
  <si>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</si>
  <si>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</si>
  <si>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動植物性残渣</t>
    <rPh sb="4" eb="6">
      <t>ザンサ</t>
    </rPh>
    <phoneticPr fontId="10"/>
  </si>
  <si>
    <t>ゴムくず</t>
  </si>
  <si>
    <t>金属くず</t>
  </si>
  <si>
    <t>ガラス・陶磁器くず</t>
  </si>
  <si>
    <t>鉱さい</t>
  </si>
  <si>
    <t>建設廃材</t>
  </si>
  <si>
    <t>ばいじん</t>
  </si>
  <si>
    <t>表4－5－2産業廃棄物の業種別減量化・資源化・処分状況(平成４年度)</t>
  </si>
  <si>
    <t xml:space="preserve">
発生量</t>
  </si>
  <si>
    <t>構成比</t>
    <phoneticPr fontId="10"/>
  </si>
  <si>
    <t>減量化量</t>
  </si>
  <si>
    <t>資源化量</t>
  </si>
  <si>
    <t>処分対象量</t>
  </si>
  <si>
    <t>発生量比(％)</t>
    <rPh sb="0" eb="2">
      <t>ハッセイ</t>
    </rPh>
    <rPh sb="2" eb="3">
      <t>リョウ</t>
    </rPh>
    <rPh sb="3" eb="4">
      <t>ヒ</t>
    </rPh>
    <phoneticPr fontId="10"/>
  </si>
  <si>
    <t>製造業</t>
  </si>
  <si>
    <t>電気･ガス･水道業</t>
  </si>
  <si>
    <t>卸･小売業･飲食業</t>
  </si>
  <si>
    <t>サービス業</t>
  </si>
  <si>
    <t>表４－５－３産業廃棄物の種類別減量化・資源化・処分状況(平成４年度)</t>
  </si>
  <si>
    <t>構成比</t>
    <phoneticPr fontId="10"/>
  </si>
  <si>
    <t>燃え殼</t>
  </si>
  <si>
    <t>動植物性残流</t>
  </si>
  <si>
    <t>ガラス･険磁器くず</t>
  </si>
  <si>
    <t>ばい‘じん</t>
  </si>
  <si>
    <t>-209-</t>
    <phoneticPr fontId="10"/>
  </si>
  <si>
    <t>排出量</t>
  </si>
  <si>
    <t>表2-2-1-1　産業廃棄物の業種別処理状況（平成20年度）</t>
  </si>
  <si>
    <t>発生量(千ｔ)</t>
    <rPh sb="4" eb="5">
      <t>セン</t>
    </rPh>
    <phoneticPr fontId="2"/>
  </si>
  <si>
    <t>全業種</t>
    <rPh sb="0" eb="1">
      <t>ゼン</t>
    </rPh>
    <rPh sb="1" eb="3">
      <t>ギョウシュ</t>
    </rPh>
    <phoneticPr fontId="2"/>
  </si>
  <si>
    <t>農業</t>
    <rPh sb="0" eb="2">
      <t>ノウギョウ</t>
    </rPh>
    <phoneticPr fontId="2"/>
  </si>
  <si>
    <t>鉱業</t>
    <rPh sb="0" eb="2">
      <t>コウギョウ</t>
    </rPh>
    <phoneticPr fontId="2"/>
  </si>
  <si>
    <t>建設業</t>
    <rPh sb="0" eb="3">
      <t>ケンセツギョウ</t>
    </rPh>
    <phoneticPr fontId="2"/>
  </si>
  <si>
    <t>製造業</t>
    <rPh sb="0" eb="3">
      <t>セイゾウギョウ</t>
    </rPh>
    <phoneticPr fontId="2"/>
  </si>
  <si>
    <t>電気･水道業</t>
    <rPh sb="0" eb="2">
      <t>デンキ</t>
    </rPh>
    <rPh sb="3" eb="6">
      <t>スイドウギョウ</t>
    </rPh>
    <phoneticPr fontId="2"/>
  </si>
  <si>
    <t>運輸業</t>
    <rPh sb="0" eb="3">
      <t>ウンユギョウ</t>
    </rPh>
    <phoneticPr fontId="2"/>
  </si>
  <si>
    <t>卸･小売業</t>
    <rPh sb="0" eb="1">
      <t>オロシ</t>
    </rPh>
    <rPh sb="2" eb="5">
      <t>コウリギョウ</t>
    </rPh>
    <phoneticPr fontId="2"/>
  </si>
  <si>
    <t>サービス業</t>
    <rPh sb="4" eb="5">
      <t>ギョウ</t>
    </rPh>
    <phoneticPr fontId="2"/>
  </si>
  <si>
    <t>発生量・排出量等は、小数点以下の関係で内訳の計と合わない場合がある。</t>
  </si>
  <si>
    <t>（　）内は発生量に対する割合、&lt; &gt;は排出量に対する割合。</t>
    <phoneticPr fontId="2"/>
  </si>
  <si>
    <t>▼表2-2-1-1産業廃棄物の業種別処理状況(平成18年度)     【資源循環推進課】</t>
    <phoneticPr fontId="7"/>
  </si>
  <si>
    <t>表2-2-1-1　産業廃棄物の業種別処理状況（平成17年度）</t>
    <phoneticPr fontId="2"/>
  </si>
  <si>
    <t>表2-2-5-1　産業廃棄物の業種別処理状況（平成16年度）</t>
    <phoneticPr fontId="2"/>
  </si>
  <si>
    <t>業種</t>
    <phoneticPr fontId="2"/>
  </si>
  <si>
    <t>表3-2-1-1産業廃棄物の業種別処理状況(平成22年度)</t>
  </si>
  <si>
    <t>注)１</t>
  </si>
  <si>
    <t>発生量</t>
    <phoneticPr fontId="2"/>
  </si>
  <si>
    <t>有償物</t>
    <rPh sb="0" eb="2">
      <t>ユウショウ</t>
    </rPh>
    <rPh sb="2" eb="3">
      <t>ブツ</t>
    </rPh>
    <phoneticPr fontId="2"/>
  </si>
  <si>
    <t>この部分をグラフ化</t>
    <rPh sb="2" eb="4">
      <t>ブブン</t>
    </rPh>
    <rPh sb="8" eb="9">
      <t>カ</t>
    </rPh>
    <phoneticPr fontId="2"/>
  </si>
  <si>
    <t>有償物の下のセルにも隠し文字(白)で有償物と記入</t>
    <rPh sb="0" eb="2">
      <t>ユウショウ</t>
    </rPh>
    <rPh sb="2" eb="3">
      <t>ブツ</t>
    </rPh>
    <rPh sb="4" eb="5">
      <t>シタ</t>
    </rPh>
    <rPh sb="10" eb="11">
      <t>カク</t>
    </rPh>
    <rPh sb="12" eb="14">
      <t>モジ</t>
    </rPh>
    <rPh sb="15" eb="16">
      <t>シロ</t>
    </rPh>
    <rPh sb="22" eb="24">
      <t>キニュウ</t>
    </rPh>
    <phoneticPr fontId="2"/>
  </si>
  <si>
    <t>動物のふん尿</t>
    <rPh sb="0" eb="2">
      <t>ドウブツ</t>
    </rPh>
    <rPh sb="5" eb="6">
      <t>ニョウ</t>
    </rPh>
    <phoneticPr fontId="2"/>
  </si>
  <si>
    <t>←H9を引用</t>
    <rPh sb="4" eb="6">
      <t>インヨウ</t>
    </rPh>
    <phoneticPr fontId="2"/>
  </si>
  <si>
    <t>畜産農業の常数？</t>
    <rPh sb="0" eb="2">
      <t>チクサン</t>
    </rPh>
    <rPh sb="2" eb="4">
      <t>ノウギョウ</t>
    </rPh>
    <rPh sb="5" eb="7">
      <t>ジョウスウ</t>
    </rPh>
    <phoneticPr fontId="2"/>
  </si>
  <si>
    <t>(％)</t>
  </si>
  <si>
    <t>構成比 (％)</t>
  </si>
  <si>
    <t>←(汚泥+がれき+動物ふん尿)以外</t>
    <rPh sb="0" eb="2">
      <t>オデイ</t>
    </rPh>
    <rPh sb="7" eb="9">
      <t>ドウブツ</t>
    </rPh>
    <rPh sb="11" eb="12">
      <t>ニョウ</t>
    </rPh>
    <phoneticPr fontId="2"/>
  </si>
  <si>
    <t>表3-2-1-1産業廃棄物の業種別処理状況(平成23年度)</t>
    <phoneticPr fontId="2"/>
  </si>
  <si>
    <t>表3-2-1-1産業廃棄物の業種別処理状況(平成24年度)</t>
    <phoneticPr fontId="2"/>
  </si>
  <si>
    <t xml:space="preserve">
発生量</t>
    <phoneticPr fontId="2"/>
  </si>
  <si>
    <t>代表的な業種を掲載した。(H15~)</t>
    <phoneticPr fontId="5"/>
  </si>
  <si>
    <t>業種</t>
    <phoneticPr fontId="2"/>
  </si>
  <si>
    <t>表2-2-5-1　産業廃棄物の業種別処理状況（平成15年度）</t>
    <phoneticPr fontId="2"/>
  </si>
  <si>
    <t>表2-2-5-1産業廃棄物の業種別処理状況（平成13年度推定値）
、【資源循環推進課】</t>
    <phoneticPr fontId="2"/>
  </si>
  <si>
    <r>
      <t>表2-2-5-1産業廃棄物の業種別処理状況</t>
    </r>
    <r>
      <rPr>
        <sz val="9"/>
        <rFont val="Meiryo UI"/>
        <family val="3"/>
        <charset val="128"/>
      </rPr>
      <t>(平成12年度推定値)</t>
    </r>
    <rPh sb="0" eb="1">
      <t>ヒョウ</t>
    </rPh>
    <phoneticPr fontId="2"/>
  </si>
  <si>
    <t>％</t>
    <phoneticPr fontId="5"/>
  </si>
  <si>
    <t>表4－5－2産業廃棄物の業種別減量化・資源化・処分状況(平成４年度)</t>
    <phoneticPr fontId="2"/>
  </si>
  <si>
    <t>年度</t>
    <rPh sb="0" eb="2">
      <t>ネンド</t>
    </rPh>
    <phoneticPr fontId="5"/>
  </si>
  <si>
    <t>連番</t>
    <rPh sb="0" eb="2">
      <t>レンバン</t>
    </rPh>
    <phoneticPr fontId="5"/>
  </si>
  <si>
    <t>処理後有効利用量</t>
    <phoneticPr fontId="9"/>
  </si>
  <si>
    <t>委託埋立処分量</t>
    <phoneticPr fontId="9"/>
  </si>
  <si>
    <t>自己埋立処分量</t>
    <phoneticPr fontId="9"/>
  </si>
  <si>
    <t>電気･ガス･水道業</t>
    <phoneticPr fontId="9"/>
  </si>
  <si>
    <t>業者中処理量</t>
    <phoneticPr fontId="9"/>
  </si>
  <si>
    <t>汚泥･建設廃材･廃プラ･木くず等</t>
    <phoneticPr fontId="9"/>
  </si>
  <si>
    <t>表3-2-1-1産業廃棄物の業種別処理状況(平成25年度)</t>
    <phoneticPr fontId="2"/>
  </si>
  <si>
    <t>区分別</t>
    <rPh sb="0" eb="2">
      <t>クブン</t>
    </rPh>
    <rPh sb="2" eb="3">
      <t>ベツ</t>
    </rPh>
    <phoneticPr fontId="5"/>
  </si>
  <si>
    <t>業種番</t>
    <rPh sb="0" eb="2">
      <t>ギョウシュ</t>
    </rPh>
    <rPh sb="2" eb="3">
      <t>バン</t>
    </rPh>
    <phoneticPr fontId="5"/>
  </si>
  <si>
    <t>表3-2-1-1産業廃棄物の業種別処理状況</t>
    <phoneticPr fontId="2"/>
  </si>
  <si>
    <t>％</t>
  </si>
  <si>
    <t>業種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</si>
</sst>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&quot;(&quot;0.0&quot;)&quot;"/>
    <numFmt numFmtId="177" formatCode="&quot;&lt;&quot;0.0&quot;&gt;&quot;"/>
    <numFmt numFmtId="178" formatCode="0_ "/>
    <numFmt numFmtId="180" formatCode="&quot;(&quot;0&quot;)&quot;"/>
    <numFmt numFmtId="181" formatCode="0.0"/>
    <numFmt numFmtId="182" formatCode="[$-411]ge"/>
    <numFmt numFmtId="183" formatCode="0.0_ 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sz val="8"/>
      <name val="Meiryo UI"/>
      <family val="3"/>
      <charset val="128"/>
    </font>
    <font>
      <sz val="11"/>
      <color indexed="40"/>
      <name val="ＭＳ Ｐ明朝"/>
      <family val="1"/>
      <charset val="128"/>
    </font>
    <font>
      <sz val="9"/>
      <name val="Meiryo UI"/>
      <family val="3"/>
      <charset val="128"/>
    </font>
    <font>
      <sz val="10"/>
      <color indexed="40"/>
      <name val="ＭＳ Ｐ明朝"/>
      <family val="1"/>
      <charset val="128"/>
    </font>
    <font>
      <u val="double"/>
      <sz val="12"/>
      <name val="Meiryo UI"/>
      <family val="3"/>
      <charset val="128"/>
    </font>
    <font>
      <sz val="6"/>
      <color indexed="40"/>
      <name val="ＭＳ Ｐ明朝"/>
      <family val="1"/>
      <charset val="128"/>
    </font>
    <font>
      <sz val="20"/>
      <color indexed="40"/>
      <name val="ＭＳ Ｐ明朝"/>
      <family val="1"/>
      <charset val="128"/>
    </font>
    <font>
      <sz val="7"/>
      <name val="Meiryo UI"/>
      <family val="3"/>
      <charset val="128"/>
    </font>
    <font>
      <sz val="10"/>
      <color rgb="FFFFFF00"/>
      <name val="Meiryo UI"/>
      <family val="3"/>
      <charset val="128"/>
    </font>
    <font>
      <sz val="6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4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9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top"/>
    </xf>
    <xf numFmtId="0" fontId="4" fillId="0" borderId="2" xfId="0" quotePrefix="1" applyFont="1" applyBorder="1" applyAlignment="1">
      <alignment horizontal="right" vertical="center"/>
    </xf>
    <xf numFmtId="0" fontId="4" fillId="0" borderId="1" xfId="0" quotePrefix="1" applyFont="1" applyBorder="1" applyAlignment="1">
      <alignment horizontal="right" vertical="center"/>
    </xf>
    <xf numFmtId="177" fontId="3" fillId="2" borderId="1" xfId="0" applyNumberFormat="1" applyFont="1" applyFill="1" applyBorder="1" applyAlignment="1">
      <alignment vertical="center" shrinkToFit="1"/>
    </xf>
    <xf numFmtId="0" fontId="6" fillId="0" borderId="9" xfId="0" applyFont="1" applyFill="1" applyBorder="1" applyAlignment="1">
      <alignment vertical="top"/>
    </xf>
    <xf numFmtId="177" fontId="3" fillId="0" borderId="1" xfId="0" applyNumberFormat="1" applyFont="1" applyBorder="1" applyAlignment="1">
      <alignment vertical="center" shrinkToFit="1"/>
    </xf>
    <xf numFmtId="0" fontId="6" fillId="0" borderId="0" xfId="0" quotePrefix="1" applyFont="1" applyFill="1" applyBorder="1" applyAlignment="1">
      <alignment horizontal="right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/>
    </xf>
    <xf numFmtId="0" fontId="8" fillId="0" borderId="0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vertical="top"/>
    </xf>
    <xf numFmtId="0" fontId="8" fillId="0" borderId="0" xfId="0" quotePrefix="1" applyNumberFormat="1" applyFont="1" applyBorder="1" applyAlignment="1">
      <alignment horizontal="center" vertical="top"/>
    </xf>
    <xf numFmtId="0" fontId="3" fillId="0" borderId="0" xfId="0" applyNumberFormat="1" applyFont="1" applyAlignment="1">
      <alignment vertical="top"/>
    </xf>
    <xf numFmtId="0" fontId="3" fillId="0" borderId="10" xfId="0" quotePrefix="1" applyNumberFormat="1" applyFont="1" applyFill="1" applyBorder="1" applyAlignment="1">
      <alignment vertical="top"/>
    </xf>
    <xf numFmtId="0" fontId="3" fillId="0" borderId="11" xfId="0" quotePrefix="1" applyNumberFormat="1" applyFont="1" applyFill="1" applyBorder="1" applyAlignment="1">
      <alignment horizontal="left" vertical="top" wrapText="1"/>
    </xf>
    <xf numFmtId="0" fontId="3" fillId="0" borderId="12" xfId="0" quotePrefix="1" applyNumberFormat="1" applyFont="1" applyFill="1" applyBorder="1" applyAlignment="1">
      <alignment horizontal="left" vertical="top"/>
    </xf>
    <xf numFmtId="0" fontId="3" fillId="0" borderId="10" xfId="0" quotePrefix="1" applyNumberFormat="1" applyFont="1" applyFill="1" applyBorder="1" applyAlignment="1">
      <alignment horizontal="left" vertical="top" shrinkToFit="1"/>
    </xf>
    <xf numFmtId="0" fontId="3" fillId="0" borderId="11" xfId="0" quotePrefix="1" applyNumberFormat="1" applyFont="1" applyFill="1" applyBorder="1" applyAlignment="1">
      <alignment horizontal="left" vertical="top"/>
    </xf>
    <xf numFmtId="0" fontId="3" fillId="0" borderId="13" xfId="0" applyNumberFormat="1" applyFont="1" applyFill="1" applyBorder="1" applyAlignment="1">
      <alignment vertical="top"/>
    </xf>
    <xf numFmtId="0" fontId="3" fillId="0" borderId="14" xfId="0" applyNumberFormat="1" applyFont="1" applyBorder="1" applyAlignment="1">
      <alignment vertical="top"/>
    </xf>
    <xf numFmtId="180" fontId="3" fillId="0" borderId="15" xfId="0" applyNumberFormat="1" applyFont="1" applyBorder="1" applyAlignment="1">
      <alignment vertical="top"/>
    </xf>
    <xf numFmtId="0" fontId="3" fillId="0" borderId="16" xfId="0" applyNumberFormat="1" applyFont="1" applyFill="1" applyBorder="1" applyAlignment="1">
      <alignment vertical="top"/>
    </xf>
    <xf numFmtId="0" fontId="3" fillId="0" borderId="17" xfId="0" applyNumberFormat="1" applyFont="1" applyFill="1" applyBorder="1" applyAlignment="1">
      <alignment vertical="top"/>
    </xf>
    <xf numFmtId="0" fontId="3" fillId="0" borderId="18" xfId="0" applyNumberFormat="1" applyFont="1" applyFill="1" applyBorder="1" applyAlignment="1">
      <alignment vertical="top"/>
    </xf>
    <xf numFmtId="0" fontId="3" fillId="0" borderId="19" xfId="0" applyNumberFormat="1" applyFont="1" applyFill="1" applyBorder="1" applyAlignment="1">
      <alignment vertical="top"/>
    </xf>
    <xf numFmtId="0" fontId="3" fillId="0" borderId="20" xfId="0" applyNumberFormat="1" applyFont="1" applyBorder="1" applyAlignment="1">
      <alignment vertical="top"/>
    </xf>
    <xf numFmtId="180" fontId="3" fillId="0" borderId="21" xfId="0" applyNumberFormat="1" applyFont="1" applyBorder="1" applyAlignment="1">
      <alignment vertical="top"/>
    </xf>
    <xf numFmtId="180" fontId="3" fillId="0" borderId="16" xfId="0" applyNumberFormat="1" applyFont="1" applyFill="1" applyBorder="1" applyAlignment="1">
      <alignment vertical="top"/>
    </xf>
    <xf numFmtId="180" fontId="3" fillId="0" borderId="17" xfId="0" applyNumberFormat="1" applyFont="1" applyFill="1" applyBorder="1" applyAlignment="1">
      <alignment vertical="top"/>
    </xf>
    <xf numFmtId="180" fontId="3" fillId="0" borderId="22" xfId="0" applyNumberFormat="1" applyFont="1" applyFill="1" applyBorder="1" applyAlignment="1">
      <alignment vertical="top"/>
    </xf>
    <xf numFmtId="180" fontId="3" fillId="0" borderId="23" xfId="0" applyNumberFormat="1" applyFont="1" applyFill="1" applyBorder="1" applyAlignment="1">
      <alignment vertical="top"/>
    </xf>
    <xf numFmtId="0" fontId="3" fillId="0" borderId="24" xfId="0" applyNumberFormat="1" applyFont="1" applyFill="1" applyBorder="1" applyAlignment="1">
      <alignment vertical="top"/>
    </xf>
    <xf numFmtId="0" fontId="3" fillId="0" borderId="25" xfId="0" applyNumberFormat="1" applyFont="1" applyBorder="1" applyAlignment="1">
      <alignment vertical="top"/>
    </xf>
    <xf numFmtId="180" fontId="3" fillId="0" borderId="26" xfId="0" applyNumberFormat="1" applyFont="1" applyBorder="1" applyAlignment="1">
      <alignment vertical="top"/>
    </xf>
    <xf numFmtId="0" fontId="3" fillId="0" borderId="27" xfId="0" applyNumberFormat="1" applyFont="1" applyFill="1" applyBorder="1" applyAlignment="1">
      <alignment vertical="top"/>
    </xf>
    <xf numFmtId="0" fontId="3" fillId="2" borderId="17" xfId="0" applyNumberFormat="1" applyFont="1" applyFill="1" applyBorder="1" applyAlignment="1">
      <alignment horizontal="center" vertical="top"/>
    </xf>
    <xf numFmtId="0" fontId="3" fillId="0" borderId="28" xfId="0" quotePrefix="1" applyNumberFormat="1" applyFont="1" applyFill="1" applyBorder="1" applyAlignment="1">
      <alignment horizontal="left" vertical="top"/>
    </xf>
    <xf numFmtId="0" fontId="3" fillId="2" borderId="16" xfId="0" applyNumberFormat="1" applyFont="1" applyFill="1" applyBorder="1" applyAlignment="1">
      <alignment horizontal="center" vertical="top"/>
    </xf>
    <xf numFmtId="0" fontId="3" fillId="0" borderId="17" xfId="0" quotePrefix="1" applyNumberFormat="1" applyFont="1" applyFill="1" applyBorder="1" applyAlignment="1">
      <alignment horizontal="left" vertical="top"/>
    </xf>
    <xf numFmtId="0" fontId="3" fillId="0" borderId="30" xfId="0" applyNumberFormat="1" applyFont="1" applyBorder="1" applyAlignment="1">
      <alignment vertical="top"/>
    </xf>
    <xf numFmtId="180" fontId="3" fillId="0" borderId="22" xfId="0" applyNumberFormat="1" applyFont="1" applyBorder="1" applyAlignment="1">
      <alignment vertical="top"/>
    </xf>
    <xf numFmtId="0" fontId="3" fillId="2" borderId="17" xfId="0" applyNumberFormat="1" applyFont="1" applyFill="1" applyBorder="1" applyAlignment="1">
      <alignment horizontal="right" vertical="top"/>
    </xf>
    <xf numFmtId="0" fontId="3" fillId="2" borderId="16" xfId="0" applyNumberFormat="1" applyFont="1" applyFill="1" applyBorder="1" applyAlignment="1">
      <alignment vertical="top"/>
    </xf>
    <xf numFmtId="180" fontId="3" fillId="0" borderId="23" xfId="0" applyNumberFormat="1" applyFont="1" applyBorder="1" applyAlignment="1">
      <alignment vertical="top"/>
    </xf>
    <xf numFmtId="0" fontId="3" fillId="0" borderId="24" xfId="0" applyNumberFormat="1" applyFont="1" applyBorder="1" applyAlignment="1">
      <alignment vertical="top"/>
    </xf>
    <xf numFmtId="0" fontId="3" fillId="0" borderId="29" xfId="0" applyNumberFormat="1" applyFont="1" applyFill="1" applyBorder="1" applyAlignment="1">
      <alignment vertical="top"/>
    </xf>
    <xf numFmtId="0" fontId="3" fillId="0" borderId="18" xfId="0" applyNumberFormat="1" applyFont="1" applyBorder="1" applyAlignment="1">
      <alignment vertical="top"/>
    </xf>
    <xf numFmtId="0" fontId="3" fillId="0" borderId="16" xfId="0" applyNumberFormat="1" applyFont="1" applyBorder="1" applyAlignment="1">
      <alignment vertical="top"/>
    </xf>
    <xf numFmtId="0" fontId="3" fillId="0" borderId="17" xfId="0" applyNumberFormat="1" applyFont="1" applyBorder="1" applyAlignment="1">
      <alignment vertical="top"/>
    </xf>
    <xf numFmtId="0" fontId="3" fillId="0" borderId="31" xfId="0" applyNumberFormat="1" applyFont="1" applyFill="1" applyBorder="1" applyAlignment="1">
      <alignment vertical="top"/>
    </xf>
    <xf numFmtId="0" fontId="3" fillId="0" borderId="28" xfId="0" applyNumberFormat="1" applyFont="1" applyFill="1" applyBorder="1" applyAlignment="1">
      <alignment vertical="top"/>
    </xf>
    <xf numFmtId="0" fontId="3" fillId="0" borderId="32" xfId="0" applyNumberFormat="1" applyFont="1" applyFill="1" applyBorder="1" applyAlignment="1">
      <alignment vertical="top"/>
    </xf>
    <xf numFmtId="180" fontId="3" fillId="0" borderId="27" xfId="0" applyNumberFormat="1" applyFont="1" applyFill="1" applyBorder="1" applyAlignment="1">
      <alignment vertical="top"/>
    </xf>
    <xf numFmtId="180" fontId="3" fillId="0" borderId="33" xfId="0" applyNumberFormat="1" applyFont="1" applyFill="1" applyBorder="1" applyAlignment="1">
      <alignment vertical="top"/>
    </xf>
    <xf numFmtId="0" fontId="3" fillId="0" borderId="23" xfId="0" applyNumberFormat="1" applyFont="1" applyFill="1" applyBorder="1" applyAlignment="1">
      <alignment vertical="top"/>
    </xf>
    <xf numFmtId="180" fontId="3" fillId="0" borderId="35" xfId="0" applyNumberFormat="1" applyFont="1" applyBorder="1" applyAlignment="1">
      <alignment vertical="top"/>
    </xf>
    <xf numFmtId="0" fontId="3" fillId="0" borderId="32" xfId="0" applyNumberFormat="1" applyFont="1" applyBorder="1" applyAlignment="1">
      <alignment vertical="top"/>
    </xf>
    <xf numFmtId="180" fontId="3" fillId="0" borderId="33" xfId="0" applyNumberFormat="1" applyFont="1" applyBorder="1" applyAlignment="1">
      <alignment vertical="top"/>
    </xf>
    <xf numFmtId="0" fontId="3" fillId="0" borderId="19" xfId="0" applyNumberFormat="1" applyFont="1" applyBorder="1" applyAlignment="1">
      <alignment vertical="top"/>
    </xf>
    <xf numFmtId="0" fontId="3" fillId="0" borderId="34" xfId="0" applyNumberFormat="1" applyFont="1" applyFill="1" applyBorder="1" applyAlignment="1">
      <alignment vertical="top"/>
    </xf>
    <xf numFmtId="0" fontId="3" fillId="0" borderId="36" xfId="0" applyNumberFormat="1" applyFont="1" applyFill="1" applyBorder="1" applyAlignment="1">
      <alignment vertical="top"/>
    </xf>
    <xf numFmtId="0" fontId="3" fillId="0" borderId="37" xfId="0" applyNumberFormat="1" applyFont="1" applyFill="1" applyBorder="1" applyAlignment="1">
      <alignment vertical="top"/>
    </xf>
    <xf numFmtId="180" fontId="3" fillId="0" borderId="37" xfId="0" applyNumberFormat="1" applyFont="1" applyBorder="1" applyAlignment="1">
      <alignment vertical="top"/>
    </xf>
    <xf numFmtId="0" fontId="3" fillId="0" borderId="16" xfId="0" quotePrefix="1" applyNumberFormat="1" applyFont="1" applyFill="1" applyBorder="1" applyAlignment="1">
      <alignment horizontal="left" vertical="top" shrinkToFit="1"/>
    </xf>
    <xf numFmtId="180" fontId="3" fillId="0" borderId="38" xfId="0" applyNumberFormat="1" applyFont="1" applyBorder="1" applyAlignment="1">
      <alignment vertical="top"/>
    </xf>
    <xf numFmtId="0" fontId="3" fillId="0" borderId="39" xfId="0" applyNumberFormat="1" applyFont="1" applyFill="1" applyBorder="1" applyAlignment="1">
      <alignment vertical="top"/>
    </xf>
    <xf numFmtId="0" fontId="3" fillId="0" borderId="19" xfId="0" quotePrefix="1" applyNumberFormat="1" applyFont="1" applyFill="1" applyBorder="1" applyAlignment="1">
      <alignment horizontal="left" vertical="top" wrapText="1"/>
    </xf>
    <xf numFmtId="180" fontId="3" fillId="0" borderId="38" xfId="0" applyNumberFormat="1" applyFont="1" applyFill="1" applyBorder="1" applyAlignment="1">
      <alignment vertical="top"/>
    </xf>
    <xf numFmtId="0" fontId="3" fillId="0" borderId="19" xfId="0" quotePrefix="1" applyNumberFormat="1" applyFont="1" applyBorder="1" applyAlignment="1">
      <alignment horizontal="left" vertical="top"/>
    </xf>
    <xf numFmtId="0" fontId="3" fillId="0" borderId="19" xfId="0" quotePrefix="1" applyNumberFormat="1" applyFont="1" applyFill="1" applyBorder="1" applyAlignment="1">
      <alignment horizontal="left" vertical="top"/>
    </xf>
    <xf numFmtId="0" fontId="3" fillId="0" borderId="23" xfId="0" applyNumberFormat="1" applyFont="1" applyBorder="1" applyAlignment="1">
      <alignment vertical="top"/>
    </xf>
    <xf numFmtId="0" fontId="3" fillId="0" borderId="17" xfId="0" applyNumberFormat="1" applyFont="1" applyFill="1" applyBorder="1" applyAlignment="1">
      <alignment horizontal="left" vertical="top"/>
    </xf>
    <xf numFmtId="0" fontId="3" fillId="0" borderId="18" xfId="0" quotePrefix="1" applyNumberFormat="1" applyFont="1" applyFill="1" applyBorder="1" applyAlignment="1">
      <alignment horizontal="left" vertical="top"/>
    </xf>
    <xf numFmtId="0" fontId="3" fillId="0" borderId="23" xfId="0" applyNumberFormat="1" applyFont="1" applyFill="1" applyBorder="1" applyAlignment="1">
      <alignment horizontal="right" vertical="top"/>
    </xf>
    <xf numFmtId="0" fontId="3" fillId="2" borderId="0" xfId="0" applyNumberFormat="1" applyFont="1" applyFill="1" applyBorder="1" applyAlignment="1">
      <alignment vertical="top"/>
    </xf>
    <xf numFmtId="0" fontId="3" fillId="0" borderId="39" xfId="0" quotePrefix="1" applyNumberFormat="1" applyFont="1" applyFill="1" applyBorder="1" applyAlignment="1">
      <alignment horizontal="left" vertical="top" shrinkToFit="1"/>
    </xf>
    <xf numFmtId="0" fontId="3" fillId="0" borderId="38" xfId="0" applyNumberFormat="1" applyFont="1" applyFill="1" applyBorder="1" applyAlignment="1">
      <alignment vertical="top"/>
    </xf>
    <xf numFmtId="0" fontId="3" fillId="2" borderId="17" xfId="0" applyNumberFormat="1" applyFont="1" applyFill="1" applyBorder="1" applyAlignment="1">
      <alignment vertical="top"/>
    </xf>
    <xf numFmtId="0" fontId="3" fillId="2" borderId="20" xfId="0" applyNumberFormat="1" applyFont="1" applyFill="1" applyBorder="1" applyAlignment="1">
      <alignment vertical="top"/>
    </xf>
    <xf numFmtId="180" fontId="3" fillId="2" borderId="21" xfId="0" applyNumberFormat="1" applyFont="1" applyFill="1" applyBorder="1" applyAlignment="1">
      <alignment vertical="top"/>
    </xf>
    <xf numFmtId="0" fontId="3" fillId="0" borderId="4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horizontal="right" vertical="top"/>
    </xf>
    <xf numFmtId="180" fontId="3" fillId="2" borderId="0" xfId="0" applyNumberFormat="1" applyFont="1" applyFill="1" applyBorder="1" applyAlignment="1">
      <alignment vertical="top"/>
    </xf>
    <xf numFmtId="0" fontId="3" fillId="0" borderId="0" xfId="0" quotePrefix="1" applyNumberFormat="1" applyFont="1" applyAlignment="1">
      <alignment horizontal="left" vertical="top"/>
    </xf>
    <xf numFmtId="0" fontId="6" fillId="0" borderId="0" xfId="0" applyNumberFormat="1" applyFont="1" applyAlignment="1">
      <alignment vertical="top"/>
    </xf>
    <xf numFmtId="0" fontId="6" fillId="0" borderId="0" xfId="0" applyNumberFormat="1" applyFont="1" applyAlignment="1"/>
    <xf numFmtId="0" fontId="6" fillId="0" borderId="0" xfId="0" applyNumberFormat="1" applyFont="1" applyAlignment="1">
      <alignment horizontal="right"/>
    </xf>
    <xf numFmtId="0" fontId="6" fillId="0" borderId="41" xfId="0" applyNumberFormat="1" applyFont="1" applyFill="1" applyBorder="1" applyAlignment="1">
      <alignment vertical="top"/>
    </xf>
    <xf numFmtId="0" fontId="6" fillId="0" borderId="41" xfId="0" applyNumberFormat="1" applyFont="1" applyFill="1" applyBorder="1" applyAlignment="1">
      <alignment vertical="top" shrinkToFit="1"/>
    </xf>
    <xf numFmtId="0" fontId="11" fillId="0" borderId="41" xfId="0" quotePrefix="1" applyNumberFormat="1" applyFont="1" applyFill="1" applyBorder="1" applyAlignment="1">
      <alignment horizontal="left" vertical="top" wrapText="1"/>
    </xf>
    <xf numFmtId="0" fontId="4" fillId="0" borderId="41" xfId="0" quotePrefix="1" applyNumberFormat="1" applyFont="1" applyFill="1" applyBorder="1" applyAlignment="1">
      <alignment horizontal="left" vertical="top" wrapText="1"/>
    </xf>
    <xf numFmtId="0" fontId="6" fillId="0" borderId="0" xfId="0" applyNumberFormat="1" applyFont="1" applyAlignment="1">
      <alignment vertical="top" shrinkToFit="1"/>
    </xf>
    <xf numFmtId="0" fontId="6" fillId="0" borderId="41" xfId="0" quotePrefix="1" applyNumberFormat="1" applyFont="1" applyFill="1" applyBorder="1" applyAlignment="1">
      <alignment horizontal="left" vertical="top"/>
    </xf>
    <xf numFmtId="0" fontId="6" fillId="0" borderId="39" xfId="0" applyNumberFormat="1" applyFont="1" applyFill="1" applyBorder="1" applyAlignment="1">
      <alignment vertical="top" shrinkToFit="1"/>
    </xf>
    <xf numFmtId="0" fontId="6" fillId="0" borderId="39" xfId="0" quotePrefix="1" applyNumberFormat="1" applyFont="1" applyFill="1" applyBorder="1" applyAlignment="1">
      <alignment horizontal="left" vertical="top" wrapText="1" shrinkToFit="1"/>
    </xf>
    <xf numFmtId="0" fontId="6" fillId="0" borderId="42" xfId="0" applyNumberFormat="1" applyFont="1" applyFill="1" applyBorder="1" applyAlignment="1">
      <alignment vertical="top"/>
    </xf>
    <xf numFmtId="0" fontId="6" fillId="0" borderId="20" xfId="0" applyNumberFormat="1" applyFont="1" applyFill="1" applyBorder="1" applyAlignment="1">
      <alignment vertical="top" shrinkToFit="1"/>
    </xf>
    <xf numFmtId="0" fontId="6" fillId="0" borderId="43" xfId="0" applyNumberFormat="1" applyFont="1" applyFill="1" applyBorder="1" applyAlignment="1">
      <alignment vertical="top" shrinkToFit="1"/>
    </xf>
    <xf numFmtId="0" fontId="6" fillId="0" borderId="38" xfId="0" applyNumberFormat="1" applyFont="1" applyFill="1" applyBorder="1" applyAlignment="1">
      <alignment vertical="top" shrinkToFit="1"/>
    </xf>
    <xf numFmtId="0" fontId="6" fillId="0" borderId="38" xfId="0" applyNumberFormat="1" applyFont="1" applyFill="1" applyBorder="1" applyAlignment="1">
      <alignment horizontal="center" vertical="top" wrapText="1" shrinkToFit="1"/>
    </xf>
    <xf numFmtId="0" fontId="4" fillId="0" borderId="41" xfId="0" quotePrefix="1" applyNumberFormat="1" applyFont="1" applyFill="1" applyBorder="1" applyAlignment="1">
      <alignment horizontal="left" vertical="top" wrapText="1" shrinkToFit="1"/>
    </xf>
    <xf numFmtId="0" fontId="4" fillId="0" borderId="41" xfId="0" applyNumberFormat="1" applyFont="1" applyFill="1" applyBorder="1" applyAlignment="1">
      <alignment vertical="top" wrapText="1" shrinkToFit="1"/>
    </xf>
    <xf numFmtId="181" fontId="6" fillId="0" borderId="41" xfId="0" applyNumberFormat="1" applyFont="1" applyFill="1" applyBorder="1" applyAlignment="1">
      <alignment vertical="top" shrinkToFit="1"/>
    </xf>
    <xf numFmtId="3" fontId="6" fillId="0" borderId="41" xfId="0" applyNumberFormat="1" applyFont="1" applyFill="1" applyBorder="1" applyAlignment="1">
      <alignment vertical="top" shrinkToFit="1"/>
    </xf>
    <xf numFmtId="0" fontId="6" fillId="0" borderId="0" xfId="0" quotePrefix="1" applyNumberFormat="1" applyFont="1" applyAlignment="1">
      <alignment horizontal="left" vertical="top" shrinkToFit="1"/>
    </xf>
    <xf numFmtId="0" fontId="6" fillId="0" borderId="4" xfId="0" applyNumberFormat="1" applyFont="1" applyFill="1" applyBorder="1" applyAlignment="1">
      <alignment vertical="top"/>
    </xf>
    <xf numFmtId="0" fontId="3" fillId="0" borderId="0" xfId="0" quotePrefix="1" applyFont="1" applyAlignment="1">
      <alignment horizontal="left" vertical="center"/>
    </xf>
    <xf numFmtId="0" fontId="3" fillId="0" borderId="3" xfId="0" applyFont="1" applyBorder="1">
      <alignment vertical="center"/>
    </xf>
    <xf numFmtId="0" fontId="3" fillId="0" borderId="5" xfId="0" quotePrefix="1" applyFont="1" applyBorder="1" applyAlignment="1">
      <alignment horizontal="left"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44" xfId="0" applyFont="1" applyBorder="1">
      <alignment vertical="center"/>
    </xf>
    <xf numFmtId="178" fontId="3" fillId="0" borderId="3" xfId="0" applyNumberFormat="1" applyFont="1" applyBorder="1" applyAlignment="1">
      <alignment vertical="center" shrinkToFit="1"/>
    </xf>
    <xf numFmtId="178" fontId="3" fillId="2" borderId="3" xfId="0" applyNumberFormat="1" applyFont="1" applyFill="1" applyBorder="1" applyAlignment="1">
      <alignment vertical="center" shrinkToFit="1"/>
    </xf>
    <xf numFmtId="176" fontId="3" fillId="2" borderId="2" xfId="0" applyNumberFormat="1" applyFont="1" applyFill="1" applyBorder="1" applyAlignment="1">
      <alignment vertical="center" shrinkToFit="1"/>
    </xf>
    <xf numFmtId="0" fontId="3" fillId="3" borderId="1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3" fillId="3" borderId="3" xfId="0" applyFont="1" applyFill="1" applyBorder="1">
      <alignment vertical="center"/>
    </xf>
    <xf numFmtId="178" fontId="3" fillId="3" borderId="3" xfId="0" applyNumberFormat="1" applyFont="1" applyFill="1" applyBorder="1" applyAlignment="1">
      <alignment vertical="center" shrinkToFit="1"/>
    </xf>
    <xf numFmtId="0" fontId="6" fillId="0" borderId="28" xfId="0" applyNumberFormat="1" applyFont="1" applyFill="1" applyBorder="1" applyAlignment="1">
      <alignment horizontal="right" vertical="top"/>
    </xf>
    <xf numFmtId="0" fontId="6" fillId="0" borderId="17" xfId="0" quotePrefix="1" applyNumberFormat="1" applyFont="1" applyFill="1" applyBorder="1" applyAlignment="1">
      <alignment horizontal="right" vertical="top"/>
    </xf>
    <xf numFmtId="181" fontId="6" fillId="0" borderId="41" xfId="0" quotePrefix="1" applyNumberFormat="1" applyFont="1" applyFill="1" applyBorder="1" applyAlignment="1">
      <alignment horizontal="left" vertical="top"/>
    </xf>
    <xf numFmtId="0" fontId="6" fillId="0" borderId="4" xfId="0" applyFont="1" applyBorder="1" applyAlignment="1">
      <alignment horizontal="right" vertical="center"/>
    </xf>
    <xf numFmtId="0" fontId="6" fillId="0" borderId="4" xfId="0" applyFont="1" applyBorder="1">
      <alignment vertical="center"/>
    </xf>
    <xf numFmtId="183" fontId="6" fillId="2" borderId="4" xfId="0" applyNumberFormat="1" applyFont="1" applyFill="1" applyBorder="1" applyAlignment="1">
      <alignment vertical="center" shrinkToFit="1"/>
    </xf>
    <xf numFmtId="0" fontId="0" fillId="0" borderId="0" xfId="0" applyFont="1" applyAlignment="1">
      <alignment horizontal="right"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0" xfId="0" quotePrefix="1" applyFont="1" applyBorder="1" applyAlignment="1">
      <alignment horizontal="left" vertical="center"/>
    </xf>
    <xf numFmtId="0" fontId="0" fillId="0" borderId="0" xfId="0" applyFont="1" applyBorder="1">
      <alignment vertical="center"/>
    </xf>
    <xf numFmtId="0" fontId="3" fillId="0" borderId="0" xfId="0" applyFont="1" applyBorder="1" applyAlignment="1">
      <alignment vertical="top"/>
    </xf>
    <xf numFmtId="0" fontId="12" fillId="3" borderId="1" xfId="0" applyFont="1" applyFill="1" applyBorder="1">
      <alignment vertical="center"/>
    </xf>
    <xf numFmtId="0" fontId="3" fillId="0" borderId="0" xfId="0" applyFont="1" applyFill="1">
      <alignment vertical="center"/>
    </xf>
    <xf numFmtId="0" fontId="3" fillId="0" borderId="45" xfId="0" applyFont="1" applyFill="1" applyBorder="1">
      <alignment vertical="center"/>
    </xf>
    <xf numFmtId="0" fontId="3" fillId="0" borderId="4" xfId="0" applyFont="1" applyFill="1" applyBorder="1">
      <alignment vertical="center"/>
    </xf>
    <xf numFmtId="178" fontId="3" fillId="0" borderId="3" xfId="0" applyNumberFormat="1" applyFont="1" applyFill="1" applyBorder="1" applyAlignment="1">
      <alignment vertical="center" shrinkToFit="1"/>
    </xf>
    <xf numFmtId="176" fontId="3" fillId="0" borderId="2" xfId="0" applyNumberFormat="1" applyFont="1" applyFill="1" applyBorder="1" applyAlignment="1">
      <alignment vertical="center" shrinkToFit="1"/>
    </xf>
    <xf numFmtId="177" fontId="3" fillId="0" borderId="1" xfId="0" applyNumberFormat="1" applyFont="1" applyFill="1" applyBorder="1" applyAlignment="1">
      <alignment vertical="center" shrinkToFit="1"/>
    </xf>
    <xf numFmtId="0" fontId="6" fillId="0" borderId="46" xfId="0" quotePrefix="1" applyNumberFormat="1" applyFont="1" applyFill="1" applyBorder="1" applyAlignment="1">
      <alignment horizontal="left" vertical="top"/>
    </xf>
    <xf numFmtId="0" fontId="6" fillId="0" borderId="47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1" fontId="6" fillId="0" borderId="4" xfId="0" applyNumberFormat="1" applyFont="1" applyFill="1" applyBorder="1" applyAlignment="1">
      <alignment vertical="center" shrinkToFit="1"/>
    </xf>
    <xf numFmtId="1" fontId="6" fillId="0" borderId="48" xfId="0" applyNumberFormat="1" applyFont="1" applyFill="1" applyBorder="1" applyAlignment="1">
      <alignment vertical="center" shrinkToFit="1"/>
    </xf>
    <xf numFmtId="181" fontId="6" fillId="0" borderId="4" xfId="0" applyNumberFormat="1" applyFont="1" applyFill="1" applyBorder="1" applyAlignment="1">
      <alignment vertical="center" shrinkToFit="1"/>
    </xf>
    <xf numFmtId="181" fontId="6" fillId="0" borderId="48" xfId="0" applyNumberFormat="1" applyFont="1" applyFill="1" applyBorder="1" applyAlignment="1">
      <alignment vertical="center" shrinkToFit="1"/>
    </xf>
    <xf numFmtId="181" fontId="6" fillId="0" borderId="4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vertical="top" shrinkToFit="1"/>
    </xf>
    <xf numFmtId="181" fontId="6" fillId="0" borderId="48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vertical="center"/>
    </xf>
    <xf numFmtId="0" fontId="6" fillId="0" borderId="0" xfId="0" quotePrefix="1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center" vertical="top" shrinkToFit="1"/>
    </xf>
    <xf numFmtId="1" fontId="6" fillId="0" borderId="4" xfId="0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top"/>
    </xf>
    <xf numFmtId="0" fontId="3" fillId="0" borderId="48" xfId="0" applyFont="1" applyFill="1" applyBorder="1" applyAlignment="1">
      <alignment horizontal="center" vertical="top" shrinkToFit="1"/>
    </xf>
    <xf numFmtId="0" fontId="3" fillId="0" borderId="48" xfId="0" applyFont="1" applyFill="1" applyBorder="1" applyAlignment="1">
      <alignment vertical="top"/>
    </xf>
    <xf numFmtId="0" fontId="3" fillId="0" borderId="48" xfId="0" applyFont="1" applyFill="1" applyBorder="1" applyAlignment="1">
      <alignment horizontal="center" vertical="top"/>
    </xf>
    <xf numFmtId="182" fontId="3" fillId="0" borderId="4" xfId="0" applyNumberFormat="1" applyFont="1" applyFill="1" applyBorder="1" applyAlignment="1">
      <alignment horizontal="center" vertical="top" shrinkToFit="1"/>
    </xf>
    <xf numFmtId="182" fontId="3" fillId="0" borderId="48" xfId="0" applyNumberFormat="1" applyFont="1" applyFill="1" applyBorder="1" applyAlignment="1">
      <alignment horizontal="center" vertical="top" shrinkToFit="1"/>
    </xf>
    <xf numFmtId="1" fontId="6" fillId="0" borderId="48" xfId="0" applyNumberFormat="1" applyFont="1" applyFill="1" applyBorder="1" applyAlignment="1">
      <alignment vertical="center"/>
    </xf>
    <xf numFmtId="0" fontId="13" fillId="0" borderId="17" xfId="0" quotePrefix="1" applyNumberFormat="1" applyFont="1" applyFill="1" applyBorder="1" applyAlignment="1">
      <alignment horizontal="left" vertical="top" wrapText="1"/>
    </xf>
    <xf numFmtId="0" fontId="13" fillId="0" borderId="34" xfId="0" applyNumberFormat="1" applyFont="1" applyFill="1" applyBorder="1" applyAlignment="1">
      <alignment vertical="top" wrapText="1"/>
    </xf>
    <xf numFmtId="0" fontId="4" fillId="0" borderId="29" xfId="0" applyNumberFormat="1" applyFont="1" applyFill="1" applyBorder="1" applyAlignment="1">
      <alignment vertical="top"/>
    </xf>
    <xf numFmtId="0" fontId="4" fillId="0" borderId="29" xfId="0" quotePrefix="1" applyNumberFormat="1" applyFont="1" applyFill="1" applyBorder="1" applyAlignment="1">
      <alignment horizontal="left" vertical="top"/>
    </xf>
    <xf numFmtId="0" fontId="4" fillId="0" borderId="28" xfId="0" applyNumberFormat="1" applyFont="1" applyFill="1" applyBorder="1" applyAlignment="1">
      <alignment vertical="top"/>
    </xf>
    <xf numFmtId="0" fontId="13" fillId="0" borderId="0" xfId="0" applyFont="1" applyFill="1" applyBorder="1" applyAlignment="1">
      <alignment vertical="top" wrapText="1"/>
    </xf>
    <xf numFmtId="0" fontId="3" fillId="0" borderId="27" xfId="0" quotePrefix="1" applyNumberFormat="1" applyFont="1" applyFill="1" applyBorder="1" applyAlignment="1">
      <alignment horizontal="left" vertical="top" shrinkToFit="1"/>
    </xf>
    <xf numFmtId="0" fontId="1" fillId="0" borderId="32" xfId="0" applyFont="1" applyBorder="1" applyAlignment="1">
      <alignment vertical="top" shrinkToFit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FFFF"/>
      <rgbColor rgb="00000000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  <color rgb="FF993300"/>
      <color rgb="FFFF0000"/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themeOverride" Target="../theme/themeOverride25.xml"/><Relationship Id="rId6" Type="http://schemas.openxmlformats.org/officeDocument/2006/relationships/chartUserShapes" Target="../drawings/drawing3.xml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themeOverride" Target="../theme/themeOverride26.xml"/><Relationship Id="rId6" Type="http://schemas.openxmlformats.org/officeDocument/2006/relationships/chartUserShapes" Target="../drawings/drawing4.xml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themeOverride" Target="../theme/themeOverride27.xml"/><Relationship Id="rId6" Type="http://schemas.openxmlformats.org/officeDocument/2006/relationships/chartUserShapes" Target="../drawings/drawing5.xml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themeOverride" Target="../theme/themeOverride28.xml"/><Relationship Id="rId6" Type="http://schemas.openxmlformats.org/officeDocument/2006/relationships/chartUserShapes" Target="../drawings/drawing6.xml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themeOverride" Target="../theme/themeOverride29.xml"/><Relationship Id="rId6" Type="http://schemas.openxmlformats.org/officeDocument/2006/relationships/chartUserShapes" Target="../drawings/drawing7.xml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themeOverride" Target="../theme/themeOverride30.xml"/><Relationship Id="rId6" Type="http://schemas.openxmlformats.org/officeDocument/2006/relationships/chartUserShapes" Target="../drawings/drawing8.xml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themeOverride" Target="../theme/themeOverride31.xml"/><Relationship Id="rId6" Type="http://schemas.openxmlformats.org/officeDocument/2006/relationships/chartUserShapes" Target="../drawings/drawing9.xml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themeOverride" Target="../theme/themeOverride32.xml"/><Relationship Id="rId6" Type="http://schemas.openxmlformats.org/officeDocument/2006/relationships/chartUserShapes" Target="../drawings/drawing10.xml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themeOverride" Target="../theme/themeOverride33.xml"/><Relationship Id="rId6" Type="http://schemas.openxmlformats.org/officeDocument/2006/relationships/chartUserShapes" Target="../drawings/drawing11.xml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themeOverride" Target="../theme/themeOverride34.xml"/><Relationship Id="rId6" Type="http://schemas.openxmlformats.org/officeDocument/2006/relationships/chartUserShapes" Target="../drawings/drawing12.xml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themeOverride" Target="../theme/themeOverride35.xml"/><Relationship Id="rId6" Type="http://schemas.openxmlformats.org/officeDocument/2006/relationships/chartUserShapes" Target="../drawings/drawing13.xml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themeOverride" Target="../theme/themeOverride36.xml"/><Relationship Id="rId6" Type="http://schemas.openxmlformats.org/officeDocument/2006/relationships/chartUserShapes" Target="../drawings/drawing14.xml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charts/_rels/chart3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themeOverride" Target="../theme/themeOverride37.xml"/><Relationship Id="rId6" Type="http://schemas.openxmlformats.org/officeDocument/2006/relationships/chartUserShapes" Target="../drawings/drawing15.xml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themeOverride" Target="../theme/themeOverride38.xml"/><Relationship Id="rId6" Type="http://schemas.openxmlformats.org/officeDocument/2006/relationships/chartUserShapes" Target="../drawings/drawing16.xml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themeOverride" Target="../theme/themeOverride39.xml"/><Relationship Id="rId6" Type="http://schemas.openxmlformats.org/officeDocument/2006/relationships/chartUserShapes" Target="../drawings/drawing17.xml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themeOverride" Target="../theme/themeOverride40.xml"/><Relationship Id="rId6" Type="http://schemas.openxmlformats.org/officeDocument/2006/relationships/chartUserShapes" Target="../drawings/drawing18.xml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charts/_rels/chart4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themeOverride" Target="../theme/themeOverride41.xml"/><Relationship Id="rId6" Type="http://schemas.openxmlformats.org/officeDocument/2006/relationships/chartUserShapes" Target="../drawings/drawing19.xml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charts/_rels/chart4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themeOverride" Target="../theme/themeOverride42.xml"/><Relationship Id="rId6" Type="http://schemas.openxmlformats.org/officeDocument/2006/relationships/chartUserShapes" Target="../drawings/drawing20.xml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charts/_rels/chart4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themeOverride" Target="../theme/themeOverride43.xml"/><Relationship Id="rId6" Type="http://schemas.openxmlformats.org/officeDocument/2006/relationships/chartUserShapes" Target="../drawings/drawing21.xml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200">
                <a:latin typeface="Meiryo UI" panose="020B0604030504040204" pitchFamily="50" charset="-128"/>
                <a:ea typeface="Meiryo UI" panose="020B0604030504040204" pitchFamily="50" charset="-128"/>
              </a:rPr>
              <a:t>業種別の産廃処理法</a:t>
            </a:r>
            <a:r>
              <a:rPr lang="en-US" altLang="ja-JP" sz="1200">
                <a:latin typeface="Meiryo UI" panose="020B0604030504040204" pitchFamily="50" charset="-128"/>
                <a:ea typeface="Meiryo UI" panose="020B0604030504040204" pitchFamily="50" charset="-128"/>
              </a:rPr>
              <a:t>(H25)</a:t>
            </a:r>
            <a:endParaRPr lang="ja-JP" altLang="en-US" sz="12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業種別縦_積棒!$D$5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(業種別縦_積棒!$B$9,業種別縦_積棒!$B$12,業種別縦_積棒!$B$15,業種別縦_積棒!$B$18,業種別縦_積棒!$B$21,業種別縦_積棒!$B$24,業種別縦_積棒!$B$27,業種別縦_積棒!$B$30)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(業種別縦_積棒!$D$9,業種別縦_積棒!$D$12,業種別縦_積棒!$D$15,業種別縦_積棒!$D$18,業種別縦_積棒!$D$21,業種別縦_積棒!$D$24,業種別縦_積棒!$D$27,業種別縦_積棒!$D$30)</c:f>
              <c:numCache>
                <c:formatCode>0_ </c:formatCode>
                <c:ptCount val="8"/>
                <c:pt idx="0">
                  <c:v>3</c:v>
                </c:pt>
                <c:pt idx="1">
                  <c:v>77</c:v>
                </c:pt>
                <c:pt idx="2">
                  <c:v>52</c:v>
                </c:pt>
                <c:pt idx="3">
                  <c:v>252</c:v>
                </c:pt>
                <c:pt idx="4">
                  <c:v>0</c:v>
                </c:pt>
                <c:pt idx="5">
                  <c:v>1</c:v>
                </c:pt>
                <c:pt idx="6">
                  <c:v>8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業種別縦_積棒!$F$5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(業種別縦_積棒!$B$9,業種別縦_積棒!$B$12,業種別縦_積棒!$B$15,業種別縦_積棒!$B$18,業種別縦_積棒!$B$21,業種別縦_積棒!$B$24,業種別縦_積棒!$B$27,業種別縦_積棒!$B$30)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(業種別縦_積棒!$F$9,業種別縦_積棒!$F$12,業種別縦_積棒!$F$15,業種別縦_積棒!$F$18,業種別縦_積棒!$F$21,業種別縦_積棒!$F$24,業種別縦_積棒!$F$27,業種別縦_積棒!$F$30)</c:f>
              <c:numCache>
                <c:formatCode>0_ </c:formatCode>
                <c:ptCount val="8"/>
                <c:pt idx="0">
                  <c:v>977</c:v>
                </c:pt>
                <c:pt idx="1">
                  <c:v>21</c:v>
                </c:pt>
                <c:pt idx="2">
                  <c:v>3264</c:v>
                </c:pt>
                <c:pt idx="3">
                  <c:v>535</c:v>
                </c:pt>
                <c:pt idx="4">
                  <c:v>39</c:v>
                </c:pt>
                <c:pt idx="5">
                  <c:v>9</c:v>
                </c:pt>
                <c:pt idx="6">
                  <c:v>41</c:v>
                </c:pt>
                <c:pt idx="7">
                  <c:v>9</c:v>
                </c:pt>
              </c:numCache>
            </c:numRef>
          </c:val>
        </c:ser>
        <c:ser>
          <c:idx val="2"/>
          <c:order val="2"/>
          <c:tx>
            <c:strRef>
              <c:f>業種別縦_積棒!$G$5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(業種別縦_積棒!$B$9,業種別縦_積棒!$B$12,業種別縦_積棒!$B$15,業種別縦_積棒!$B$18,業種別縦_積棒!$B$21,業種別縦_積棒!$B$24,業種別縦_積棒!$B$27,業種別縦_積棒!$B$30)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(業種別縦_積棒!$G$9,業種別縦_積棒!$G$12,業種別縦_積棒!$G$15,業種別縦_積棒!$G$18,業種別縦_積棒!$G$21,業種別縦_積棒!$G$24,業種別縦_積棒!$G$27,業種別縦_積棒!$G$30)</c:f>
              <c:numCache>
                <c:formatCode>0_ </c:formatCode>
                <c:ptCount val="8"/>
                <c:pt idx="0">
                  <c:v>832</c:v>
                </c:pt>
                <c:pt idx="1">
                  <c:v>134</c:v>
                </c:pt>
                <c:pt idx="2">
                  <c:v>84</c:v>
                </c:pt>
                <c:pt idx="3">
                  <c:v>3526</c:v>
                </c:pt>
                <c:pt idx="4">
                  <c:v>1399</c:v>
                </c:pt>
                <c:pt idx="5">
                  <c:v>2</c:v>
                </c:pt>
                <c:pt idx="6">
                  <c:v>9</c:v>
                </c:pt>
                <c:pt idx="7">
                  <c:v>3</c:v>
                </c:pt>
              </c:numCache>
            </c:numRef>
          </c:val>
        </c:ser>
        <c:ser>
          <c:idx val="3"/>
          <c:order val="3"/>
          <c:tx>
            <c:strRef>
              <c:f>業種別縦_積棒!$H$5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(業種別縦_積棒!$B$9,業種別縦_積棒!$B$12,業種別縦_積棒!$B$15,業種別縦_積棒!$B$18,業種別縦_積棒!$B$21,業種別縦_積棒!$B$24,業種別縦_積棒!$B$27,業種別縦_積棒!$B$30)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(業種別縦_積棒!$H$9,業種別縦_積棒!$H$12,業種別縦_積棒!$H$15,業種別縦_積棒!$H$18,業種別縦_積棒!$H$21,業種別縦_積棒!$H$24,業種別縦_積棒!$H$27,業種別縦_積棒!$H$30)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103</c:v>
                </c:pt>
                <c:pt idx="3">
                  <c:v>60</c:v>
                </c:pt>
                <c:pt idx="4">
                  <c:v>34</c:v>
                </c:pt>
                <c:pt idx="5">
                  <c:v>0</c:v>
                </c:pt>
                <c:pt idx="6">
                  <c:v>12</c:v>
                </c:pt>
                <c:pt idx="7">
                  <c:v>1</c:v>
                </c:pt>
              </c:numCache>
            </c:numRef>
          </c:val>
        </c:ser>
        <c:ser>
          <c:idx val="4"/>
          <c:order val="4"/>
          <c:tx>
            <c:strRef>
              <c:f>業種別縦_積棒!$I$5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(業種別縦_積棒!$B$9,業種別縦_積棒!$B$12,業種別縦_積棒!$B$15,業種別縦_積棒!$B$18,業種別縦_積棒!$B$21,業種別縦_積棒!$B$24,業種別縦_積棒!$B$27,業種別縦_積棒!$B$30)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(業種別縦_積棒!$I$9,業種別縦_積棒!$I$12,業種別縦_積棒!$I$15,業種別縦_積棒!$I$18,業種別縦_積棒!$I$21,業種別縦_積棒!$I$24,業種別縦_積棒!$I$27,業種別縦_積棒!$I$30)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15</c:v>
                </c:pt>
                <c:pt idx="3">
                  <c:v>1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2334976"/>
        <c:axId val="142377728"/>
      </c:barChart>
      <c:catAx>
        <c:axId val="142334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377728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4237772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>
                    <a:latin typeface="Meiryo UI" panose="020B0604030504040204" pitchFamily="50" charset="-128"/>
                    <a:ea typeface="Meiryo UI" panose="020B0604030504040204" pitchFamily="50" charset="-128"/>
                  </a:rPr>
                  <a:t>千トン</a:t>
                </a:r>
              </a:p>
            </c:rich>
          </c:tx>
          <c:layout>
            <c:manualLayout>
              <c:xMode val="edge"/>
              <c:yMode val="edge"/>
              <c:x val="4.0293040293040296E-2"/>
              <c:y val="0.10482402075322429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3349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71089965397923871"/>
          <c:y val="9.7103427183616156E-2"/>
          <c:w val="0.27024221453287195"/>
          <c:h val="0.28383442110574614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/>
              <a:t>業種別の産廃処理法</a:t>
            </a:r>
            <a:r>
              <a:rPr lang="en-US" altLang="ja-JP"/>
              <a:t>(H16)</a:t>
            </a:r>
            <a:endParaRPr lang="ja-JP" alt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業種別縦_積棒!$D$222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(業種別縦_積棒!$B$226,業種別縦_積棒!$B$229,業種別縦_積棒!$B$232,業種別縦_積棒!$B$235,業種別縦_積棒!$B$238,業種別縦_積棒!$B$241,業種別縦_積棒!$B$244,業種別縦_積棒!$B$247)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(業種別縦_積棒!$D$226,業種別縦_積棒!$D$229,業種別縦_積棒!$D$232,業種別縦_積棒!$D$235,業種別縦_積棒!$D$238,業種別縦_積棒!$D$241,業種別縦_積棒!$D$244,業種別縦_積棒!$D$247)</c:f>
              <c:numCache>
                <c:formatCode>0_ </c:formatCode>
                <c:ptCount val="8"/>
                <c:pt idx="0">
                  <c:v>0</c:v>
                </c:pt>
                <c:pt idx="1">
                  <c:v>9</c:v>
                </c:pt>
                <c:pt idx="2">
                  <c:v>4</c:v>
                </c:pt>
                <c:pt idx="3">
                  <c:v>141</c:v>
                </c:pt>
                <c:pt idx="4">
                  <c:v>0</c:v>
                </c:pt>
                <c:pt idx="5">
                  <c:v>2.15</c:v>
                </c:pt>
                <c:pt idx="6">
                  <c:v>2.6</c:v>
                </c:pt>
                <c:pt idx="7">
                  <c:v>1.1299999999999999</c:v>
                </c:pt>
              </c:numCache>
            </c:numRef>
          </c:val>
        </c:ser>
        <c:ser>
          <c:idx val="1"/>
          <c:order val="1"/>
          <c:tx>
            <c:strRef>
              <c:f>業種別縦_積棒!$F$222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(業種別縦_積棒!$B$226,業種別縦_積棒!$B$229,業種別縦_積棒!$B$232,業種別縦_積棒!$B$235,業種別縦_積棒!$B$238,業種別縦_積棒!$B$241,業種別縦_積棒!$B$244,業種別縦_積棒!$B$247)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(業種別縦_積棒!$F$226,業種別縦_積棒!$F$229,業種別縦_積棒!$F$232,業種別縦_積棒!$F$235,業種別縦_積棒!$F$238,業種別縦_積棒!$F$241,業種別縦_積棒!$F$244,業種別縦_積棒!$F$247)</c:f>
              <c:numCache>
                <c:formatCode>0_ </c:formatCode>
                <c:ptCount val="8"/>
                <c:pt idx="0">
                  <c:v>1200</c:v>
                </c:pt>
                <c:pt idx="1">
                  <c:v>223</c:v>
                </c:pt>
                <c:pt idx="2">
                  <c:v>1395</c:v>
                </c:pt>
                <c:pt idx="3">
                  <c:v>652</c:v>
                </c:pt>
                <c:pt idx="4">
                  <c:v>25</c:v>
                </c:pt>
                <c:pt idx="5">
                  <c:v>7.7</c:v>
                </c:pt>
                <c:pt idx="6">
                  <c:v>31.2</c:v>
                </c:pt>
                <c:pt idx="7">
                  <c:v>10.5</c:v>
                </c:pt>
              </c:numCache>
            </c:numRef>
          </c:val>
        </c:ser>
        <c:ser>
          <c:idx val="2"/>
          <c:order val="2"/>
          <c:tx>
            <c:strRef>
              <c:f>業種別縦_積棒!$G$222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(業種別縦_積棒!$B$226,業種別縦_積棒!$B$229,業種別縦_積棒!$B$232,業種別縦_積棒!$B$235,業種別縦_積棒!$B$238,業種別縦_積棒!$B$241,業種別縦_積棒!$B$244,業種別縦_積棒!$B$247)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(業種別縦_積棒!$G$226,業種別縦_積棒!$G$229,業種別縦_積棒!$G$232,業種別縦_積棒!$G$235,業種別縦_積棒!$G$238,業種別縦_積棒!$G$241,業種別縦_積棒!$G$244,業種別縦_積棒!$G$247)</c:f>
              <c:numCache>
                <c:formatCode>0_ </c:formatCode>
                <c:ptCount val="8"/>
                <c:pt idx="0">
                  <c:v>1034</c:v>
                </c:pt>
                <c:pt idx="1">
                  <c:v>374</c:v>
                </c:pt>
                <c:pt idx="2">
                  <c:v>113</c:v>
                </c:pt>
                <c:pt idx="3">
                  <c:v>5321</c:v>
                </c:pt>
                <c:pt idx="4">
                  <c:v>1381</c:v>
                </c:pt>
                <c:pt idx="5">
                  <c:v>2.2799999999999998</c:v>
                </c:pt>
                <c:pt idx="6">
                  <c:v>11.35</c:v>
                </c:pt>
                <c:pt idx="7">
                  <c:v>7.08</c:v>
                </c:pt>
              </c:numCache>
            </c:numRef>
          </c:val>
        </c:ser>
        <c:ser>
          <c:idx val="3"/>
          <c:order val="3"/>
          <c:tx>
            <c:strRef>
              <c:f>業種別縦_積棒!$H$222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(業種別縦_積棒!$B$226,業種別縦_積棒!$B$229,業種別縦_積棒!$B$232,業種別縦_積棒!$B$235,業種別縦_積棒!$B$238,業種別縦_積棒!$B$241,業種別縦_積棒!$B$244,業種別縦_積棒!$B$247)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(業種別縦_積棒!$H$226,業種別縦_積棒!$H$229,業種別縦_積棒!$H$232,業種別縦_積棒!$H$235,業種別縦_積棒!$H$238,業種別縦_積棒!$H$241,業種別縦_積棒!$H$244,業種別縦_積棒!$H$247)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111</c:v>
                </c:pt>
                <c:pt idx="3">
                  <c:v>57</c:v>
                </c:pt>
                <c:pt idx="4">
                  <c:v>104</c:v>
                </c:pt>
                <c:pt idx="5">
                  <c:v>1.1100000000000001</c:v>
                </c:pt>
                <c:pt idx="6">
                  <c:v>10.16</c:v>
                </c:pt>
                <c:pt idx="7">
                  <c:v>4.04</c:v>
                </c:pt>
              </c:numCache>
            </c:numRef>
          </c:val>
        </c:ser>
        <c:ser>
          <c:idx val="4"/>
          <c:order val="4"/>
          <c:tx>
            <c:strRef>
              <c:f>業種別縦_積棒!$I$222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(業種別縦_積棒!$B$226,業種別縦_積棒!$B$229,業種別縦_積棒!$B$232,業種別縦_積棒!$B$235,業種別縦_積棒!$B$238,業種別縦_積棒!$B$241,業種別縦_積棒!$B$244,業種別縦_積棒!$B$247)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(業種別縦_積棒!$I$226,業種別縦_積棒!$I$229,業種別縦_積棒!$I$232,業種別縦_積棒!$I$235,業種別縦_積棒!$I$238,業種別縦_積棒!$I$241,業種別縦_積棒!$I$244,業種別縦_積棒!$I$247)</c:f>
              <c:numCache>
                <c:formatCode>0_ </c:formatCode>
                <c:ptCount val="8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8</c:v>
                </c:pt>
                <c:pt idx="5">
                  <c:v>0.01</c:v>
                </c:pt>
                <c:pt idx="6">
                  <c:v>0.05</c:v>
                </c:pt>
                <c:pt idx="7">
                  <c:v>0.05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4322944"/>
        <c:axId val="144324480"/>
      </c:barChart>
      <c:catAx>
        <c:axId val="14432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324480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443244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4.3789438907549147E-2"/>
              <c:y val="0.15002179812269228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3229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71089965397923871"/>
          <c:y val="9.7103427183616156E-2"/>
          <c:w val="0.27024221453287195"/>
          <c:h val="0.28383442110574614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/>
              <a:t>業種別の産廃処理法</a:t>
            </a:r>
            <a:r>
              <a:rPr lang="en-US" altLang="ja-JP"/>
              <a:t>(H15)</a:t>
            </a:r>
            <a:endParaRPr lang="ja-JP" alt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業種別縦_積棒!$D$253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(業種別縦_積棒!$B$257,業種別縦_積棒!$B$260,業種別縦_積棒!$B$263,業種別縦_積棒!$B$266,業種別縦_積棒!$B$269,業種別縦_積棒!$B$272,業種別縦_積棒!$B$275,業種別縦_積棒!$B$278)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(業種別縦_積棒!$D$257,業種別縦_積棒!$D$260,業種別縦_積棒!$D$263,業種別縦_積棒!$D$266,業種別縦_積棒!$D$269,業種別縦_積棒!$D$272,業種別縦_積棒!$D$275,業種別縦_積棒!$D$278)</c:f>
              <c:numCache>
                <c:formatCode>0_ </c:formatCode>
                <c:ptCount val="8"/>
                <c:pt idx="0">
                  <c:v>0</c:v>
                </c:pt>
                <c:pt idx="1">
                  <c:v>10</c:v>
                </c:pt>
                <c:pt idx="2">
                  <c:v>4</c:v>
                </c:pt>
                <c:pt idx="3">
                  <c:v>130</c:v>
                </c:pt>
                <c:pt idx="4">
                  <c:v>9</c:v>
                </c:pt>
                <c:pt idx="5">
                  <c:v>2.23</c:v>
                </c:pt>
                <c:pt idx="6">
                  <c:v>2.7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strRef>
              <c:f>業種別縦_積棒!$F$253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(業種別縦_積棒!$B$257,業種別縦_積棒!$B$260,業種別縦_積棒!$B$263,業種別縦_積棒!$B$266,業種別縦_積棒!$B$269,業種別縦_積棒!$B$272,業種別縦_積棒!$B$275,業種別縦_積棒!$B$278)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(業種別縦_積棒!$F$257,業種別縦_積棒!$F$260,業種別縦_積棒!$F$263,業種別縦_積棒!$F$266,業種別縦_積棒!$F$269,業種別縦_積棒!$F$272,業種別縦_積棒!$F$275,業種別縦_積棒!$F$278)</c:f>
              <c:numCache>
                <c:formatCode>0_ </c:formatCode>
                <c:ptCount val="8"/>
                <c:pt idx="0">
                  <c:v>1126</c:v>
                </c:pt>
                <c:pt idx="1">
                  <c:v>247</c:v>
                </c:pt>
                <c:pt idx="2">
                  <c:v>1509</c:v>
                </c:pt>
                <c:pt idx="3">
                  <c:v>625</c:v>
                </c:pt>
                <c:pt idx="4">
                  <c:v>67</c:v>
                </c:pt>
                <c:pt idx="5">
                  <c:v>8.0500000000000007</c:v>
                </c:pt>
                <c:pt idx="6">
                  <c:v>32.1</c:v>
                </c:pt>
                <c:pt idx="7">
                  <c:v>10</c:v>
                </c:pt>
              </c:numCache>
            </c:numRef>
          </c:val>
        </c:ser>
        <c:ser>
          <c:idx val="2"/>
          <c:order val="2"/>
          <c:tx>
            <c:strRef>
              <c:f>業種別縦_積棒!$G$253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(業種別縦_積棒!$B$257,業種別縦_積棒!$B$260,業種別縦_積棒!$B$263,業種別縦_積棒!$B$266,業種別縦_積棒!$B$269,業種別縦_積棒!$B$272,業種別縦_積棒!$B$275,業種別縦_積棒!$B$278)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(業種別縦_積棒!$G$257,業種別縦_積棒!$G$260,業種別縦_積棒!$G$263,業種別縦_積棒!$G$266,業種別縦_積棒!$G$269,業種別縦_積棒!$G$272,業種別縦_積棒!$G$275,業種別縦_積棒!$G$278)</c:f>
              <c:numCache>
                <c:formatCode>0_ </c:formatCode>
                <c:ptCount val="8"/>
                <c:pt idx="0">
                  <c:v>971</c:v>
                </c:pt>
                <c:pt idx="1">
                  <c:v>415</c:v>
                </c:pt>
                <c:pt idx="2">
                  <c:v>121</c:v>
                </c:pt>
                <c:pt idx="3">
                  <c:v>5065</c:v>
                </c:pt>
                <c:pt idx="4">
                  <c:v>1460</c:v>
                </c:pt>
                <c:pt idx="5">
                  <c:v>2.38</c:v>
                </c:pt>
                <c:pt idx="6">
                  <c:v>11.75</c:v>
                </c:pt>
                <c:pt idx="7">
                  <c:v>7</c:v>
                </c:pt>
              </c:numCache>
            </c:numRef>
          </c:val>
        </c:ser>
        <c:ser>
          <c:idx val="3"/>
          <c:order val="3"/>
          <c:tx>
            <c:strRef>
              <c:f>業種別縦_積棒!$H$253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(業種別縦_積棒!$B$257,業種別縦_積棒!$B$260,業種別縦_積棒!$B$263,業種別縦_積棒!$B$266,業種別縦_積棒!$B$269,業種別縦_積棒!$B$272,業種別縦_積棒!$B$275,業種別縦_積棒!$B$278)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(業種別縦_積棒!$H$257,業種別縦_積棒!$H$260,業種別縦_積棒!$H$263,業種別縦_積棒!$H$266,業種別縦_積棒!$H$269,業種別縦_積棒!$H$272,業種別縦_積棒!$H$275,業種別縦_積棒!$H$278)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123</c:v>
                </c:pt>
                <c:pt idx="3">
                  <c:v>59</c:v>
                </c:pt>
                <c:pt idx="4">
                  <c:v>98</c:v>
                </c:pt>
                <c:pt idx="5">
                  <c:v>1.1599999999999999</c:v>
                </c:pt>
                <c:pt idx="6">
                  <c:v>10.45</c:v>
                </c:pt>
                <c:pt idx="7">
                  <c:v>4</c:v>
                </c:pt>
              </c:numCache>
            </c:numRef>
          </c:val>
        </c:ser>
        <c:ser>
          <c:idx val="4"/>
          <c:order val="4"/>
          <c:tx>
            <c:strRef>
              <c:f>業種別縦_積棒!$I$253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(業種別縦_積棒!$B$257,業種別縦_積棒!$B$260,業種別縦_積棒!$B$263,業種別縦_積棒!$B$266,業種別縦_積棒!$B$269,業種別縦_積棒!$B$272,業種別縦_積棒!$B$275,業種別縦_積棒!$B$278)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(業種別縦_積棒!$I$257,業種別縦_積棒!$I$260,業種別縦_積棒!$I$263,業種別縦_積棒!$I$266,業種別縦_積棒!$I$269,業種別縦_積棒!$I$272,業種別縦_積棒!$I$275,業種別縦_積棒!$I$278)</c:f>
              <c:numCache>
                <c:formatCode>0_ </c:formatCode>
                <c:ptCount val="8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8</c:v>
                </c:pt>
                <c:pt idx="5">
                  <c:v>0.01</c:v>
                </c:pt>
                <c:pt idx="6">
                  <c:v>0.05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4381824"/>
        <c:axId val="144383360"/>
      </c:barChart>
      <c:catAx>
        <c:axId val="144381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383360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443833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4.375337165899245E-2"/>
              <c:y val="0.12989362402123134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3818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71089965397923871"/>
          <c:y val="9.7103427183616156E-2"/>
          <c:w val="0.27024221453287195"/>
          <c:h val="0.28383442110574614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/>
              <a:t>業種別の産廃処理法</a:t>
            </a:r>
            <a:r>
              <a:rPr lang="en-US" altLang="ja-JP"/>
              <a:t>(H13)</a:t>
            </a:r>
            <a:endParaRPr lang="ja-JP" alt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業種別縦_積棒!$D$284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(業種別縦_積棒!$B$288,業種別縦_積棒!$B$291,業種別縦_積棒!$B$294,業種別縦_積棒!$B$297,業種別縦_積棒!$B$300,業種別縦_積棒!$B$303,業種別縦_積棒!$B$306,業種別縦_積棒!$B$309)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(業種別縦_積棒!$D$288,業種別縦_積棒!$D$291,業種別縦_積棒!$D$294,業種別縦_積棒!$D$297,業種別縦_積棒!$D$300,業種別縦_積棒!$D$303,業種別縦_積棒!$D$306,業種別縦_積棒!$D$309)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19</c:v>
                </c:pt>
                <c:pt idx="3">
                  <c:v>275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業種別縦_積棒!$F$284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(業種別縦_積棒!$B$288,業種別縦_積棒!$B$291,業種別縦_積棒!$B$294,業種別縦_積棒!$B$297,業種別縦_積棒!$B$300,業種別縦_積棒!$B$303,業種別縦_積棒!$B$306,業種別縦_積棒!$B$309)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(業種別縦_積棒!$F$288,業種別縦_積棒!$F$291,業種別縦_積棒!$F$294,業種別縦_積棒!$F$297,業種別縦_積棒!$F$300,業種別縦_積棒!$F$303,業種別縦_積棒!$F$306,業種別縦_積棒!$F$309)</c:f>
              <c:numCache>
                <c:formatCode>0_ </c:formatCode>
                <c:ptCount val="8"/>
                <c:pt idx="0">
                  <c:v>1157</c:v>
                </c:pt>
                <c:pt idx="1">
                  <c:v>139</c:v>
                </c:pt>
                <c:pt idx="2">
                  <c:v>1455</c:v>
                </c:pt>
                <c:pt idx="3">
                  <c:v>465</c:v>
                </c:pt>
                <c:pt idx="4">
                  <c:v>92</c:v>
                </c:pt>
                <c:pt idx="5">
                  <c:v>5</c:v>
                </c:pt>
                <c:pt idx="6">
                  <c:v>16</c:v>
                </c:pt>
                <c:pt idx="7">
                  <c:v>11</c:v>
                </c:pt>
              </c:numCache>
            </c:numRef>
          </c:val>
        </c:ser>
        <c:ser>
          <c:idx val="2"/>
          <c:order val="2"/>
          <c:tx>
            <c:strRef>
              <c:f>業種別縦_積棒!$G$284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(業種別縦_積棒!$B$288,業種別縦_積棒!$B$291,業種別縦_積棒!$B$294,業種別縦_積棒!$B$297,業種別縦_積棒!$B$300,業種別縦_積棒!$B$303,業種別縦_積棒!$B$306,業種別縦_積棒!$B$309)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(業種別縦_積棒!$G$288,業種別縦_積棒!$G$291,業種別縦_積棒!$G$294,業種別縦_積棒!$G$297,業種別縦_積棒!$G$300,業種別縦_積棒!$G$303,業種別縦_積棒!$G$306,業種別縦_積棒!$G$309)</c:f>
              <c:numCache>
                <c:formatCode>0_ </c:formatCode>
                <c:ptCount val="8"/>
                <c:pt idx="0">
                  <c:v>999</c:v>
                </c:pt>
                <c:pt idx="1">
                  <c:v>136</c:v>
                </c:pt>
                <c:pt idx="2">
                  <c:v>34</c:v>
                </c:pt>
                <c:pt idx="3">
                  <c:v>1779</c:v>
                </c:pt>
                <c:pt idx="4">
                  <c:v>1403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</c:numCache>
            </c:numRef>
          </c:val>
        </c:ser>
        <c:ser>
          <c:idx val="3"/>
          <c:order val="3"/>
          <c:tx>
            <c:strRef>
              <c:f>業種別縦_積棒!$H$284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(業種別縦_積棒!$B$288,業種別縦_積棒!$B$291,業種別縦_積棒!$B$294,業種別縦_積棒!$B$297,業種別縦_積棒!$B$300,業種別縦_積棒!$B$303,業種別縦_積棒!$B$306,業種別縦_積棒!$B$309)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(業種別縦_積棒!$H$288,業種別縦_積棒!$H$291,業種別縦_積棒!$H$294,業種別縦_積棒!$H$297,業種別縦_積棒!$H$300,業種別縦_積棒!$H$303,業種別縦_積棒!$H$306,業種別縦_積棒!$H$309)</c:f>
              <c:numCache>
                <c:formatCode>0_ </c:formatCode>
                <c:ptCount val="8"/>
                <c:pt idx="0">
                  <c:v>1</c:v>
                </c:pt>
                <c:pt idx="1">
                  <c:v>0</c:v>
                </c:pt>
                <c:pt idx="2">
                  <c:v>144</c:v>
                </c:pt>
                <c:pt idx="3">
                  <c:v>166</c:v>
                </c:pt>
                <c:pt idx="4">
                  <c:v>140</c:v>
                </c:pt>
                <c:pt idx="5">
                  <c:v>3</c:v>
                </c:pt>
                <c:pt idx="6">
                  <c:v>6</c:v>
                </c:pt>
                <c:pt idx="7">
                  <c:v>8</c:v>
                </c:pt>
              </c:numCache>
            </c:numRef>
          </c:val>
        </c:ser>
        <c:ser>
          <c:idx val="4"/>
          <c:order val="4"/>
          <c:tx>
            <c:strRef>
              <c:f>業種別縦_積棒!$I$284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(業種別縦_積棒!$B$288,業種別縦_積棒!$B$291,業種別縦_積棒!$B$294,業種別縦_積棒!$B$297,業種別縦_積棒!$B$300,業種別縦_積棒!$B$303,業種別縦_積棒!$B$306,業種別縦_積棒!$B$309)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(業種別縦_積棒!$I$288,業種別縦_積棒!$I$291,業種別縦_積棒!$I$294,業種別縦_積棒!$I$297,業種別縦_積棒!$I$300,業種別縦_積棒!$I$303,業種別縦_積棒!$I$306,業種別縦_積棒!$I$309)</c:f>
              <c:numCache>
                <c:formatCode>0_ </c:formatCode>
                <c:ptCount val="8"/>
                <c:pt idx="0">
                  <c:v>0</c:v>
                </c:pt>
                <c:pt idx="1">
                  <c:v>12</c:v>
                </c:pt>
                <c:pt idx="2">
                  <c:v>8</c:v>
                </c:pt>
                <c:pt idx="3">
                  <c:v>4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4457088"/>
        <c:axId val="144458880"/>
      </c:barChart>
      <c:catAx>
        <c:axId val="144457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458880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444588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タイトル</a:t>
                </a:r>
              </a:p>
            </c:rich>
          </c:tx>
          <c:layout>
            <c:manualLayout>
              <c:xMode val="edge"/>
              <c:yMode val="edge"/>
              <c:x val="4.0293040293040296E-2"/>
              <c:y val="0.10482402075322429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45708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71089965397923871"/>
          <c:y val="9.7103427183616156E-2"/>
          <c:w val="0.27024221453287195"/>
          <c:h val="0.28383442110574614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/>
              <a:t>業種別の産廃処理法</a:t>
            </a:r>
            <a:r>
              <a:rPr lang="en-US" altLang="ja-JP"/>
              <a:t>(H12)</a:t>
            </a:r>
            <a:endParaRPr lang="ja-JP" alt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業種別縦_積棒!$D$315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(業種別縦_積棒!$B$319,業種別縦_積棒!$B$322,業種別縦_積棒!$B$325,業種別縦_積棒!$B$328,業種別縦_積棒!$B$331,業種別縦_積棒!$B$334,業種別縦_積棒!$B$337,業種別縦_積棒!$B$340)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(業種別縦_積棒!$D$319,業種別縦_積棒!$D$322,業種別縦_積棒!$D$325,業種別縦_積棒!$D$328,業種別縦_積棒!$D$331,業種別縦_積棒!$D$334,業種別縦_積棒!$D$337,業種別縦_積棒!$D$340)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36</c:v>
                </c:pt>
                <c:pt idx="3">
                  <c:v>195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業種別縦_積棒!$F$315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(業種別縦_積棒!$B$319,業種別縦_積棒!$B$322,業種別縦_積棒!$B$325,業種別縦_積棒!$B$328,業種別縦_積棒!$B$331,業種別縦_積棒!$B$334,業種別縦_積棒!$B$337,業種別縦_積棒!$B$340)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(業種別縦_積棒!$F$319,業種別縦_積棒!$F$322,業種別縦_積棒!$F$325,業種別縦_積棒!$F$328,業種別縦_積棒!$F$331,業種別縦_積棒!$F$334,業種別縦_積棒!$F$337,業種別縦_積棒!$F$340)</c:f>
              <c:numCache>
                <c:formatCode>0_ </c:formatCode>
                <c:ptCount val="8"/>
                <c:pt idx="0">
                  <c:v>1203</c:v>
                </c:pt>
                <c:pt idx="1">
                  <c:v>129</c:v>
                </c:pt>
                <c:pt idx="2">
                  <c:v>1126</c:v>
                </c:pt>
                <c:pt idx="3">
                  <c:v>499</c:v>
                </c:pt>
                <c:pt idx="4">
                  <c:v>104</c:v>
                </c:pt>
                <c:pt idx="5">
                  <c:v>3</c:v>
                </c:pt>
                <c:pt idx="6">
                  <c:v>12</c:v>
                </c:pt>
                <c:pt idx="7">
                  <c:v>4</c:v>
                </c:pt>
              </c:numCache>
            </c:numRef>
          </c:val>
        </c:ser>
        <c:ser>
          <c:idx val="2"/>
          <c:order val="2"/>
          <c:tx>
            <c:strRef>
              <c:f>業種別縦_積棒!$G$315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(業種別縦_積棒!$B$319,業種別縦_積棒!$B$322,業種別縦_積棒!$B$325,業種別縦_積棒!$B$328,業種別縦_積棒!$B$331,業種別縦_積棒!$B$334,業種別縦_積棒!$B$337,業種別縦_積棒!$B$340)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(業種別縦_積棒!$G$319,業種別縦_積棒!$G$322,業種別縦_積棒!$G$325,業種別縦_積棒!$G$328,業種別縦_積棒!$G$331,業種別縦_積棒!$G$334,業種別縦_積棒!$G$337,業種別縦_積棒!$G$340)</c:f>
              <c:numCache>
                <c:formatCode>0_ </c:formatCode>
                <c:ptCount val="8"/>
                <c:pt idx="0">
                  <c:v>1038</c:v>
                </c:pt>
                <c:pt idx="1">
                  <c:v>139</c:v>
                </c:pt>
                <c:pt idx="2">
                  <c:v>115</c:v>
                </c:pt>
                <c:pt idx="3">
                  <c:v>1553</c:v>
                </c:pt>
                <c:pt idx="4">
                  <c:v>1324</c:v>
                </c:pt>
                <c:pt idx="5">
                  <c:v>2</c:v>
                </c:pt>
                <c:pt idx="6">
                  <c:v>6</c:v>
                </c:pt>
                <c:pt idx="7">
                  <c:v>10</c:v>
                </c:pt>
              </c:numCache>
            </c:numRef>
          </c:val>
        </c:ser>
        <c:ser>
          <c:idx val="3"/>
          <c:order val="3"/>
          <c:tx>
            <c:strRef>
              <c:f>業種別縦_積棒!$H$315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(業種別縦_積棒!$B$319,業種別縦_積棒!$B$322,業種別縦_積棒!$B$325,業種別縦_積棒!$B$328,業種別縦_積棒!$B$331,業種別縦_積棒!$B$334,業種別縦_積棒!$B$337,業種別縦_積棒!$B$340)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(業種別縦_積棒!$H$319,業種別縦_積棒!$H$322,業種別縦_積棒!$H$325,業種別縦_積棒!$H$328,業種別縦_積棒!$H$331,業種別縦_積棒!$H$334,業種別縦_積棒!$H$337,業種別縦_積棒!$H$340)</c:f>
              <c:numCache>
                <c:formatCode>0_ </c:formatCode>
                <c:ptCount val="8"/>
                <c:pt idx="0">
                  <c:v>1</c:v>
                </c:pt>
                <c:pt idx="1">
                  <c:v>0</c:v>
                </c:pt>
                <c:pt idx="2">
                  <c:v>176</c:v>
                </c:pt>
                <c:pt idx="3">
                  <c:v>150</c:v>
                </c:pt>
                <c:pt idx="4">
                  <c:v>80</c:v>
                </c:pt>
                <c:pt idx="5">
                  <c:v>2</c:v>
                </c:pt>
                <c:pt idx="6">
                  <c:v>5</c:v>
                </c:pt>
                <c:pt idx="7">
                  <c:v>7</c:v>
                </c:pt>
              </c:numCache>
            </c:numRef>
          </c:val>
        </c:ser>
        <c:ser>
          <c:idx val="4"/>
          <c:order val="4"/>
          <c:tx>
            <c:strRef>
              <c:f>業種別縦_積棒!$I$315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(業種別縦_積棒!$B$319,業種別縦_積棒!$B$322,業種別縦_積棒!$B$325,業種別縦_積棒!$B$328,業種別縦_積棒!$B$331,業種別縦_積棒!$B$334,業種別縦_積棒!$B$337,業種別縦_積棒!$B$340)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(業種別縦_積棒!$I$319,業種別縦_積棒!$I$322,業種別縦_積棒!$I$325,業種別縦_積棒!$I$328,業種別縦_積棒!$I$331,業種別縦_積棒!$I$334,業種別縦_積棒!$I$337,業種別縦_積棒!$I$340)</c:f>
              <c:numCache>
                <c:formatCode>0_ </c:formatCode>
                <c:ptCount val="8"/>
                <c:pt idx="0">
                  <c:v>0</c:v>
                </c:pt>
                <c:pt idx="1">
                  <c:v>18</c:v>
                </c:pt>
                <c:pt idx="2">
                  <c:v>6</c:v>
                </c:pt>
                <c:pt idx="3">
                  <c:v>15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4520320"/>
        <c:axId val="144521856"/>
      </c:barChart>
      <c:catAx>
        <c:axId val="144520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521856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4452185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4.0292967689383653E-2"/>
              <c:y val="7.4183317614546093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52032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71089965397923871"/>
          <c:y val="9.7103427183616156E-2"/>
          <c:w val="0.27024221453287195"/>
          <c:h val="0.28383442110574614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/>
              <a:t>業種別の産廃処理法</a:t>
            </a:r>
            <a:r>
              <a:rPr lang="en-US" altLang="ja-JP"/>
              <a:t>(H04)</a:t>
            </a:r>
            <a:endParaRPr lang="ja-JP" alt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業種別縦_積棒!$D$346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(業種別縦_積棒!$B$350,業種別縦_積棒!$B$353,業種別縦_積棒!$B$356,業種別縦_積棒!$B$359,業種別縦_積棒!$B$362,業種別縦_積棒!$B$365,業種別縦_積棒!$B$368,業種別縦_積棒!$B$371)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(業種別縦_積棒!$D$350,業種別縦_積棒!$D$353,業種別縦_積棒!$D$356,業種別縦_積棒!$D$359,業種別縦_積棒!$D$362,業種別縦_積棒!$D$365,業種別縦_積棒!$D$368,業種別縦_積棒!$D$371)</c:f>
              <c:numCache>
                <c:formatCode>0_ </c:formatCode>
                <c:ptCount val="8"/>
              </c:numCache>
            </c:numRef>
          </c:val>
        </c:ser>
        <c:ser>
          <c:idx val="1"/>
          <c:order val="1"/>
          <c:tx>
            <c:strRef>
              <c:f>業種別縦_積棒!$F$346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(業種別縦_積棒!$B$350,業種別縦_積棒!$B$353,業種別縦_積棒!$B$356,業種別縦_積棒!$B$359,業種別縦_積棒!$B$362,業種別縦_積棒!$B$365,業種別縦_積棒!$B$368,業種別縦_積棒!$B$371)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(業種別縦_積棒!$F$350,業種別縦_積棒!$F$353,業種別縦_積棒!$F$356,業種別縦_積棒!$F$359,業種別縦_積棒!$F$362,業種別縦_積棒!$F$365,業種別縦_積棒!$F$368,業種別縦_積棒!$F$371)</c:f>
              <c:numCache>
                <c:formatCode>0_ </c:formatCode>
                <c:ptCount val="8"/>
                <c:pt idx="1">
                  <c:v>95.488</c:v>
                </c:pt>
                <c:pt idx="2">
                  <c:v>558.83299999999997</c:v>
                </c:pt>
                <c:pt idx="3">
                  <c:v>656.42899999999997</c:v>
                </c:pt>
                <c:pt idx="4">
                  <c:v>28.872</c:v>
                </c:pt>
                <c:pt idx="5">
                  <c:v>6.1289999999999996</c:v>
                </c:pt>
                <c:pt idx="6">
                  <c:v>9.8219999999999992</c:v>
                </c:pt>
                <c:pt idx="7">
                  <c:v>5.3419999999999996</c:v>
                </c:pt>
              </c:numCache>
            </c:numRef>
          </c:val>
        </c:ser>
        <c:ser>
          <c:idx val="2"/>
          <c:order val="2"/>
          <c:tx>
            <c:strRef>
              <c:f>業種別縦_積棒!$G$346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(業種別縦_積棒!$B$350,業種別縦_積棒!$B$353,業種別縦_積棒!$B$356,業種別縦_積棒!$B$359,業種別縦_積棒!$B$362,業種別縦_積棒!$B$365,業種別縦_積棒!$B$368,業種別縦_積棒!$B$371)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(業種別縦_積棒!$G$350,業種別縦_積棒!$G$353,業種別縦_積棒!$G$356,業種別縦_積棒!$G$359,業種別縦_積棒!$G$362,業種別縦_積棒!$G$365,業種別縦_積棒!$G$368,業種別縦_積棒!$G$371)</c:f>
              <c:numCache>
                <c:formatCode>0_ </c:formatCode>
                <c:ptCount val="8"/>
                <c:pt idx="1">
                  <c:v>135.167</c:v>
                </c:pt>
                <c:pt idx="2">
                  <c:v>6.9640000000000004</c:v>
                </c:pt>
                <c:pt idx="3">
                  <c:v>1604.0989999999999</c:v>
                </c:pt>
                <c:pt idx="4">
                  <c:v>943.99900000000002</c:v>
                </c:pt>
                <c:pt idx="5">
                  <c:v>0.114</c:v>
                </c:pt>
                <c:pt idx="6">
                  <c:v>0.34100000000000003</c:v>
                </c:pt>
                <c:pt idx="7">
                  <c:v>8.7249999999999996</c:v>
                </c:pt>
              </c:numCache>
            </c:numRef>
          </c:val>
        </c:ser>
        <c:ser>
          <c:idx val="3"/>
          <c:order val="3"/>
          <c:tx>
            <c:strRef>
              <c:f>業種別縦_積棒!$H$346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(業種別縦_積棒!$B$350,業種別縦_積棒!$B$353,業種別縦_積棒!$B$356,業種別縦_積棒!$B$359,業種別縦_積棒!$B$362,業種別縦_積棒!$B$365,業種別縦_積棒!$B$368,業種別縦_積棒!$B$371)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(業種別縦_積棒!$H$350,業種別縦_積棒!$H$353,業種別縦_積棒!$H$356,業種別縦_積棒!$H$359,業種別縦_積棒!$H$362,業種別縦_積棒!$H$365,業種別縦_積棒!$H$368,業種別縦_積棒!$H$371)</c:f>
              <c:numCache>
                <c:formatCode>0_ </c:formatCode>
                <c:ptCount val="8"/>
                <c:pt idx="1">
                  <c:v>118.232</c:v>
                </c:pt>
                <c:pt idx="2">
                  <c:v>411.36200000000002</c:v>
                </c:pt>
                <c:pt idx="3">
                  <c:v>286.43099999999998</c:v>
                </c:pt>
                <c:pt idx="4">
                  <c:v>235.93199999999999</c:v>
                </c:pt>
                <c:pt idx="5">
                  <c:v>2.1970000000000001</c:v>
                </c:pt>
                <c:pt idx="6">
                  <c:v>13.984</c:v>
                </c:pt>
                <c:pt idx="7">
                  <c:v>7.258</c:v>
                </c:pt>
              </c:numCache>
            </c:numRef>
          </c:val>
        </c:ser>
        <c:ser>
          <c:idx val="4"/>
          <c:order val="4"/>
          <c:tx>
            <c:strRef>
              <c:f>業種別縦_積棒!$I$346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(業種別縦_積棒!$B$350,業種別縦_積棒!$B$353,業種別縦_積棒!$B$356,業種別縦_積棒!$B$359,業種別縦_積棒!$B$362,業種別縦_積棒!$B$365,業種別縦_積棒!$B$368,業種別縦_積棒!$B$371)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(業種別縦_積棒!$I$350,業種別縦_積棒!$I$353,業種別縦_積棒!$I$356,業種別縦_積棒!$I$359,業種別縦_積棒!$I$362,業種別縦_積棒!$I$365,業種別縦_積棒!$I$368,業種別縦_積棒!$I$371)</c:f>
              <c:numCache>
                <c:formatCode>0_ </c:formatCode>
                <c:ptCount val="8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4575104"/>
        <c:axId val="144589184"/>
      </c:barChart>
      <c:catAx>
        <c:axId val="144575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589184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4458918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1.9531918371795218E-2"/>
              <c:y val="6.8912428764084044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57510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71089965397923871"/>
          <c:y val="9.7103427183616156E-2"/>
          <c:w val="0.27024221453287195"/>
          <c:h val="0.28383442110574614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/>
              <a:t>業種別の産廃処理法</a:t>
            </a:r>
            <a:r>
              <a:rPr lang="en-US" altLang="ja-JP"/>
              <a:t>(H23)</a:t>
            </a:r>
            <a:endParaRPr lang="ja-JP" altLang="en-US"/>
          </a:p>
        </c:rich>
      </c:tx>
      <c:layout>
        <c:manualLayout>
          <c:xMode val="edge"/>
          <c:yMode val="edge"/>
          <c:x val="0.41546370794559773"/>
          <c:y val="5.833333333333333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業種別縦_積棒!$D$67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(業種別縦_積棒!$B$71,業種別縦_積棒!$B$74,業種別縦_積棒!$B$77,業種別縦_積棒!$B$80,業種別縦_積棒!$B$83,業種別縦_積棒!$B$86,業種別縦_積棒!$B$89,業種別縦_積棒!$B$92)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(業種別縦_積棒!$D$71,業種別縦_積棒!$D$74,業種別縦_積棒!$D$77,業種別縦_積棒!$D$80,業種別縦_積棒!$D$83,業種別縦_積棒!$D$86,業種別縦_積棒!$D$89,業種別縦_積棒!$D$92)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28</c:v>
                </c:pt>
                <c:pt idx="3">
                  <c:v>128</c:v>
                </c:pt>
                <c:pt idx="4">
                  <c:v>0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</c:numCache>
            </c:numRef>
          </c:val>
        </c:ser>
        <c:ser>
          <c:idx val="1"/>
          <c:order val="1"/>
          <c:tx>
            <c:strRef>
              <c:f>業種別縦_積棒!$F$67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(業種別縦_積棒!$B$71,業種別縦_積棒!$B$74,業種別縦_積棒!$B$77,業種別縦_積棒!$B$80,業種別縦_積棒!$B$83,業種別縦_積棒!$B$86,業種別縦_積棒!$B$89,業種別縦_積棒!$B$92)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(業種別縦_積棒!$F$71,業種別縦_積棒!$F$74,業種別縦_積棒!$F$77,業種別縦_積棒!$F$80,業種別縦_積棒!$F$83,業種別縦_積棒!$F$86,業種別縦_積棒!$F$89,業種別縦_積棒!$F$92)</c:f>
              <c:numCache>
                <c:formatCode>0_ </c:formatCode>
                <c:ptCount val="8"/>
                <c:pt idx="0">
                  <c:v>1018</c:v>
                </c:pt>
                <c:pt idx="1">
                  <c:v>201</c:v>
                </c:pt>
                <c:pt idx="2">
                  <c:v>2511</c:v>
                </c:pt>
                <c:pt idx="3">
                  <c:v>338</c:v>
                </c:pt>
                <c:pt idx="4">
                  <c:v>51</c:v>
                </c:pt>
                <c:pt idx="5">
                  <c:v>7</c:v>
                </c:pt>
                <c:pt idx="6">
                  <c:v>37</c:v>
                </c:pt>
                <c:pt idx="7">
                  <c:v>12</c:v>
                </c:pt>
              </c:numCache>
            </c:numRef>
          </c:val>
        </c:ser>
        <c:ser>
          <c:idx val="2"/>
          <c:order val="2"/>
          <c:tx>
            <c:strRef>
              <c:f>業種別縦_積棒!$G$67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(業種別縦_積棒!$B$71,業種別縦_積棒!$B$74,業種別縦_積棒!$B$77,業種別縦_積棒!$B$80,業種別縦_積棒!$B$83,業種別縦_積棒!$B$86,業種別縦_積棒!$B$89,業種別縦_積棒!$B$92)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(業種別縦_積棒!$G$71,業種別縦_積棒!$G$74,業種別縦_積棒!$G$77,業種別縦_積棒!$G$80,業種別縦_積棒!$G$83,業種別縦_積棒!$G$86,業種別縦_積棒!$G$89,業種別縦_積棒!$G$92)</c:f>
              <c:numCache>
                <c:formatCode>0_ </c:formatCode>
                <c:ptCount val="8"/>
                <c:pt idx="0">
                  <c:v>877</c:v>
                </c:pt>
                <c:pt idx="1">
                  <c:v>348</c:v>
                </c:pt>
                <c:pt idx="2">
                  <c:v>91</c:v>
                </c:pt>
                <c:pt idx="3">
                  <c:v>3336</c:v>
                </c:pt>
                <c:pt idx="4">
                  <c:v>790</c:v>
                </c:pt>
                <c:pt idx="5">
                  <c:v>1</c:v>
                </c:pt>
                <c:pt idx="6">
                  <c:v>15</c:v>
                </c:pt>
                <c:pt idx="7">
                  <c:v>8</c:v>
                </c:pt>
              </c:numCache>
            </c:numRef>
          </c:val>
        </c:ser>
        <c:ser>
          <c:idx val="3"/>
          <c:order val="3"/>
          <c:tx>
            <c:strRef>
              <c:f>業種別縦_積棒!$H$67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(業種別縦_積棒!$B$71,業種別縦_積棒!$B$74,業種別縦_積棒!$B$77,業種別縦_積棒!$B$80,業種別縦_積棒!$B$83,業種別縦_積棒!$B$86,業種別縦_積棒!$B$89,業種別縦_積棒!$B$92)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(業種別縦_積棒!$H$71,業種別縦_積棒!$H$74,業種別縦_積棒!$H$77,業種別縦_積棒!$H$80,業種別縦_積棒!$H$83,業種別縦_積棒!$H$86,業種別縦_積棒!$H$89,業種別縦_積棒!$H$92)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118</c:v>
                </c:pt>
                <c:pt idx="3">
                  <c:v>48</c:v>
                </c:pt>
                <c:pt idx="4">
                  <c:v>31</c:v>
                </c:pt>
                <c:pt idx="5">
                  <c:v>2</c:v>
                </c:pt>
                <c:pt idx="6">
                  <c:v>11</c:v>
                </c:pt>
                <c:pt idx="7">
                  <c:v>4</c:v>
                </c:pt>
              </c:numCache>
            </c:numRef>
          </c:val>
        </c:ser>
        <c:ser>
          <c:idx val="4"/>
          <c:order val="4"/>
          <c:tx>
            <c:strRef>
              <c:f>業種別縦_積棒!$I$67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(業種別縦_積棒!$B$71,業種別縦_積棒!$B$74,業種別縦_積棒!$B$77,業種別縦_積棒!$B$80,業種別縦_積棒!$B$83,業種別縦_積棒!$B$86,業種別縦_積棒!$B$89,業種別縦_積棒!$B$92)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(業種別縦_積棒!$I$71,業種別縦_積棒!$I$74,業種別縦_積棒!$I$77,業種別縦_積棒!$I$80,業種別縦_積棒!$I$83,業種別縦_積棒!$I$86,業種別縦_積棒!$I$89,業種別縦_積棒!$I$92)</c:f>
              <c:numCache>
                <c:formatCode>0_ </c:formatCode>
                <c:ptCount val="8"/>
                <c:pt idx="0">
                  <c:v>2</c:v>
                </c:pt>
                <c:pt idx="1">
                  <c:v>0</c:v>
                </c:pt>
                <c:pt idx="2">
                  <c:v>27</c:v>
                </c:pt>
                <c:pt idx="3">
                  <c:v>0</c:v>
                </c:pt>
                <c:pt idx="4">
                  <c:v>26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4638336"/>
        <c:axId val="144639872"/>
      </c:barChart>
      <c:catAx>
        <c:axId val="144638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639872"/>
        <c:crosses val="autoZero"/>
        <c:auto val="1"/>
        <c:lblAlgn val="ctr"/>
        <c:lblOffset val="0"/>
        <c:noMultiLvlLbl val="0"/>
      </c:catAx>
      <c:valAx>
        <c:axId val="1446398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4.0293040293040296E-2"/>
              <c:y val="0.10482402075322429"/>
            </c:manualLayout>
          </c:layout>
          <c:overlay val="0"/>
        </c:title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6383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4454450966356478"/>
          <c:y val="0.20821456692913387"/>
          <c:w val="0.29273672154617036"/>
          <c:h val="0.29783027121609795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/>
              <a:t>業種別の産廃処理法</a:t>
            </a:r>
            <a:r>
              <a:rPr lang="en-US" altLang="ja-JP"/>
              <a:t>(H22)</a:t>
            </a:r>
            <a:endParaRPr lang="ja-JP" altLang="en-US"/>
          </a:p>
        </c:rich>
      </c:tx>
      <c:layout>
        <c:manualLayout>
          <c:xMode val="edge"/>
          <c:yMode val="edge"/>
          <c:x val="0.40852362204724407"/>
          <c:y val="5.540166204986149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業種別縦_積棒!$D$98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(業種別縦_積棒!$B$102,業種別縦_積棒!$B$105,業種別縦_積棒!$B$108,業種別縦_積棒!$B$111,業種別縦_積棒!$B$114,業種別縦_積棒!$B$117,業種別縦_積棒!$B$120,業種別縦_積棒!$B$123)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(業種別縦_積棒!$D$102,業種別縦_積棒!$D$105,業種別縦_積棒!$D$108,業種別縦_積棒!$D$111,業種別縦_積棒!$D$114,業種別縦_積棒!$D$117,業種別縦_積棒!$D$120,業種別縦_積棒!$D$123)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8</c:v>
                </c:pt>
                <c:pt idx="3">
                  <c:v>135</c:v>
                </c:pt>
                <c:pt idx="4">
                  <c:v>0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</c:numCache>
            </c:numRef>
          </c:val>
        </c:ser>
        <c:ser>
          <c:idx val="1"/>
          <c:order val="1"/>
          <c:tx>
            <c:strRef>
              <c:f>業種別縦_積棒!$F$98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(業種別縦_積棒!$B$102,業種別縦_積棒!$B$105,業種別縦_積棒!$B$108,業種別縦_積棒!$B$111,業種別縦_積棒!$B$114,業種別縦_積棒!$B$117,業種別縦_積棒!$B$120,業種別縦_積棒!$B$123)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(業種別縦_積棒!$F$102,業種別縦_積棒!$F$105,業種別縦_積棒!$F$108,業種別縦_積棒!$F$111,業種別縦_積棒!$F$114,業種別縦_積棒!$F$117,業種別縦_積棒!$F$120,業種別縦_積棒!$F$123)</c:f>
              <c:numCache>
                <c:formatCode>0_ </c:formatCode>
                <c:ptCount val="8"/>
                <c:pt idx="0">
                  <c:v>1035</c:v>
                </c:pt>
                <c:pt idx="1">
                  <c:v>158</c:v>
                </c:pt>
                <c:pt idx="2">
                  <c:v>1413</c:v>
                </c:pt>
                <c:pt idx="3">
                  <c:v>563</c:v>
                </c:pt>
                <c:pt idx="4">
                  <c:v>51</c:v>
                </c:pt>
                <c:pt idx="5">
                  <c:v>6</c:v>
                </c:pt>
                <c:pt idx="6">
                  <c:v>36</c:v>
                </c:pt>
                <c:pt idx="7">
                  <c:v>12</c:v>
                </c:pt>
              </c:numCache>
            </c:numRef>
          </c:val>
        </c:ser>
        <c:ser>
          <c:idx val="2"/>
          <c:order val="2"/>
          <c:tx>
            <c:strRef>
              <c:f>業種別縦_積棒!$G$98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(業種別縦_積棒!$B$102,業種別縦_積棒!$B$105,業種別縦_積棒!$B$108,業種別縦_積棒!$B$111,業種別縦_積棒!$B$114,業種別縦_積棒!$B$117,業種別縦_積棒!$B$120,業種別縦_積棒!$B$123)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(業種別縦_積棒!$G$102,業種別縦_積棒!$G$105,業種別縦_積棒!$G$108,業種別縦_積棒!$G$111,業種別縦_積棒!$G$114,業種別縦_積棒!$G$117,業種別縦_積棒!$G$120,業種別縦_積棒!$G$123)</c:f>
              <c:numCache>
                <c:formatCode>0_ </c:formatCode>
                <c:ptCount val="8"/>
                <c:pt idx="0">
                  <c:v>891</c:v>
                </c:pt>
                <c:pt idx="1">
                  <c:v>275</c:v>
                </c:pt>
                <c:pt idx="2">
                  <c:v>61</c:v>
                </c:pt>
                <c:pt idx="3">
                  <c:v>4567</c:v>
                </c:pt>
                <c:pt idx="4">
                  <c:v>1411</c:v>
                </c:pt>
                <c:pt idx="5">
                  <c:v>2</c:v>
                </c:pt>
                <c:pt idx="6">
                  <c:v>16</c:v>
                </c:pt>
                <c:pt idx="7">
                  <c:v>8</c:v>
                </c:pt>
              </c:numCache>
            </c:numRef>
          </c:val>
        </c:ser>
        <c:ser>
          <c:idx val="3"/>
          <c:order val="3"/>
          <c:tx>
            <c:strRef>
              <c:f>業種別縦_積棒!$H$98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(業種別縦_積棒!$B$102,業種別縦_積棒!$B$105,業種別縦_積棒!$B$108,業種別縦_積棒!$B$111,業種別縦_積棒!$B$114,業種別縦_積棒!$B$117,業種別縦_積棒!$B$120,業種別縦_積棒!$B$123)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(業種別縦_積棒!$H$102,業種別縦_積棒!$H$105,業種別縦_積棒!$H$108,業種別縦_積棒!$H$111,業種別縦_積棒!$H$114,業種別縦_積棒!$H$117,業種別縦_積棒!$H$120,業種別縦_積棒!$H$123)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55</c:v>
                </c:pt>
                <c:pt idx="3">
                  <c:v>34</c:v>
                </c:pt>
                <c:pt idx="4">
                  <c:v>1</c:v>
                </c:pt>
                <c:pt idx="5">
                  <c:v>2</c:v>
                </c:pt>
                <c:pt idx="6">
                  <c:v>11</c:v>
                </c:pt>
                <c:pt idx="7">
                  <c:v>4</c:v>
                </c:pt>
              </c:numCache>
            </c:numRef>
          </c:val>
        </c:ser>
        <c:ser>
          <c:idx val="4"/>
          <c:order val="4"/>
          <c:tx>
            <c:strRef>
              <c:f>業種別縦_積棒!$I$98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(業種別縦_積棒!$B$102,業種別縦_積棒!$B$105,業種別縦_積棒!$B$108,業種別縦_積棒!$B$111,業種別縦_積棒!$B$114,業種別縦_積棒!$B$117,業種別縦_積棒!$B$120,業種別縦_積棒!$B$123)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(業種別縦_積棒!$I$102,業種別縦_積棒!$I$105,業種別縦_積棒!$I$108,業種別縦_積棒!$I$111,業種別縦_積棒!$I$114,業種別縦_積棒!$I$117,業種別縦_積棒!$I$120,業種別縦_積棒!$I$123)</c:f>
              <c:numCache>
                <c:formatCode>0_ </c:formatCode>
                <c:ptCount val="8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5110912"/>
        <c:axId val="145112448"/>
      </c:barChart>
      <c:catAx>
        <c:axId val="145110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5112448"/>
        <c:crosses val="autoZero"/>
        <c:auto val="1"/>
        <c:lblAlgn val="ctr"/>
        <c:lblOffset val="0"/>
        <c:noMultiLvlLbl val="0"/>
      </c:catAx>
      <c:valAx>
        <c:axId val="14511244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4.7539370078740158E-2"/>
              <c:y val="7.4353174689728879E-2"/>
            </c:manualLayout>
          </c:layout>
          <c:overlay val="0"/>
        </c:title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51109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42104444824831677"/>
          <c:y val="0.26884856151983771"/>
          <c:w val="0.29922771881775645"/>
          <c:h val="0.3198455733199555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/>
              <a:t>業種別の産廃処理法</a:t>
            </a:r>
            <a:r>
              <a:rPr lang="en-US" altLang="ja-JP"/>
              <a:t>(H20)</a:t>
            </a:r>
            <a:endParaRPr lang="ja-JP" altLang="en-US"/>
          </a:p>
        </c:rich>
      </c:tx>
      <c:layout>
        <c:manualLayout>
          <c:xMode val="edge"/>
          <c:yMode val="edge"/>
          <c:x val="0.43459684474924504"/>
          <c:y val="6.111111111111110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業種別縦_積棒!$D$129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(業種別縦_積棒!$B$133,業種別縦_積棒!$B$136,業種別縦_積棒!$B$139,業種別縦_積棒!$B$142,業種別縦_積棒!$B$145,業種別縦_積棒!$B$148,業種別縦_積棒!$B$151,業種別縦_積棒!$B$154)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(業種別縦_積棒!$D$133,業種別縦_積棒!$D$136,業種別縦_積棒!$D$139,業種別縦_積棒!$D$142,業種別縦_積棒!$D$145,業種別縦_積棒!$D$148,業種別縦_積棒!$D$151,業種別縦_積棒!$D$154)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151</c:v>
                </c:pt>
                <c:pt idx="4">
                  <c:v>0</c:v>
                </c:pt>
                <c:pt idx="5">
                  <c:v>2</c:v>
                </c:pt>
                <c:pt idx="6">
                  <c:v>4</c:v>
                </c:pt>
                <c:pt idx="7">
                  <c:v>2</c:v>
                </c:pt>
              </c:numCache>
            </c:numRef>
          </c:val>
        </c:ser>
        <c:ser>
          <c:idx val="1"/>
          <c:order val="1"/>
          <c:tx>
            <c:strRef>
              <c:f>業種別縦_積棒!$F$129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(業種別縦_積棒!$B$133,業種別縦_積棒!$B$136,業種別縦_積棒!$B$139,業種別縦_積棒!$B$142,業種別縦_積棒!$B$145,業種別縦_積棒!$B$148,業種別縦_積棒!$B$151,業種別縦_積棒!$B$154)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(業種別縦_積棒!$F$133,業種別縦_積棒!$F$136,業種別縦_積棒!$F$139,業種別縦_積棒!$F$142,業種別縦_積棒!$F$145,業種別縦_積棒!$F$148,業種別縦_積棒!$F$151,業種別縦_積棒!$F$154)</c:f>
              <c:numCache>
                <c:formatCode>0_ </c:formatCode>
                <c:ptCount val="8"/>
                <c:pt idx="0">
                  <c:v>1103</c:v>
                </c:pt>
                <c:pt idx="1">
                  <c:v>186</c:v>
                </c:pt>
                <c:pt idx="2">
                  <c:v>1303</c:v>
                </c:pt>
                <c:pt idx="3">
                  <c:v>591</c:v>
                </c:pt>
                <c:pt idx="4">
                  <c:v>56</c:v>
                </c:pt>
                <c:pt idx="5">
                  <c:v>6</c:v>
                </c:pt>
                <c:pt idx="6">
                  <c:v>34</c:v>
                </c:pt>
                <c:pt idx="7">
                  <c:v>14</c:v>
                </c:pt>
              </c:numCache>
            </c:numRef>
          </c:val>
        </c:ser>
        <c:ser>
          <c:idx val="2"/>
          <c:order val="2"/>
          <c:tx>
            <c:strRef>
              <c:f>業種別縦_積棒!$G$129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(業種別縦_積棒!$B$133,業種別縦_積棒!$B$136,業種別縦_積棒!$B$139,業種別縦_積棒!$B$142,業種別縦_積棒!$B$145,業種別縦_積棒!$B$148,業種別縦_積棒!$B$151,業種別縦_積棒!$B$154)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(業種別縦_積棒!$G$133,業種別縦_積棒!$G$136,業種別縦_積棒!$G$139,業種別縦_積棒!$G$142,業種別縦_積棒!$G$145,業種別縦_積棒!$G$148,業種別縦_積棒!$G$151,業種別縦_積棒!$G$154)</c:f>
              <c:numCache>
                <c:formatCode>0_ </c:formatCode>
                <c:ptCount val="8"/>
                <c:pt idx="0">
                  <c:v>949</c:v>
                </c:pt>
                <c:pt idx="1">
                  <c:v>323</c:v>
                </c:pt>
                <c:pt idx="2">
                  <c:v>73</c:v>
                </c:pt>
                <c:pt idx="3">
                  <c:v>5006</c:v>
                </c:pt>
                <c:pt idx="4">
                  <c:v>1399</c:v>
                </c:pt>
                <c:pt idx="5">
                  <c:v>1</c:v>
                </c:pt>
                <c:pt idx="6">
                  <c:v>15</c:v>
                </c:pt>
                <c:pt idx="7">
                  <c:v>5</c:v>
                </c:pt>
              </c:numCache>
            </c:numRef>
          </c:val>
        </c:ser>
        <c:ser>
          <c:idx val="3"/>
          <c:order val="3"/>
          <c:tx>
            <c:strRef>
              <c:f>業種別縦_積棒!$H$129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(業種別縦_積棒!$B$133,業種別縦_積棒!$B$136,業種別縦_積棒!$B$139,業種別縦_積棒!$B$142,業種別縦_積棒!$B$145,業種別縦_積棒!$B$148,業種別縦_積棒!$B$151,業種別縦_積棒!$B$154)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(業種別縦_積棒!$H$133,業種別縦_積棒!$H$136,業種別縦_積棒!$H$139,業種別縦_積棒!$H$142,業種別縦_積棒!$H$145,業種別縦_積棒!$H$148,業種別縦_積棒!$H$151,業種別縦_積棒!$H$154)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89</c:v>
                </c:pt>
                <c:pt idx="3">
                  <c:v>40</c:v>
                </c:pt>
                <c:pt idx="4">
                  <c:v>2</c:v>
                </c:pt>
                <c:pt idx="5">
                  <c:v>2</c:v>
                </c:pt>
                <c:pt idx="6">
                  <c:v>12</c:v>
                </c:pt>
                <c:pt idx="7">
                  <c:v>4</c:v>
                </c:pt>
              </c:numCache>
            </c:numRef>
          </c:val>
        </c:ser>
        <c:ser>
          <c:idx val="4"/>
          <c:order val="4"/>
          <c:tx>
            <c:strRef>
              <c:f>業種別縦_積棒!$I$129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(業種別縦_積棒!$B$133,業種別縦_積棒!$B$136,業種別縦_積棒!$B$139,業種別縦_積棒!$B$142,業種別縦_積棒!$B$145,業種別縦_積棒!$B$148,業種別縦_積棒!$B$151,業種別縦_積棒!$B$154)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(業種別縦_積棒!$I$133,業種別縦_積棒!$I$136,業種別縦_積棒!$I$139,業種別縦_積棒!$I$142,業種別縦_積棒!$I$145,業種別縦_積棒!$I$148,業種別縦_積棒!$I$151,業種別縦_積棒!$I$154)</c:f>
              <c:numCache>
                <c:formatCode>0_ </c:formatCode>
                <c:ptCount val="8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4846208"/>
        <c:axId val="144860288"/>
      </c:barChart>
      <c:catAx>
        <c:axId val="144846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860288"/>
        <c:crosses val="autoZero"/>
        <c:auto val="1"/>
        <c:lblAlgn val="ctr"/>
        <c:lblOffset val="0"/>
        <c:noMultiLvlLbl val="0"/>
      </c:catAx>
      <c:valAx>
        <c:axId val="14486028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4.0292947252561169E-2"/>
              <c:y val="0.14649059492563429"/>
            </c:manualLayout>
          </c:layout>
          <c:overlay val="0"/>
        </c:title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8462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46000366889622663"/>
          <c:y val="0.17488123359580052"/>
          <c:w val="0.23081562385346993"/>
          <c:h val="0.34772331583552057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/>
              <a:t>業種別の産廃処理法</a:t>
            </a:r>
            <a:r>
              <a:rPr lang="en-US" altLang="ja-JP"/>
              <a:t>(H18)</a:t>
            </a:r>
            <a:endParaRPr lang="ja-JP" altLang="en-US"/>
          </a:p>
        </c:rich>
      </c:tx>
      <c:layout>
        <c:manualLayout>
          <c:xMode val="edge"/>
          <c:yMode val="edge"/>
          <c:x val="0.42438619104996217"/>
          <c:y val="5.32212885154061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業種別縦_積棒!$D$160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(業種別縦_積棒!$B$164,業種別縦_積棒!$B$167,業種別縦_積棒!$B$170,業種別縦_積棒!$B$173,業種別縦_積棒!$B$176,業種別縦_積棒!$B$179,業種別縦_積棒!$B$182,業種別縦_積棒!$B$185)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(業種別縦_積棒!$D$164,業種別縦_積棒!$D$167,業種別縦_積棒!$D$170,業種別縦_積棒!$D$173,業種別縦_積棒!$D$176,業種別縦_積棒!$D$179,業種別縦_積棒!$D$182,業種別縦_積棒!$D$185)</c:f>
              <c:numCache>
                <c:formatCode>0_ </c:formatCode>
                <c:ptCount val="8"/>
                <c:pt idx="0">
                  <c:v>0</c:v>
                </c:pt>
                <c:pt idx="1">
                  <c:v>8</c:v>
                </c:pt>
                <c:pt idx="2">
                  <c:v>7</c:v>
                </c:pt>
                <c:pt idx="3">
                  <c:v>198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strRef>
              <c:f>業種別縦_積棒!$F$160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(業種別縦_積棒!$B$164,業種別縦_積棒!$B$167,業種別縦_積棒!$B$170,業種別縦_積棒!$B$173,業種別縦_積棒!$B$176,業種別縦_積棒!$B$179,業種別縦_積棒!$B$182,業種別縦_積棒!$B$185)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(業種別縦_積棒!$F$164,業種別縦_積棒!$F$167,業種別縦_積棒!$F$170,業種別縦_積棒!$F$173,業種別縦_積棒!$F$176,業種別縦_積棒!$F$179,業種別縦_積棒!$F$182,業種別縦_積棒!$F$185)</c:f>
              <c:numCache>
                <c:formatCode>0_ </c:formatCode>
                <c:ptCount val="8"/>
                <c:pt idx="0">
                  <c:v>1105</c:v>
                </c:pt>
                <c:pt idx="1">
                  <c:v>194</c:v>
                </c:pt>
                <c:pt idx="2">
                  <c:v>1464</c:v>
                </c:pt>
                <c:pt idx="3">
                  <c:v>632</c:v>
                </c:pt>
                <c:pt idx="4">
                  <c:v>50</c:v>
                </c:pt>
                <c:pt idx="5">
                  <c:v>9</c:v>
                </c:pt>
                <c:pt idx="6">
                  <c:v>26</c:v>
                </c:pt>
                <c:pt idx="7">
                  <c:v>14</c:v>
                </c:pt>
              </c:numCache>
            </c:numRef>
          </c:val>
        </c:ser>
        <c:ser>
          <c:idx val="2"/>
          <c:order val="2"/>
          <c:tx>
            <c:strRef>
              <c:f>業種別縦_積棒!$G$160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(業種別縦_積棒!$B$164,業種別縦_積棒!$B$167,業種別縦_積棒!$B$170,業種別縦_積棒!$B$173,業種別縦_積棒!$B$176,業種別縦_積棒!$B$179,業種別縦_積棒!$B$182,業種別縦_積棒!$B$185)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(業種別縦_積棒!$G$164,業種別縦_積棒!$G$167,業種別縦_積棒!$G$170,業種別縦_積棒!$G$173,業種別縦_積棒!$G$176,業種別縦_積棒!$G$179,業種別縦_積棒!$G$182,業種別縦_積棒!$G$185)</c:f>
              <c:numCache>
                <c:formatCode>0_ </c:formatCode>
                <c:ptCount val="8"/>
                <c:pt idx="0">
                  <c:v>952</c:v>
                </c:pt>
                <c:pt idx="1">
                  <c:v>325</c:v>
                </c:pt>
                <c:pt idx="2">
                  <c:v>85</c:v>
                </c:pt>
                <c:pt idx="3">
                  <c:v>4597</c:v>
                </c:pt>
                <c:pt idx="4">
                  <c:v>1463</c:v>
                </c:pt>
                <c:pt idx="5">
                  <c:v>8</c:v>
                </c:pt>
                <c:pt idx="6">
                  <c:v>9</c:v>
                </c:pt>
                <c:pt idx="7">
                  <c:v>7</c:v>
                </c:pt>
              </c:numCache>
            </c:numRef>
          </c:val>
        </c:ser>
        <c:ser>
          <c:idx val="3"/>
          <c:order val="3"/>
          <c:tx>
            <c:strRef>
              <c:f>業種別縦_積棒!$H$160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(業種別縦_積棒!$B$164,業種別縦_積棒!$B$167,業種別縦_積棒!$B$170,業種別縦_積棒!$B$173,業種別縦_積棒!$B$176,業種別縦_積棒!$B$179,業種別縦_積棒!$B$182,業種別縦_積棒!$B$185)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(業種別縦_積棒!$H$164,業種別縦_積棒!$H$167,業種別縦_積棒!$H$170,業種別縦_積棒!$H$173,業種別縦_積棒!$H$176,業種別縦_積棒!$H$179,業種別縦_積棒!$H$182,業種別縦_積棒!$H$185)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106</c:v>
                </c:pt>
                <c:pt idx="3">
                  <c:v>74</c:v>
                </c:pt>
                <c:pt idx="4">
                  <c:v>13</c:v>
                </c:pt>
                <c:pt idx="5">
                  <c:v>1</c:v>
                </c:pt>
                <c:pt idx="6">
                  <c:v>8</c:v>
                </c:pt>
                <c:pt idx="7">
                  <c:v>4</c:v>
                </c:pt>
              </c:numCache>
            </c:numRef>
          </c:val>
        </c:ser>
        <c:ser>
          <c:idx val="4"/>
          <c:order val="4"/>
          <c:tx>
            <c:strRef>
              <c:f>業種別縦_積棒!$I$160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(業種別縦_積棒!$B$164,業種別縦_積棒!$B$167,業種別縦_積棒!$B$170,業種別縦_積棒!$B$173,業種別縦_積棒!$B$176,業種別縦_積棒!$B$179,業種別縦_積棒!$B$182,業種別縦_積棒!$B$185)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(業種別縦_積棒!$I$164,業種別縦_積棒!$I$167,業種別縦_積棒!$I$170,業種別縦_積棒!$I$173,業種別縦_積棒!$I$176,業種別縦_積棒!$I$179,業種別縦_積棒!$I$182,業種別縦_積棒!$I$185)</c:f>
              <c:numCache>
                <c:formatCode>0_ </c:formatCode>
                <c:ptCount val="8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4905344"/>
        <c:axId val="144906880"/>
      </c:barChart>
      <c:catAx>
        <c:axId val="14490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906880"/>
        <c:crosses val="autoZero"/>
        <c:auto val="1"/>
        <c:lblAlgn val="ctr"/>
        <c:lblOffset val="0"/>
        <c:noMultiLvlLbl val="0"/>
      </c:catAx>
      <c:valAx>
        <c:axId val="1449068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4.029310393140359E-2"/>
              <c:y val="6.8409537043163729E-2"/>
            </c:manualLayout>
          </c:layout>
          <c:overlay val="0"/>
        </c:title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90534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43687841510914338"/>
          <c:y val="0.14192130395465272"/>
          <c:w val="0.29621767030010926"/>
          <c:h val="0.2713149826859878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/>
              <a:t>業種別の産廃処理法</a:t>
            </a:r>
            <a:r>
              <a:rPr lang="en-US" altLang="ja-JP"/>
              <a:t>(H17)</a:t>
            </a:r>
            <a:endParaRPr lang="ja-JP" altLang="en-US"/>
          </a:p>
        </c:rich>
      </c:tx>
      <c:layout>
        <c:manualLayout>
          <c:xMode val="edge"/>
          <c:yMode val="edge"/>
          <c:x val="0.4571766422553824"/>
          <c:y val="8.6834733893557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業種別縦_積棒!$D$191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(業種別縦_積棒!$B$195,業種別縦_積棒!$B$198,業種別縦_積棒!$B$201,業種別縦_積棒!$B$204,業種別縦_積棒!$B$207,業種別縦_積棒!$B$210,業種別縦_積棒!$B$213,業種別縦_積棒!$B$216)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(業種別縦_積棒!$D$195,業種別縦_積棒!$D$198,業種別縦_積棒!$D$201,業種別縦_積棒!$D$204,業種別縦_積棒!$D$207,業種別縦_積棒!$D$210,業種別縦_積棒!$D$213,業種別縦_積棒!$D$216)</c:f>
              <c:numCache>
                <c:formatCode>0_ </c:formatCode>
                <c:ptCount val="8"/>
                <c:pt idx="0">
                  <c:v>0</c:v>
                </c:pt>
                <c:pt idx="1">
                  <c:v>9</c:v>
                </c:pt>
                <c:pt idx="2">
                  <c:v>4</c:v>
                </c:pt>
                <c:pt idx="3">
                  <c:v>176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strRef>
              <c:f>業種別縦_積棒!$F$191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(業種別縦_積棒!$B$195,業種別縦_積棒!$B$198,業種別縦_積棒!$B$201,業種別縦_積棒!$B$204,業種別縦_積棒!$B$207,業種別縦_積棒!$B$210,業種別縦_積棒!$B$213,業種別縦_積棒!$B$216)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(業種別縦_積棒!$F$195,業種別縦_積棒!$F$198,業種別縦_積棒!$F$201,業種別縦_積棒!$F$204,業種別縦_積棒!$F$207,業種別縦_積棒!$F$210,業種別縦_積棒!$F$213,業種別縦_積棒!$F$216)</c:f>
              <c:numCache>
                <c:formatCode>0_ </c:formatCode>
                <c:ptCount val="8"/>
                <c:pt idx="0">
                  <c:v>1108</c:v>
                </c:pt>
                <c:pt idx="1">
                  <c:v>223</c:v>
                </c:pt>
                <c:pt idx="2">
                  <c:v>1360</c:v>
                </c:pt>
                <c:pt idx="3">
                  <c:v>609</c:v>
                </c:pt>
                <c:pt idx="4">
                  <c:v>21</c:v>
                </c:pt>
                <c:pt idx="5">
                  <c:v>8</c:v>
                </c:pt>
                <c:pt idx="6">
                  <c:v>31</c:v>
                </c:pt>
                <c:pt idx="7">
                  <c:v>10</c:v>
                </c:pt>
              </c:numCache>
            </c:numRef>
          </c:val>
        </c:ser>
        <c:ser>
          <c:idx val="2"/>
          <c:order val="2"/>
          <c:tx>
            <c:strRef>
              <c:f>業種別縦_積棒!$G$191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(業種別縦_積棒!$B$195,業種別縦_積棒!$B$198,業種別縦_積棒!$B$201,業種別縦_積棒!$B$204,業種別縦_積棒!$B$207,業種別縦_積棒!$B$210,業種別縦_積棒!$B$213,業種別縦_積棒!$B$216)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(業種別縦_積棒!$G$195,業種別縦_積棒!$G$198,業種別縦_積棒!$G$201,業種別縦_積棒!$G$204,業種別縦_積棒!$G$207,業種別縦_積棒!$G$210,業種別縦_積棒!$G$213,業種別縦_積棒!$G$216)</c:f>
              <c:numCache>
                <c:formatCode>0_ </c:formatCode>
                <c:ptCount val="8"/>
                <c:pt idx="0">
                  <c:v>955</c:v>
                </c:pt>
                <c:pt idx="1">
                  <c:v>374</c:v>
                </c:pt>
                <c:pt idx="2">
                  <c:v>110</c:v>
                </c:pt>
                <c:pt idx="3">
                  <c:v>4641</c:v>
                </c:pt>
                <c:pt idx="4">
                  <c:v>1437</c:v>
                </c:pt>
                <c:pt idx="5">
                  <c:v>2</c:v>
                </c:pt>
                <c:pt idx="6">
                  <c:v>11</c:v>
                </c:pt>
                <c:pt idx="7">
                  <c:v>7</c:v>
                </c:pt>
              </c:numCache>
            </c:numRef>
          </c:val>
        </c:ser>
        <c:ser>
          <c:idx val="3"/>
          <c:order val="3"/>
          <c:tx>
            <c:strRef>
              <c:f>業種別縦_積棒!$H$191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(業種別縦_積棒!$B$195,業種別縦_積棒!$B$198,業種別縦_積棒!$B$201,業種別縦_積棒!$B$204,業種別縦_積棒!$B$207,業種別縦_積棒!$B$210,業種別縦_積棒!$B$213,業種別縦_積棒!$B$216)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(業種別縦_積棒!$H$195,業種別縦_積棒!$H$198,業種別縦_積棒!$H$201,業種別縦_積棒!$H$204,業種別縦_積棒!$H$207,業種別縦_積棒!$H$210,業種別縦_積棒!$H$213,業種別縦_積棒!$H$216)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107</c:v>
                </c:pt>
                <c:pt idx="3">
                  <c:v>57</c:v>
                </c:pt>
                <c:pt idx="4">
                  <c:v>53</c:v>
                </c:pt>
                <c:pt idx="5">
                  <c:v>1</c:v>
                </c:pt>
                <c:pt idx="6">
                  <c:v>10</c:v>
                </c:pt>
                <c:pt idx="7">
                  <c:v>4</c:v>
                </c:pt>
              </c:numCache>
            </c:numRef>
          </c:val>
        </c:ser>
        <c:ser>
          <c:idx val="4"/>
          <c:order val="4"/>
          <c:tx>
            <c:strRef>
              <c:f>業種別縦_積棒!$I$191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(業種別縦_積棒!$B$195,業種別縦_積棒!$B$198,業種別縦_積棒!$B$201,業種別縦_積棒!$B$204,業種別縦_積棒!$B$207,業種別縦_積棒!$B$210,業種別縦_積棒!$B$213,業種別縦_積棒!$B$216)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(業種別縦_積棒!$I$195,業種別縦_積棒!$I$198,業種別縦_積棒!$I$201,業種別縦_積棒!$I$204,業種別縦_積棒!$I$207,業種別縦_積棒!$I$210,業種別縦_積棒!$I$213,業種別縦_積棒!$I$216)</c:f>
              <c:numCache>
                <c:formatCode>0_ </c:formatCode>
                <c:ptCount val="8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4964224"/>
        <c:axId val="144970112"/>
      </c:barChart>
      <c:catAx>
        <c:axId val="144964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970112"/>
        <c:crosses val="autoZero"/>
        <c:auto val="1"/>
        <c:lblAlgn val="ctr"/>
        <c:lblOffset val="0"/>
        <c:noMultiLvlLbl val="0"/>
      </c:catAx>
      <c:valAx>
        <c:axId val="14497011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4.0292935411045644E-2"/>
              <c:y val="8.5216259732239355E-2"/>
            </c:manualLayout>
          </c:layout>
          <c:overlay val="0"/>
        </c:title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9642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43817245746379607"/>
          <c:y val="0.28197732636361633"/>
          <c:w val="0.25625626342161772"/>
          <c:h val="0.32585125388738173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200">
                <a:latin typeface="Meiryo UI" panose="020B0604030504040204" pitchFamily="50" charset="-128"/>
                <a:ea typeface="Meiryo UI" panose="020B0604030504040204" pitchFamily="50" charset="-128"/>
              </a:rPr>
              <a:t>産廃の業種別処理法</a:t>
            </a:r>
            <a:r>
              <a:rPr lang="en-US" altLang="ja-JP" sz="1200">
                <a:latin typeface="Meiryo UI" panose="020B0604030504040204" pitchFamily="50" charset="-128"/>
                <a:ea typeface="Meiryo UI" panose="020B0604030504040204" pitchFamily="50" charset="-128"/>
              </a:rPr>
              <a:t>(H25)</a:t>
            </a:r>
            <a:endParaRPr lang="ja-JP" altLang="en-US" sz="12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38612644573274496"/>
          <c:y val="8.6230838443227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業種別縦_積棒!$D$5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(業種別縦_積棒!$B$9,業種別縦_積棒!$B$12,業種別縦_積棒!$B$15,業種別縦_積棒!$B$18,業種別縦_積棒!$B$21,業種別縦_積棒!$B$24,業種別縦_積棒!$B$27,業種別縦_積棒!$B$30)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(業種別縦_積棒!$D$9,業種別縦_積棒!$D$12,業種別縦_積棒!$D$15,業種別縦_積棒!$D$18,業種別縦_積棒!$D$21,業種別縦_積棒!$D$24,業種別縦_積棒!$D$27,業種別縦_積棒!$D$30)</c:f>
              <c:numCache>
                <c:formatCode>0_ </c:formatCode>
                <c:ptCount val="8"/>
                <c:pt idx="0">
                  <c:v>3</c:v>
                </c:pt>
                <c:pt idx="1">
                  <c:v>77</c:v>
                </c:pt>
                <c:pt idx="2">
                  <c:v>52</c:v>
                </c:pt>
                <c:pt idx="3">
                  <c:v>252</c:v>
                </c:pt>
                <c:pt idx="4">
                  <c:v>0</c:v>
                </c:pt>
                <c:pt idx="5">
                  <c:v>1</c:v>
                </c:pt>
                <c:pt idx="6">
                  <c:v>8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業種別縦_積棒!$F$5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(業種別縦_積棒!$B$9,業種別縦_積棒!$B$12,業種別縦_積棒!$B$15,業種別縦_積棒!$B$18,業種別縦_積棒!$B$21,業種別縦_積棒!$B$24,業種別縦_積棒!$B$27,業種別縦_積棒!$B$30)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(業種別縦_積棒!$F$9,業種別縦_積棒!$F$12,業種別縦_積棒!$F$15,業種別縦_積棒!$F$18,業種別縦_積棒!$F$21,業種別縦_積棒!$F$24,業種別縦_積棒!$F$27,業種別縦_積棒!$F$30)</c:f>
              <c:numCache>
                <c:formatCode>0_ </c:formatCode>
                <c:ptCount val="8"/>
                <c:pt idx="0">
                  <c:v>977</c:v>
                </c:pt>
                <c:pt idx="1">
                  <c:v>21</c:v>
                </c:pt>
                <c:pt idx="2">
                  <c:v>3264</c:v>
                </c:pt>
                <c:pt idx="3">
                  <c:v>535</c:v>
                </c:pt>
                <c:pt idx="4">
                  <c:v>39</c:v>
                </c:pt>
                <c:pt idx="5">
                  <c:v>9</c:v>
                </c:pt>
                <c:pt idx="6">
                  <c:v>41</c:v>
                </c:pt>
                <c:pt idx="7">
                  <c:v>9</c:v>
                </c:pt>
              </c:numCache>
            </c:numRef>
          </c:val>
        </c:ser>
        <c:ser>
          <c:idx val="2"/>
          <c:order val="2"/>
          <c:tx>
            <c:strRef>
              <c:f>業種別縦_積棒!$G$5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(業種別縦_積棒!$B$9,業種別縦_積棒!$B$12,業種別縦_積棒!$B$15,業種別縦_積棒!$B$18,業種別縦_積棒!$B$21,業種別縦_積棒!$B$24,業種別縦_積棒!$B$27,業種別縦_積棒!$B$30)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(業種別縦_積棒!$G$9,業種別縦_積棒!$G$12,業種別縦_積棒!$G$15,業種別縦_積棒!$G$18,業種別縦_積棒!$G$21,業種別縦_積棒!$G$24,業種別縦_積棒!$G$27,業種別縦_積棒!$G$30)</c:f>
              <c:numCache>
                <c:formatCode>0_ </c:formatCode>
                <c:ptCount val="8"/>
                <c:pt idx="0">
                  <c:v>832</c:v>
                </c:pt>
                <c:pt idx="1">
                  <c:v>134</c:v>
                </c:pt>
                <c:pt idx="2">
                  <c:v>84</c:v>
                </c:pt>
                <c:pt idx="3">
                  <c:v>3526</c:v>
                </c:pt>
                <c:pt idx="4">
                  <c:v>1399</c:v>
                </c:pt>
                <c:pt idx="5">
                  <c:v>2</c:v>
                </c:pt>
                <c:pt idx="6">
                  <c:v>9</c:v>
                </c:pt>
                <c:pt idx="7">
                  <c:v>3</c:v>
                </c:pt>
              </c:numCache>
            </c:numRef>
          </c:val>
        </c:ser>
        <c:ser>
          <c:idx val="3"/>
          <c:order val="3"/>
          <c:tx>
            <c:strRef>
              <c:f>業種別縦_積棒!$H$5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(業種別縦_積棒!$B$9,業種別縦_積棒!$B$12,業種別縦_積棒!$B$15,業種別縦_積棒!$B$18,業種別縦_積棒!$B$21,業種別縦_積棒!$B$24,業種別縦_積棒!$B$27,業種別縦_積棒!$B$30)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(業種別縦_積棒!$H$9,業種別縦_積棒!$H$12,業種別縦_積棒!$H$15,業種別縦_積棒!$H$18,業種別縦_積棒!$H$21,業種別縦_積棒!$H$24,業種別縦_積棒!$H$27,業種別縦_積棒!$H$30)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103</c:v>
                </c:pt>
                <c:pt idx="3">
                  <c:v>60</c:v>
                </c:pt>
                <c:pt idx="4">
                  <c:v>34</c:v>
                </c:pt>
                <c:pt idx="5">
                  <c:v>0</c:v>
                </c:pt>
                <c:pt idx="6">
                  <c:v>12</c:v>
                </c:pt>
                <c:pt idx="7">
                  <c:v>1</c:v>
                </c:pt>
              </c:numCache>
            </c:numRef>
          </c:val>
        </c:ser>
        <c:ser>
          <c:idx val="4"/>
          <c:order val="4"/>
          <c:tx>
            <c:strRef>
              <c:f>業種別縦_積棒!$I$5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(業種別縦_積棒!$B$9,業種別縦_積棒!$B$12,業種別縦_積棒!$B$15,業種別縦_積棒!$B$18,業種別縦_積棒!$B$21,業種別縦_積棒!$B$24,業種別縦_積棒!$B$27,業種別縦_積棒!$B$30)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(業種別縦_積棒!$I$9,業種別縦_積棒!$I$12,業種別縦_積棒!$I$15,業種別縦_積棒!$I$18,業種別縦_積棒!$I$21,業種別縦_積棒!$I$24,業種別縦_積棒!$I$27,業種別縦_積棒!$I$30)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15</c:v>
                </c:pt>
                <c:pt idx="3">
                  <c:v>1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3635200"/>
        <c:axId val="143636736"/>
      </c:barChart>
      <c:catAx>
        <c:axId val="143635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636736"/>
        <c:crosses val="autoZero"/>
        <c:auto val="1"/>
        <c:lblAlgn val="ctr"/>
        <c:lblOffset val="0"/>
        <c:noMultiLvlLbl val="0"/>
      </c:catAx>
      <c:valAx>
        <c:axId val="14363673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63520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46181535000432639"/>
          <c:y val="0.23340368473111836"/>
          <c:w val="0.2378183496293732"/>
          <c:h val="0.27877288939235839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/>
              <a:t>業種別の産廃処理法</a:t>
            </a:r>
            <a:r>
              <a:rPr lang="en-US" altLang="ja-JP"/>
              <a:t>(H16)</a:t>
            </a:r>
            <a:endParaRPr lang="ja-JP" altLang="en-US"/>
          </a:p>
        </c:rich>
      </c:tx>
      <c:layout>
        <c:manualLayout>
          <c:xMode val="edge"/>
          <c:yMode val="edge"/>
          <c:x val="0.42570811078685095"/>
          <c:y val="8.47457627118644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業種別縦_積棒!$D$222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(業種別縦_積棒!$B$226,業種別縦_積棒!$B$229,業種別縦_積棒!$B$232,業種別縦_積棒!$B$235,業種別縦_積棒!$B$238,業種別縦_積棒!$B$241,業種別縦_積棒!$B$244,業種別縦_積棒!$B$247)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(業種別縦_積棒!$D$226,業種別縦_積棒!$D$229,業種別縦_積棒!$D$232,業種別縦_積棒!$D$235,業種別縦_積棒!$D$238,業種別縦_積棒!$D$241,業種別縦_積棒!$D$244,業種別縦_積棒!$D$247)</c:f>
              <c:numCache>
                <c:formatCode>0_ </c:formatCode>
                <c:ptCount val="8"/>
                <c:pt idx="0">
                  <c:v>0</c:v>
                </c:pt>
                <c:pt idx="1">
                  <c:v>9</c:v>
                </c:pt>
                <c:pt idx="2">
                  <c:v>4</c:v>
                </c:pt>
                <c:pt idx="3">
                  <c:v>141</c:v>
                </c:pt>
                <c:pt idx="4">
                  <c:v>0</c:v>
                </c:pt>
                <c:pt idx="5">
                  <c:v>2.15</c:v>
                </c:pt>
                <c:pt idx="6">
                  <c:v>2.6</c:v>
                </c:pt>
                <c:pt idx="7">
                  <c:v>1.1299999999999999</c:v>
                </c:pt>
              </c:numCache>
            </c:numRef>
          </c:val>
        </c:ser>
        <c:ser>
          <c:idx val="1"/>
          <c:order val="1"/>
          <c:tx>
            <c:strRef>
              <c:f>業種別縦_積棒!$F$222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(業種別縦_積棒!$B$226,業種別縦_積棒!$B$229,業種別縦_積棒!$B$232,業種別縦_積棒!$B$235,業種別縦_積棒!$B$238,業種別縦_積棒!$B$241,業種別縦_積棒!$B$244,業種別縦_積棒!$B$247)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(業種別縦_積棒!$F$226,業種別縦_積棒!$F$229,業種別縦_積棒!$F$232,業種別縦_積棒!$F$235,業種別縦_積棒!$F$238,業種別縦_積棒!$F$241,業種別縦_積棒!$F$244,業種別縦_積棒!$F$247)</c:f>
              <c:numCache>
                <c:formatCode>0_ </c:formatCode>
                <c:ptCount val="8"/>
                <c:pt idx="0">
                  <c:v>1200</c:v>
                </c:pt>
                <c:pt idx="1">
                  <c:v>223</c:v>
                </c:pt>
                <c:pt idx="2">
                  <c:v>1395</c:v>
                </c:pt>
                <c:pt idx="3">
                  <c:v>652</c:v>
                </c:pt>
                <c:pt idx="4">
                  <c:v>25</c:v>
                </c:pt>
                <c:pt idx="5">
                  <c:v>7.7</c:v>
                </c:pt>
                <c:pt idx="6">
                  <c:v>31.2</c:v>
                </c:pt>
                <c:pt idx="7">
                  <c:v>10.5</c:v>
                </c:pt>
              </c:numCache>
            </c:numRef>
          </c:val>
        </c:ser>
        <c:ser>
          <c:idx val="2"/>
          <c:order val="2"/>
          <c:tx>
            <c:strRef>
              <c:f>業種別縦_積棒!$G$222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(業種別縦_積棒!$B$226,業種別縦_積棒!$B$229,業種別縦_積棒!$B$232,業種別縦_積棒!$B$235,業種別縦_積棒!$B$238,業種別縦_積棒!$B$241,業種別縦_積棒!$B$244,業種別縦_積棒!$B$247)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(業種別縦_積棒!$G$226,業種別縦_積棒!$G$229,業種別縦_積棒!$G$232,業種別縦_積棒!$G$235,業種別縦_積棒!$G$238,業種別縦_積棒!$G$241,業種別縦_積棒!$G$244,業種別縦_積棒!$G$247)</c:f>
              <c:numCache>
                <c:formatCode>0_ </c:formatCode>
                <c:ptCount val="8"/>
                <c:pt idx="0">
                  <c:v>1034</c:v>
                </c:pt>
                <c:pt idx="1">
                  <c:v>374</c:v>
                </c:pt>
                <c:pt idx="2">
                  <c:v>113</c:v>
                </c:pt>
                <c:pt idx="3">
                  <c:v>5321</c:v>
                </c:pt>
                <c:pt idx="4">
                  <c:v>1381</c:v>
                </c:pt>
                <c:pt idx="5">
                  <c:v>2.2799999999999998</c:v>
                </c:pt>
                <c:pt idx="6">
                  <c:v>11.35</c:v>
                </c:pt>
                <c:pt idx="7">
                  <c:v>7.08</c:v>
                </c:pt>
              </c:numCache>
            </c:numRef>
          </c:val>
        </c:ser>
        <c:ser>
          <c:idx val="3"/>
          <c:order val="3"/>
          <c:tx>
            <c:strRef>
              <c:f>業種別縦_積棒!$H$222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(業種別縦_積棒!$B$226,業種別縦_積棒!$B$229,業種別縦_積棒!$B$232,業種別縦_積棒!$B$235,業種別縦_積棒!$B$238,業種別縦_積棒!$B$241,業種別縦_積棒!$B$244,業種別縦_積棒!$B$247)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(業種別縦_積棒!$H$226,業種別縦_積棒!$H$229,業種別縦_積棒!$H$232,業種別縦_積棒!$H$235,業種別縦_積棒!$H$238,業種別縦_積棒!$H$241,業種別縦_積棒!$H$244,業種別縦_積棒!$H$247)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111</c:v>
                </c:pt>
                <c:pt idx="3">
                  <c:v>57</c:v>
                </c:pt>
                <c:pt idx="4">
                  <c:v>104</c:v>
                </c:pt>
                <c:pt idx="5">
                  <c:v>1.1100000000000001</c:v>
                </c:pt>
                <c:pt idx="6">
                  <c:v>10.16</c:v>
                </c:pt>
                <c:pt idx="7">
                  <c:v>4.04</c:v>
                </c:pt>
              </c:numCache>
            </c:numRef>
          </c:val>
        </c:ser>
        <c:ser>
          <c:idx val="4"/>
          <c:order val="4"/>
          <c:tx>
            <c:strRef>
              <c:f>業種別縦_積棒!$I$222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(業種別縦_積棒!$B$226,業種別縦_積棒!$B$229,業種別縦_積棒!$B$232,業種別縦_積棒!$B$235,業種別縦_積棒!$B$238,業種別縦_積棒!$B$241,業種別縦_積棒!$B$244,業種別縦_積棒!$B$247)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(業種別縦_積棒!$I$226,業種別縦_積棒!$I$229,業種別縦_積棒!$I$232,業種別縦_積棒!$I$235,業種別縦_積棒!$I$238,業種別縦_積棒!$I$241,業種別縦_積棒!$I$244,業種別縦_積棒!$I$247)</c:f>
              <c:numCache>
                <c:formatCode>0_ </c:formatCode>
                <c:ptCount val="8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8</c:v>
                </c:pt>
                <c:pt idx="5">
                  <c:v>0.01</c:v>
                </c:pt>
                <c:pt idx="6">
                  <c:v>0.05</c:v>
                </c:pt>
                <c:pt idx="7">
                  <c:v>0.05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5174912"/>
        <c:axId val="145176448"/>
      </c:barChart>
      <c:catAx>
        <c:axId val="145174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5176448"/>
        <c:crosses val="autoZero"/>
        <c:auto val="1"/>
        <c:lblAlgn val="ctr"/>
        <c:lblOffset val="0"/>
        <c:noMultiLvlLbl val="0"/>
      </c:catAx>
      <c:valAx>
        <c:axId val="14517644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4.3789438907549147E-2"/>
              <c:y val="0.15002179812269228"/>
            </c:manualLayout>
          </c:layout>
          <c:overlay val="0"/>
        </c:title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51749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46964098893232753"/>
          <c:y val="0.13947640019573823"/>
          <c:w val="0.24926325642861072"/>
          <c:h val="0.30078362026780553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/>
              <a:t>業種別の産廃処理法</a:t>
            </a:r>
            <a:r>
              <a:rPr lang="en-US" altLang="ja-JP"/>
              <a:t>(H15)</a:t>
            </a:r>
            <a:endParaRPr lang="ja-JP" altLang="en-US"/>
          </a:p>
        </c:rich>
      </c:tx>
      <c:layout>
        <c:manualLayout>
          <c:xMode val="edge"/>
          <c:yMode val="edge"/>
          <c:x val="0.43685992970601856"/>
          <c:y val="0.130919220055710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業種別縦_積棒!$D$253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(業種別縦_積棒!$B$257,業種別縦_積棒!$B$260,業種別縦_積棒!$B$263,業種別縦_積棒!$B$266,業種別縦_積棒!$B$269,業種別縦_積棒!$B$272,業種別縦_積棒!$B$275,業種別縦_積棒!$B$278)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(業種別縦_積棒!$D$257,業種別縦_積棒!$D$260,業種別縦_積棒!$D$263,業種別縦_積棒!$D$266,業種別縦_積棒!$D$269,業種別縦_積棒!$D$272,業種別縦_積棒!$D$275,業種別縦_積棒!$D$278)</c:f>
              <c:numCache>
                <c:formatCode>0_ </c:formatCode>
                <c:ptCount val="8"/>
                <c:pt idx="0">
                  <c:v>0</c:v>
                </c:pt>
                <c:pt idx="1">
                  <c:v>10</c:v>
                </c:pt>
                <c:pt idx="2">
                  <c:v>4</c:v>
                </c:pt>
                <c:pt idx="3">
                  <c:v>130</c:v>
                </c:pt>
                <c:pt idx="4">
                  <c:v>9</c:v>
                </c:pt>
                <c:pt idx="5">
                  <c:v>2.23</c:v>
                </c:pt>
                <c:pt idx="6">
                  <c:v>2.7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strRef>
              <c:f>業種別縦_積棒!$F$253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(業種別縦_積棒!$B$257,業種別縦_積棒!$B$260,業種別縦_積棒!$B$263,業種別縦_積棒!$B$266,業種別縦_積棒!$B$269,業種別縦_積棒!$B$272,業種別縦_積棒!$B$275,業種別縦_積棒!$B$278)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(業種別縦_積棒!$F$257,業種別縦_積棒!$F$260,業種別縦_積棒!$F$263,業種別縦_積棒!$F$266,業種別縦_積棒!$F$269,業種別縦_積棒!$F$272,業種別縦_積棒!$F$275,業種別縦_積棒!$F$278)</c:f>
              <c:numCache>
                <c:formatCode>0_ </c:formatCode>
                <c:ptCount val="8"/>
                <c:pt idx="0">
                  <c:v>1126</c:v>
                </c:pt>
                <c:pt idx="1">
                  <c:v>247</c:v>
                </c:pt>
                <c:pt idx="2">
                  <c:v>1509</c:v>
                </c:pt>
                <c:pt idx="3">
                  <c:v>625</c:v>
                </c:pt>
                <c:pt idx="4">
                  <c:v>67</c:v>
                </c:pt>
                <c:pt idx="5">
                  <c:v>8.0500000000000007</c:v>
                </c:pt>
                <c:pt idx="6">
                  <c:v>32.1</c:v>
                </c:pt>
                <c:pt idx="7">
                  <c:v>10</c:v>
                </c:pt>
              </c:numCache>
            </c:numRef>
          </c:val>
        </c:ser>
        <c:ser>
          <c:idx val="2"/>
          <c:order val="2"/>
          <c:tx>
            <c:strRef>
              <c:f>業種別縦_積棒!$G$253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(業種別縦_積棒!$B$257,業種別縦_積棒!$B$260,業種別縦_積棒!$B$263,業種別縦_積棒!$B$266,業種別縦_積棒!$B$269,業種別縦_積棒!$B$272,業種別縦_積棒!$B$275,業種別縦_積棒!$B$278)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(業種別縦_積棒!$G$257,業種別縦_積棒!$G$260,業種別縦_積棒!$G$263,業種別縦_積棒!$G$266,業種別縦_積棒!$G$269,業種別縦_積棒!$G$272,業種別縦_積棒!$G$275,業種別縦_積棒!$G$278)</c:f>
              <c:numCache>
                <c:formatCode>0_ </c:formatCode>
                <c:ptCount val="8"/>
                <c:pt idx="0">
                  <c:v>971</c:v>
                </c:pt>
                <c:pt idx="1">
                  <c:v>415</c:v>
                </c:pt>
                <c:pt idx="2">
                  <c:v>121</c:v>
                </c:pt>
                <c:pt idx="3">
                  <c:v>5065</c:v>
                </c:pt>
                <c:pt idx="4">
                  <c:v>1460</c:v>
                </c:pt>
                <c:pt idx="5">
                  <c:v>2.38</c:v>
                </c:pt>
                <c:pt idx="6">
                  <c:v>11.75</c:v>
                </c:pt>
                <c:pt idx="7">
                  <c:v>7</c:v>
                </c:pt>
              </c:numCache>
            </c:numRef>
          </c:val>
        </c:ser>
        <c:ser>
          <c:idx val="3"/>
          <c:order val="3"/>
          <c:tx>
            <c:strRef>
              <c:f>業種別縦_積棒!$H$253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(業種別縦_積棒!$B$257,業種別縦_積棒!$B$260,業種別縦_積棒!$B$263,業種別縦_積棒!$B$266,業種別縦_積棒!$B$269,業種別縦_積棒!$B$272,業種別縦_積棒!$B$275,業種別縦_積棒!$B$278)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(業種別縦_積棒!$H$257,業種別縦_積棒!$H$260,業種別縦_積棒!$H$263,業種別縦_積棒!$H$266,業種別縦_積棒!$H$269,業種別縦_積棒!$H$272,業種別縦_積棒!$H$275,業種別縦_積棒!$H$278)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123</c:v>
                </c:pt>
                <c:pt idx="3">
                  <c:v>59</c:v>
                </c:pt>
                <c:pt idx="4">
                  <c:v>98</c:v>
                </c:pt>
                <c:pt idx="5">
                  <c:v>1.1599999999999999</c:v>
                </c:pt>
                <c:pt idx="6">
                  <c:v>10.45</c:v>
                </c:pt>
                <c:pt idx="7">
                  <c:v>4</c:v>
                </c:pt>
              </c:numCache>
            </c:numRef>
          </c:val>
        </c:ser>
        <c:ser>
          <c:idx val="4"/>
          <c:order val="4"/>
          <c:tx>
            <c:strRef>
              <c:f>業種別縦_積棒!$I$253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(業種別縦_積棒!$B$257,業種別縦_積棒!$B$260,業種別縦_積棒!$B$263,業種別縦_積棒!$B$266,業種別縦_積棒!$B$269,業種別縦_積棒!$B$272,業種別縦_積棒!$B$275,業種別縦_積棒!$B$278)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(業種別縦_積棒!$I$257,業種別縦_積棒!$I$260,業種別縦_積棒!$I$263,業種別縦_積棒!$I$266,業種別縦_積棒!$I$269,業種別縦_積棒!$I$272,業種別縦_積棒!$I$275,業種別縦_積棒!$I$278)</c:f>
              <c:numCache>
                <c:formatCode>0_ </c:formatCode>
                <c:ptCount val="8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8</c:v>
                </c:pt>
                <c:pt idx="5">
                  <c:v>0.01</c:v>
                </c:pt>
                <c:pt idx="6">
                  <c:v>0.05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5234176"/>
        <c:axId val="145240064"/>
      </c:barChart>
      <c:catAx>
        <c:axId val="145234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5240064"/>
        <c:crosses val="autoZero"/>
        <c:auto val="1"/>
        <c:lblAlgn val="ctr"/>
        <c:lblOffset val="0"/>
        <c:noMultiLvlLbl val="0"/>
      </c:catAx>
      <c:valAx>
        <c:axId val="14524006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4.375337165899245E-2"/>
              <c:y val="0.12989362402123134"/>
            </c:manualLayout>
          </c:layout>
          <c:overlay val="0"/>
        </c:title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52341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43754325259515564"/>
          <c:y val="0.32551575899809182"/>
          <c:w val="0.25294117647058822"/>
          <c:h val="0.30611848310047596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/>
              <a:t>業種別の産廃処理法</a:t>
            </a:r>
            <a:r>
              <a:rPr lang="en-US" altLang="ja-JP"/>
              <a:t>(H13)</a:t>
            </a:r>
            <a:endParaRPr lang="ja-JP" altLang="en-US"/>
          </a:p>
        </c:rich>
      </c:tx>
      <c:layout>
        <c:manualLayout>
          <c:xMode val="edge"/>
          <c:yMode val="edge"/>
          <c:x val="0.4543190333966875"/>
          <c:y val="0.11944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業種別縦_積棒!$D$284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(業種別縦_積棒!$B$288,業種別縦_積棒!$B$291,業種別縦_積棒!$B$294,業種別縦_積棒!$B$297,業種別縦_積棒!$B$300,業種別縦_積棒!$B$303,業種別縦_積棒!$B$306,業種別縦_積棒!$B$309)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(業種別縦_積棒!$D$288,業種別縦_積棒!$D$291,業種別縦_積棒!$D$294,業種別縦_積棒!$D$297,業種別縦_積棒!$D$300,業種別縦_積棒!$D$303,業種別縦_積棒!$D$306,業種別縦_積棒!$D$309)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19</c:v>
                </c:pt>
                <c:pt idx="3">
                  <c:v>275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業種別縦_積棒!$F$284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(業種別縦_積棒!$B$288,業種別縦_積棒!$B$291,業種別縦_積棒!$B$294,業種別縦_積棒!$B$297,業種別縦_積棒!$B$300,業種別縦_積棒!$B$303,業種別縦_積棒!$B$306,業種別縦_積棒!$B$309)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(業種別縦_積棒!$F$288,業種別縦_積棒!$F$291,業種別縦_積棒!$F$294,業種別縦_積棒!$F$297,業種別縦_積棒!$F$300,業種別縦_積棒!$F$303,業種別縦_積棒!$F$306,業種別縦_積棒!$F$309)</c:f>
              <c:numCache>
                <c:formatCode>0_ </c:formatCode>
                <c:ptCount val="8"/>
                <c:pt idx="0">
                  <c:v>1157</c:v>
                </c:pt>
                <c:pt idx="1">
                  <c:v>139</c:v>
                </c:pt>
                <c:pt idx="2">
                  <c:v>1455</c:v>
                </c:pt>
                <c:pt idx="3">
                  <c:v>465</c:v>
                </c:pt>
                <c:pt idx="4">
                  <c:v>92</c:v>
                </c:pt>
                <c:pt idx="5">
                  <c:v>5</c:v>
                </c:pt>
                <c:pt idx="6">
                  <c:v>16</c:v>
                </c:pt>
                <c:pt idx="7">
                  <c:v>11</c:v>
                </c:pt>
              </c:numCache>
            </c:numRef>
          </c:val>
        </c:ser>
        <c:ser>
          <c:idx val="2"/>
          <c:order val="2"/>
          <c:tx>
            <c:strRef>
              <c:f>業種別縦_積棒!$G$284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(業種別縦_積棒!$B$288,業種別縦_積棒!$B$291,業種別縦_積棒!$B$294,業種別縦_積棒!$B$297,業種別縦_積棒!$B$300,業種別縦_積棒!$B$303,業種別縦_積棒!$B$306,業種別縦_積棒!$B$309)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(業種別縦_積棒!$G$288,業種別縦_積棒!$G$291,業種別縦_積棒!$G$294,業種別縦_積棒!$G$297,業種別縦_積棒!$G$300,業種別縦_積棒!$G$303,業種別縦_積棒!$G$306,業種別縦_積棒!$G$309)</c:f>
              <c:numCache>
                <c:formatCode>0_ </c:formatCode>
                <c:ptCount val="8"/>
                <c:pt idx="0">
                  <c:v>999</c:v>
                </c:pt>
                <c:pt idx="1">
                  <c:v>136</c:v>
                </c:pt>
                <c:pt idx="2">
                  <c:v>34</c:v>
                </c:pt>
                <c:pt idx="3">
                  <c:v>1779</c:v>
                </c:pt>
                <c:pt idx="4">
                  <c:v>1403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</c:numCache>
            </c:numRef>
          </c:val>
        </c:ser>
        <c:ser>
          <c:idx val="3"/>
          <c:order val="3"/>
          <c:tx>
            <c:strRef>
              <c:f>業種別縦_積棒!$H$284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(業種別縦_積棒!$B$288,業種別縦_積棒!$B$291,業種別縦_積棒!$B$294,業種別縦_積棒!$B$297,業種別縦_積棒!$B$300,業種別縦_積棒!$B$303,業種別縦_積棒!$B$306,業種別縦_積棒!$B$309)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(業種別縦_積棒!$H$288,業種別縦_積棒!$H$291,業種別縦_積棒!$H$294,業種別縦_積棒!$H$297,業種別縦_積棒!$H$300,業種別縦_積棒!$H$303,業種別縦_積棒!$H$306,業種別縦_積棒!$H$309)</c:f>
              <c:numCache>
                <c:formatCode>0_ </c:formatCode>
                <c:ptCount val="8"/>
                <c:pt idx="0">
                  <c:v>1</c:v>
                </c:pt>
                <c:pt idx="1">
                  <c:v>0</c:v>
                </c:pt>
                <c:pt idx="2">
                  <c:v>144</c:v>
                </c:pt>
                <c:pt idx="3">
                  <c:v>166</c:v>
                </c:pt>
                <c:pt idx="4">
                  <c:v>140</c:v>
                </c:pt>
                <c:pt idx="5">
                  <c:v>3</c:v>
                </c:pt>
                <c:pt idx="6">
                  <c:v>6</c:v>
                </c:pt>
                <c:pt idx="7">
                  <c:v>8</c:v>
                </c:pt>
              </c:numCache>
            </c:numRef>
          </c:val>
        </c:ser>
        <c:ser>
          <c:idx val="4"/>
          <c:order val="4"/>
          <c:tx>
            <c:strRef>
              <c:f>業種別縦_積棒!$I$284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(業種別縦_積棒!$B$288,業種別縦_積棒!$B$291,業種別縦_積棒!$B$294,業種別縦_積棒!$B$297,業種別縦_積棒!$B$300,業種別縦_積棒!$B$303,業種別縦_積棒!$B$306,業種別縦_積棒!$B$309)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(業種別縦_積棒!$I$288,業種別縦_積棒!$I$291,業種別縦_積棒!$I$294,業種別縦_積棒!$I$297,業種別縦_積棒!$I$300,業種別縦_積棒!$I$303,業種別縦_積棒!$I$306,業種別縦_積棒!$I$309)</c:f>
              <c:numCache>
                <c:formatCode>0_ </c:formatCode>
                <c:ptCount val="8"/>
                <c:pt idx="0">
                  <c:v>0</c:v>
                </c:pt>
                <c:pt idx="1">
                  <c:v>12</c:v>
                </c:pt>
                <c:pt idx="2">
                  <c:v>8</c:v>
                </c:pt>
                <c:pt idx="3">
                  <c:v>4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5367040"/>
        <c:axId val="145368576"/>
      </c:barChart>
      <c:catAx>
        <c:axId val="145367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5368576"/>
        <c:crosses val="autoZero"/>
        <c:auto val="1"/>
        <c:lblAlgn val="ctr"/>
        <c:lblOffset val="0"/>
        <c:noMultiLvlLbl val="0"/>
      </c:catAx>
      <c:valAx>
        <c:axId val="14536857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タイトル</a:t>
                </a:r>
              </a:p>
            </c:rich>
          </c:tx>
          <c:layout>
            <c:manualLayout>
              <c:xMode val="edge"/>
              <c:yMode val="edge"/>
              <c:x val="4.0293040293040296E-2"/>
              <c:y val="0.10482402075322429"/>
            </c:manualLayout>
          </c:layout>
          <c:overlay val="0"/>
        </c:title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53670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47641677979907676"/>
          <c:y val="0.25265901137357832"/>
          <c:w val="0.21162150420852566"/>
          <c:h val="0.32272331583552055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/>
              <a:t>業種別の産廃処理法</a:t>
            </a:r>
            <a:r>
              <a:rPr lang="en-US" altLang="ja-JP"/>
              <a:t>(H12)</a:t>
            </a:r>
            <a:endParaRPr lang="ja-JP" altLang="en-US"/>
          </a:p>
        </c:rich>
      </c:tx>
      <c:layout>
        <c:manualLayout>
          <c:xMode val="edge"/>
          <c:yMode val="edge"/>
          <c:x val="0.40604317132772194"/>
          <c:y val="0.10306406685236769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業種別縦_積棒!$D$315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(業種別縦_積棒!$B$319,業種別縦_積棒!$B$322,業種別縦_積棒!$B$325,業種別縦_積棒!$B$328,業種別縦_積棒!$B$331,業種別縦_積棒!$B$334,業種別縦_積棒!$B$337,業種別縦_積棒!$B$340)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(業種別縦_積棒!$D$319,業種別縦_積棒!$D$322,業種別縦_積棒!$D$325,業種別縦_積棒!$D$328,業種別縦_積棒!$D$331,業種別縦_積棒!$D$334,業種別縦_積棒!$D$337,業種別縦_積棒!$D$340)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36</c:v>
                </c:pt>
                <c:pt idx="3">
                  <c:v>195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業種別縦_積棒!$F$315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(業種別縦_積棒!$B$319,業種別縦_積棒!$B$322,業種別縦_積棒!$B$325,業種別縦_積棒!$B$328,業種別縦_積棒!$B$331,業種別縦_積棒!$B$334,業種別縦_積棒!$B$337,業種別縦_積棒!$B$340)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(業種別縦_積棒!$F$319,業種別縦_積棒!$F$322,業種別縦_積棒!$F$325,業種別縦_積棒!$F$328,業種別縦_積棒!$F$331,業種別縦_積棒!$F$334,業種別縦_積棒!$F$337,業種別縦_積棒!$F$340)</c:f>
              <c:numCache>
                <c:formatCode>0_ </c:formatCode>
                <c:ptCount val="8"/>
                <c:pt idx="0">
                  <c:v>1203</c:v>
                </c:pt>
                <c:pt idx="1">
                  <c:v>129</c:v>
                </c:pt>
                <c:pt idx="2">
                  <c:v>1126</c:v>
                </c:pt>
                <c:pt idx="3">
                  <c:v>499</c:v>
                </c:pt>
                <c:pt idx="4">
                  <c:v>104</c:v>
                </c:pt>
                <c:pt idx="5">
                  <c:v>3</c:v>
                </c:pt>
                <c:pt idx="6">
                  <c:v>12</c:v>
                </c:pt>
                <c:pt idx="7">
                  <c:v>4</c:v>
                </c:pt>
              </c:numCache>
            </c:numRef>
          </c:val>
        </c:ser>
        <c:ser>
          <c:idx val="2"/>
          <c:order val="2"/>
          <c:tx>
            <c:strRef>
              <c:f>業種別縦_積棒!$G$315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(業種別縦_積棒!$B$319,業種別縦_積棒!$B$322,業種別縦_積棒!$B$325,業種別縦_積棒!$B$328,業種別縦_積棒!$B$331,業種別縦_積棒!$B$334,業種別縦_積棒!$B$337,業種別縦_積棒!$B$340)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(業種別縦_積棒!$G$319,業種別縦_積棒!$G$322,業種別縦_積棒!$G$325,業種別縦_積棒!$G$328,業種別縦_積棒!$G$331,業種別縦_積棒!$G$334,業種別縦_積棒!$G$337,業種別縦_積棒!$G$340)</c:f>
              <c:numCache>
                <c:formatCode>0_ </c:formatCode>
                <c:ptCount val="8"/>
                <c:pt idx="0">
                  <c:v>1038</c:v>
                </c:pt>
                <c:pt idx="1">
                  <c:v>139</c:v>
                </c:pt>
                <c:pt idx="2">
                  <c:v>115</c:v>
                </c:pt>
                <c:pt idx="3">
                  <c:v>1553</c:v>
                </c:pt>
                <c:pt idx="4">
                  <c:v>1324</c:v>
                </c:pt>
                <c:pt idx="5">
                  <c:v>2</c:v>
                </c:pt>
                <c:pt idx="6">
                  <c:v>6</c:v>
                </c:pt>
                <c:pt idx="7">
                  <c:v>10</c:v>
                </c:pt>
              </c:numCache>
            </c:numRef>
          </c:val>
        </c:ser>
        <c:ser>
          <c:idx val="3"/>
          <c:order val="3"/>
          <c:tx>
            <c:strRef>
              <c:f>業種別縦_積棒!$H$315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(業種別縦_積棒!$B$319,業種別縦_積棒!$B$322,業種別縦_積棒!$B$325,業種別縦_積棒!$B$328,業種別縦_積棒!$B$331,業種別縦_積棒!$B$334,業種別縦_積棒!$B$337,業種別縦_積棒!$B$340)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(業種別縦_積棒!$H$319,業種別縦_積棒!$H$322,業種別縦_積棒!$H$325,業種別縦_積棒!$H$328,業種別縦_積棒!$H$331,業種別縦_積棒!$H$334,業種別縦_積棒!$H$337,業種別縦_積棒!$H$340)</c:f>
              <c:numCache>
                <c:formatCode>0_ </c:formatCode>
                <c:ptCount val="8"/>
                <c:pt idx="0">
                  <c:v>1</c:v>
                </c:pt>
                <c:pt idx="1">
                  <c:v>0</c:v>
                </c:pt>
                <c:pt idx="2">
                  <c:v>176</c:v>
                </c:pt>
                <c:pt idx="3">
                  <c:v>150</c:v>
                </c:pt>
                <c:pt idx="4">
                  <c:v>80</c:v>
                </c:pt>
                <c:pt idx="5">
                  <c:v>2</c:v>
                </c:pt>
                <c:pt idx="6">
                  <c:v>5</c:v>
                </c:pt>
                <c:pt idx="7">
                  <c:v>7</c:v>
                </c:pt>
              </c:numCache>
            </c:numRef>
          </c:val>
        </c:ser>
        <c:ser>
          <c:idx val="4"/>
          <c:order val="4"/>
          <c:tx>
            <c:strRef>
              <c:f>業種別縦_積棒!$I$315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(業種別縦_積棒!$B$319,業種別縦_積棒!$B$322,業種別縦_積棒!$B$325,業種別縦_積棒!$B$328,業種別縦_積棒!$B$331,業種別縦_積棒!$B$334,業種別縦_積棒!$B$337,業種別縦_積棒!$B$340)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(業種別縦_積棒!$I$319,業種別縦_積棒!$I$322,業種別縦_積棒!$I$325,業種別縦_積棒!$I$328,業種別縦_積棒!$I$331,業種別縦_積棒!$I$334,業種別縦_積棒!$I$337,業種別縦_積棒!$I$340)</c:f>
              <c:numCache>
                <c:formatCode>0_ </c:formatCode>
                <c:ptCount val="8"/>
                <c:pt idx="0">
                  <c:v>0</c:v>
                </c:pt>
                <c:pt idx="1">
                  <c:v>18</c:v>
                </c:pt>
                <c:pt idx="2">
                  <c:v>6</c:v>
                </c:pt>
                <c:pt idx="3">
                  <c:v>15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5421824"/>
        <c:axId val="145423360"/>
      </c:barChart>
      <c:catAx>
        <c:axId val="145421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5423360"/>
        <c:crosses val="autoZero"/>
        <c:auto val="1"/>
        <c:lblAlgn val="ctr"/>
        <c:lblOffset val="0"/>
        <c:noMultiLvlLbl val="0"/>
      </c:catAx>
      <c:valAx>
        <c:axId val="1454233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4.0292967689383653E-2"/>
              <c:y val="7.4183317614546093E-2"/>
            </c:manualLayout>
          </c:layout>
          <c:overlay val="0"/>
        </c:title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54218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44193402117838715"/>
          <c:y val="0.189025508301713"/>
          <c:w val="0.30127667662231877"/>
          <c:h val="0.34511569758515559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/>
              <a:t>業種別の産廃処理法</a:t>
            </a:r>
            <a:r>
              <a:rPr lang="en-US" altLang="ja-JP"/>
              <a:t>(H04)</a:t>
            </a:r>
            <a:endParaRPr lang="ja-JP" altLang="en-US"/>
          </a:p>
        </c:rich>
      </c:tx>
      <c:layout>
        <c:manualLayout>
          <c:xMode val="edge"/>
          <c:yMode val="edge"/>
          <c:x val="0.43685992970601856"/>
          <c:y val="3.86740331491712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業種別縦_積棒!$D$346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(業種別縦_積棒!$B$350,業種別縦_積棒!$B$353,業種別縦_積棒!$B$356,業種別縦_積棒!$B$359,業種別縦_積棒!$B$362,業種別縦_積棒!$B$365,業種別縦_積棒!$B$368,業種別縦_積棒!$B$371)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(業種別縦_積棒!$D$350,業種別縦_積棒!$D$353,業種別縦_積棒!$D$356,業種別縦_積棒!$D$359,業種別縦_積棒!$D$362,業種別縦_積棒!$D$365,業種別縦_積棒!$D$368,業種別縦_積棒!$D$371)</c:f>
              <c:numCache>
                <c:formatCode>0_ </c:formatCode>
                <c:ptCount val="8"/>
              </c:numCache>
            </c:numRef>
          </c:val>
        </c:ser>
        <c:ser>
          <c:idx val="1"/>
          <c:order val="1"/>
          <c:tx>
            <c:strRef>
              <c:f>業種別縦_積棒!$F$346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(業種別縦_積棒!$B$350,業種別縦_積棒!$B$353,業種別縦_積棒!$B$356,業種別縦_積棒!$B$359,業種別縦_積棒!$B$362,業種別縦_積棒!$B$365,業種別縦_積棒!$B$368,業種別縦_積棒!$B$371)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(業種別縦_積棒!$F$350,業種別縦_積棒!$F$353,業種別縦_積棒!$F$356,業種別縦_積棒!$F$359,業種別縦_積棒!$F$362,業種別縦_積棒!$F$365,業種別縦_積棒!$F$368,業種別縦_積棒!$F$371)</c:f>
              <c:numCache>
                <c:formatCode>0_ </c:formatCode>
                <c:ptCount val="8"/>
                <c:pt idx="1">
                  <c:v>95.488</c:v>
                </c:pt>
                <c:pt idx="2">
                  <c:v>558.83299999999997</c:v>
                </c:pt>
                <c:pt idx="3">
                  <c:v>656.42899999999997</c:v>
                </c:pt>
                <c:pt idx="4">
                  <c:v>28.872</c:v>
                </c:pt>
                <c:pt idx="5">
                  <c:v>6.1289999999999996</c:v>
                </c:pt>
                <c:pt idx="6">
                  <c:v>9.8219999999999992</c:v>
                </c:pt>
                <c:pt idx="7">
                  <c:v>5.3419999999999996</c:v>
                </c:pt>
              </c:numCache>
            </c:numRef>
          </c:val>
        </c:ser>
        <c:ser>
          <c:idx val="2"/>
          <c:order val="2"/>
          <c:tx>
            <c:strRef>
              <c:f>業種別縦_積棒!$G$346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(業種別縦_積棒!$B$350,業種別縦_積棒!$B$353,業種別縦_積棒!$B$356,業種別縦_積棒!$B$359,業種別縦_積棒!$B$362,業種別縦_積棒!$B$365,業種別縦_積棒!$B$368,業種別縦_積棒!$B$371)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(業種別縦_積棒!$G$350,業種別縦_積棒!$G$353,業種別縦_積棒!$G$356,業種別縦_積棒!$G$359,業種別縦_積棒!$G$362,業種別縦_積棒!$G$365,業種別縦_積棒!$G$368,業種別縦_積棒!$G$371)</c:f>
              <c:numCache>
                <c:formatCode>0_ </c:formatCode>
                <c:ptCount val="8"/>
                <c:pt idx="1">
                  <c:v>135.167</c:v>
                </c:pt>
                <c:pt idx="2">
                  <c:v>6.9640000000000004</c:v>
                </c:pt>
                <c:pt idx="3">
                  <c:v>1604.0989999999999</c:v>
                </c:pt>
                <c:pt idx="4">
                  <c:v>943.99900000000002</c:v>
                </c:pt>
                <c:pt idx="5">
                  <c:v>0.114</c:v>
                </c:pt>
                <c:pt idx="6">
                  <c:v>0.34100000000000003</c:v>
                </c:pt>
                <c:pt idx="7">
                  <c:v>8.7249999999999996</c:v>
                </c:pt>
              </c:numCache>
            </c:numRef>
          </c:val>
        </c:ser>
        <c:ser>
          <c:idx val="3"/>
          <c:order val="3"/>
          <c:tx>
            <c:strRef>
              <c:f>業種別縦_積棒!$H$346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(業種別縦_積棒!$B$350,業種別縦_積棒!$B$353,業種別縦_積棒!$B$356,業種別縦_積棒!$B$359,業種別縦_積棒!$B$362,業種別縦_積棒!$B$365,業種別縦_積棒!$B$368,業種別縦_積棒!$B$371)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(業種別縦_積棒!$H$350,業種別縦_積棒!$H$353,業種別縦_積棒!$H$356,業種別縦_積棒!$H$359,業種別縦_積棒!$H$362,業種別縦_積棒!$H$365,業種別縦_積棒!$H$368,業種別縦_積棒!$H$371)</c:f>
              <c:numCache>
                <c:formatCode>0_ </c:formatCode>
                <c:ptCount val="8"/>
                <c:pt idx="1">
                  <c:v>118.232</c:v>
                </c:pt>
                <c:pt idx="2">
                  <c:v>411.36200000000002</c:v>
                </c:pt>
                <c:pt idx="3">
                  <c:v>286.43099999999998</c:v>
                </c:pt>
                <c:pt idx="4">
                  <c:v>235.93199999999999</c:v>
                </c:pt>
                <c:pt idx="5">
                  <c:v>2.1970000000000001</c:v>
                </c:pt>
                <c:pt idx="6">
                  <c:v>13.984</c:v>
                </c:pt>
                <c:pt idx="7">
                  <c:v>7.258</c:v>
                </c:pt>
              </c:numCache>
            </c:numRef>
          </c:val>
        </c:ser>
        <c:ser>
          <c:idx val="4"/>
          <c:order val="4"/>
          <c:tx>
            <c:strRef>
              <c:f>業種別縦_積棒!$I$346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(業種別縦_積棒!$B$350,業種別縦_積棒!$B$353,業種別縦_積棒!$B$356,業種別縦_積棒!$B$359,業種別縦_積棒!$B$362,業種別縦_積棒!$B$365,業種別縦_積棒!$B$368,業種別縦_積棒!$B$371)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(業種別縦_積棒!$I$350,業種別縦_積棒!$I$353,業種別縦_積棒!$I$356,業種別縦_積棒!$I$359,業種別縦_積棒!$I$362,業種別縦_積棒!$I$365,業種別縦_積棒!$I$368,業種別縦_積棒!$I$371)</c:f>
              <c:numCache>
                <c:formatCode>0_ </c:formatCode>
                <c:ptCount val="8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5472512"/>
        <c:axId val="145482496"/>
      </c:barChart>
      <c:catAx>
        <c:axId val="145472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5482496"/>
        <c:crosses val="autoZero"/>
        <c:auto val="1"/>
        <c:lblAlgn val="ctr"/>
        <c:lblOffset val="0"/>
        <c:noMultiLvlLbl val="0"/>
      </c:catAx>
      <c:valAx>
        <c:axId val="1454824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1.9531918371795218E-2"/>
              <c:y val="6.8912428764084044E-2"/>
            </c:manualLayout>
          </c:layout>
          <c:overlay val="0"/>
        </c:title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54725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47906574394463664"/>
          <c:y val="0.28494866663766477"/>
          <c:w val="0.22179930795847747"/>
          <c:h val="0.23165593596380563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産廃処理法の推移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建設業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45173013795618872"/>
          <c:y val="3.007517372557043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2.0063181170438895E-2"/>
          <c:w val="0.90960412407012659"/>
          <c:h val="0.89642552204822823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業種別縦_折線!$D$40:$D$51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業種別縦_折線!$G$40:$G$51</c:f>
              <c:numCache>
                <c:formatCode>0</c:formatCode>
                <c:ptCount val="12"/>
                <c:pt idx="1">
                  <c:v>36</c:v>
                </c:pt>
                <c:pt idx="2">
                  <c:v>19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7</c:v>
                </c:pt>
                <c:pt idx="7">
                  <c:v>7</c:v>
                </c:pt>
                <c:pt idx="8">
                  <c:v>8</c:v>
                </c:pt>
                <c:pt idx="9">
                  <c:v>28</c:v>
                </c:pt>
                <c:pt idx="10">
                  <c:v>1</c:v>
                </c:pt>
                <c:pt idx="11">
                  <c:v>52</c:v>
                </c:pt>
              </c:numCache>
            </c:numRef>
          </c:val>
        </c:ser>
        <c:ser>
          <c:idx val="3"/>
          <c:order val="3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業種別縦_折線!$D$40:$D$51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業種別縦_折線!$I$40:$I$51</c:f>
              <c:numCache>
                <c:formatCode>0</c:formatCode>
                <c:ptCount val="12"/>
                <c:pt idx="0">
                  <c:v>558.83299999999997</c:v>
                </c:pt>
                <c:pt idx="1">
                  <c:v>1126</c:v>
                </c:pt>
                <c:pt idx="2">
                  <c:v>1455</c:v>
                </c:pt>
                <c:pt idx="3">
                  <c:v>1509</c:v>
                </c:pt>
                <c:pt idx="4">
                  <c:v>1395</c:v>
                </c:pt>
                <c:pt idx="5">
                  <c:v>1360</c:v>
                </c:pt>
                <c:pt idx="6">
                  <c:v>1464</c:v>
                </c:pt>
                <c:pt idx="7">
                  <c:v>1303</c:v>
                </c:pt>
                <c:pt idx="8">
                  <c:v>1413</c:v>
                </c:pt>
                <c:pt idx="9">
                  <c:v>2511</c:v>
                </c:pt>
                <c:pt idx="10">
                  <c:v>2688</c:v>
                </c:pt>
                <c:pt idx="11">
                  <c:v>3264</c:v>
                </c:pt>
              </c:numCache>
            </c:numRef>
          </c:val>
        </c:ser>
        <c:ser>
          <c:idx val="4"/>
          <c:order val="4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業種別縦_折線!$D$40:$D$51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業種別縦_折線!$J$40:$J$51</c:f>
              <c:numCache>
                <c:formatCode>0</c:formatCode>
                <c:ptCount val="12"/>
                <c:pt idx="0">
                  <c:v>6.9640000000000004</c:v>
                </c:pt>
                <c:pt idx="1">
                  <c:v>115</c:v>
                </c:pt>
                <c:pt idx="2">
                  <c:v>34</c:v>
                </c:pt>
                <c:pt idx="3">
                  <c:v>121</c:v>
                </c:pt>
                <c:pt idx="4">
                  <c:v>113</c:v>
                </c:pt>
                <c:pt idx="5">
                  <c:v>110</c:v>
                </c:pt>
                <c:pt idx="6">
                  <c:v>85</c:v>
                </c:pt>
                <c:pt idx="7">
                  <c:v>73</c:v>
                </c:pt>
                <c:pt idx="8">
                  <c:v>61</c:v>
                </c:pt>
                <c:pt idx="9">
                  <c:v>91</c:v>
                </c:pt>
                <c:pt idx="10">
                  <c:v>82</c:v>
                </c:pt>
                <c:pt idx="11">
                  <c:v>84</c:v>
                </c:pt>
              </c:numCache>
            </c:numRef>
          </c:val>
        </c:ser>
        <c:ser>
          <c:idx val="5"/>
          <c:order val="5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blipFill>
              <a:blip xmlns:r="http://schemas.openxmlformats.org/officeDocument/2006/relationships" r:embed="rId4"/>
              <a:tile tx="0" ty="0" sx="100000" sy="100000" flip="none" algn="tl"/>
            </a:blip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業種別縦_折線!$D$40:$D$51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業種別縦_折線!$K$40:$K$51</c:f>
              <c:numCache>
                <c:formatCode>0</c:formatCode>
                <c:ptCount val="12"/>
                <c:pt idx="0">
                  <c:v>411.36200000000002</c:v>
                </c:pt>
                <c:pt idx="1">
                  <c:v>176</c:v>
                </c:pt>
                <c:pt idx="2">
                  <c:v>144</c:v>
                </c:pt>
                <c:pt idx="3">
                  <c:v>123</c:v>
                </c:pt>
                <c:pt idx="4">
                  <c:v>111</c:v>
                </c:pt>
                <c:pt idx="5">
                  <c:v>107</c:v>
                </c:pt>
                <c:pt idx="6">
                  <c:v>106</c:v>
                </c:pt>
                <c:pt idx="7">
                  <c:v>89</c:v>
                </c:pt>
                <c:pt idx="8">
                  <c:v>55</c:v>
                </c:pt>
                <c:pt idx="9">
                  <c:v>118</c:v>
                </c:pt>
                <c:pt idx="10">
                  <c:v>82</c:v>
                </c:pt>
                <c:pt idx="11">
                  <c:v>103</c:v>
                </c:pt>
              </c:numCache>
            </c:numRef>
          </c:val>
        </c:ser>
        <c:ser>
          <c:idx val="6"/>
          <c:order val="6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blipFill>
              <a:blip xmlns:r="http://schemas.openxmlformats.org/officeDocument/2006/relationships" r:embed="rId5"/>
              <a:tile tx="0" ty="0" sx="100000" sy="100000" flip="none" algn="tl"/>
            </a:blipFill>
            <a:ln w="317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業種別縦_折線!$D$40:$D$51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業種別縦_折線!$L$40:$L$51</c:f>
              <c:numCache>
                <c:formatCode>0</c:formatCode>
                <c:ptCount val="12"/>
                <c:pt idx="1">
                  <c:v>6</c:v>
                </c:pt>
                <c:pt idx="2">
                  <c:v>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27</c:v>
                </c:pt>
                <c:pt idx="10">
                  <c:v>20</c:v>
                </c:pt>
                <c:pt idx="11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5856768"/>
        <c:axId val="145858944"/>
      </c:barChart>
      <c:lineChart>
        <c:grouping val="standard"/>
        <c:varyColors val="0"/>
        <c:ser>
          <c:idx val="0"/>
          <c:order val="0"/>
          <c:tx>
            <c:strRef>
              <c:f>業種別縦_折線!$F$3</c:f>
              <c:strCache>
                <c:ptCount val="1"/>
                <c:pt idx="0">
                  <c:v>発生量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7"/>
            <c:spPr>
              <a:noFill/>
            </c:spPr>
          </c:marker>
          <c:cat>
            <c:numRef>
              <c:f>業種別縦_折線!$D$40:$D$51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業種別縦_折線!$F$40:$F$51</c:f>
              <c:numCache>
                <c:formatCode>0</c:formatCode>
                <c:ptCount val="12"/>
                <c:pt idx="0">
                  <c:v>977.15899999999999</c:v>
                </c:pt>
                <c:pt idx="1">
                  <c:v>1458</c:v>
                </c:pt>
                <c:pt idx="2">
                  <c:v>1660</c:v>
                </c:pt>
                <c:pt idx="3">
                  <c:v>1757</c:v>
                </c:pt>
                <c:pt idx="4">
                  <c:v>1623</c:v>
                </c:pt>
                <c:pt idx="5">
                  <c:v>1581</c:v>
                </c:pt>
                <c:pt idx="6">
                  <c:v>1663</c:v>
                </c:pt>
                <c:pt idx="7">
                  <c:v>1472</c:v>
                </c:pt>
                <c:pt idx="8">
                  <c:v>1537</c:v>
                </c:pt>
                <c:pt idx="9">
                  <c:v>2775</c:v>
                </c:pt>
                <c:pt idx="10">
                  <c:v>2873</c:v>
                </c:pt>
                <c:pt idx="11">
                  <c:v>3518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業種別縦_折線!$H$3</c:f>
              <c:strCache>
                <c:ptCount val="1"/>
                <c:pt idx="0">
                  <c:v>排出量</c:v>
                </c:pt>
              </c:strCache>
            </c:strRef>
          </c:tx>
          <c:spPr>
            <a:ln w="3175">
              <a:solidFill>
                <a:srgbClr val="993300"/>
              </a:solidFill>
              <a:prstDash val="solid"/>
            </a:ln>
          </c:spPr>
          <c:marker>
            <c:symbol val="circle"/>
            <c:size val="6"/>
            <c:spPr>
              <a:gradFill>
                <a:gsLst>
                  <a:gs pos="0">
                    <a:srgbClr val="4F81BD">
                      <a:tint val="66000"/>
                      <a:satMod val="160000"/>
                    </a:srgbClr>
                  </a:gs>
                  <a:gs pos="50000">
                    <a:srgbClr val="4F81BD">
                      <a:tint val="44500"/>
                      <a:satMod val="160000"/>
                    </a:srgbClr>
                  </a:gs>
                  <a:gs pos="100000">
                    <a:srgbClr val="4F81BD">
                      <a:tint val="23500"/>
                      <a:satMod val="160000"/>
                    </a:srgbClr>
                  </a:gs>
                </a:gsLst>
                <a:lin ang="5400000" scaled="0"/>
              </a:gradFill>
              <a:ln>
                <a:solidFill>
                  <a:srgbClr val="993300"/>
                </a:solidFill>
              </a:ln>
            </c:spPr>
          </c:marker>
          <c:cat>
            <c:numRef>
              <c:f>業種別縦_折線!$D$40:$D$51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業種別縦_折線!$H$40:$H$51</c:f>
              <c:numCache>
                <c:formatCode>0</c:formatCode>
                <c:ptCount val="12"/>
                <c:pt idx="0">
                  <c:v>977.15900000000011</c:v>
                </c:pt>
                <c:pt idx="1">
                  <c:v>1422</c:v>
                </c:pt>
                <c:pt idx="2">
                  <c:v>1641</c:v>
                </c:pt>
                <c:pt idx="3">
                  <c:v>1753</c:v>
                </c:pt>
                <c:pt idx="4">
                  <c:v>1619</c:v>
                </c:pt>
                <c:pt idx="5">
                  <c:v>1577</c:v>
                </c:pt>
                <c:pt idx="6">
                  <c:v>1655</c:v>
                </c:pt>
                <c:pt idx="7">
                  <c:v>1465</c:v>
                </c:pt>
                <c:pt idx="8">
                  <c:v>1529</c:v>
                </c:pt>
                <c:pt idx="9">
                  <c:v>2747</c:v>
                </c:pt>
                <c:pt idx="10">
                  <c:v>2872</c:v>
                </c:pt>
                <c:pt idx="11">
                  <c:v>3466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856768"/>
        <c:axId val="145858944"/>
      </c:lineChart>
      <c:dateAx>
        <c:axId val="14585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5858944"/>
        <c:crosses val="autoZero"/>
        <c:auto val="1"/>
        <c:lblOffset val="0"/>
        <c:baseTimeUnit val="years"/>
        <c:majorUnit val="1"/>
        <c:minorUnit val="1"/>
      </c:dateAx>
      <c:valAx>
        <c:axId val="14585894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2.0647512146088121E-2"/>
              <c:y val="5.185950946458630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58567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3079787234042553"/>
          <c:y val="5.2596096502890002E-2"/>
          <c:w val="0.21135261350309933"/>
          <c:h val="0.42442740758371311"/>
        </c:manualLayout>
      </c:layout>
      <c:overlay val="0"/>
      <c:txPr>
        <a:bodyPr/>
        <a:lstStyle/>
        <a:p>
          <a:pPr>
            <a:defRPr sz="16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  <c:userShapes r:id="rId6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産廃処理法の推移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全業種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2.0063181170438895E-2"/>
          <c:w val="0.90960412407012659"/>
          <c:h val="0.89642552204822823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業種別縦_折線!$D$4:$D$15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業種別縦_折線!$G$4:$G$15</c:f>
              <c:numCache>
                <c:formatCode>0</c:formatCode>
                <c:ptCount val="12"/>
                <c:pt idx="1">
                  <c:v>233</c:v>
                </c:pt>
                <c:pt idx="2">
                  <c:v>295</c:v>
                </c:pt>
                <c:pt idx="3">
                  <c:v>160</c:v>
                </c:pt>
                <c:pt idx="4">
                  <c:v>161</c:v>
                </c:pt>
                <c:pt idx="5">
                  <c:v>196</c:v>
                </c:pt>
                <c:pt idx="6">
                  <c:v>220</c:v>
                </c:pt>
                <c:pt idx="7">
                  <c:v>166</c:v>
                </c:pt>
                <c:pt idx="8">
                  <c:v>153</c:v>
                </c:pt>
                <c:pt idx="9">
                  <c:v>165</c:v>
                </c:pt>
                <c:pt idx="10">
                  <c:v>171</c:v>
                </c:pt>
                <c:pt idx="11">
                  <c:v>393</c:v>
                </c:pt>
              </c:numCache>
            </c:numRef>
          </c:val>
        </c:ser>
        <c:ser>
          <c:idx val="3"/>
          <c:order val="3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業種別縦_折線!$D$4:$D$15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業種別縦_折線!$I$4:$I$15</c:f>
              <c:numCache>
                <c:formatCode>0</c:formatCode>
                <c:ptCount val="12"/>
                <c:pt idx="0">
                  <c:v>1360.9780000000001</c:v>
                </c:pt>
                <c:pt idx="1">
                  <c:v>3080</c:v>
                </c:pt>
                <c:pt idx="2">
                  <c:v>3340</c:v>
                </c:pt>
                <c:pt idx="3">
                  <c:v>3631</c:v>
                </c:pt>
                <c:pt idx="4">
                  <c:v>3550</c:v>
                </c:pt>
                <c:pt idx="5">
                  <c:v>3373</c:v>
                </c:pt>
                <c:pt idx="6">
                  <c:v>3500</c:v>
                </c:pt>
                <c:pt idx="7">
                  <c:v>3312</c:v>
                </c:pt>
                <c:pt idx="8">
                  <c:v>3294</c:v>
                </c:pt>
                <c:pt idx="9">
                  <c:v>4194</c:v>
                </c:pt>
                <c:pt idx="10">
                  <c:v>4298</c:v>
                </c:pt>
                <c:pt idx="11">
                  <c:v>4910</c:v>
                </c:pt>
              </c:numCache>
            </c:numRef>
          </c:val>
        </c:ser>
        <c:ser>
          <c:idx val="4"/>
          <c:order val="4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業種別縦_折線!$D$4:$D$15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業種別縦_折線!$J$4:$J$15</c:f>
              <c:numCache>
                <c:formatCode>0</c:formatCode>
                <c:ptCount val="12"/>
                <c:pt idx="0">
                  <c:v>2699.4090000000001</c:v>
                </c:pt>
                <c:pt idx="1">
                  <c:v>4187</c:v>
                </c:pt>
                <c:pt idx="2">
                  <c:v>4356</c:v>
                </c:pt>
                <c:pt idx="3">
                  <c:v>8065</c:v>
                </c:pt>
                <c:pt idx="4">
                  <c:v>8260</c:v>
                </c:pt>
                <c:pt idx="5">
                  <c:v>7553</c:v>
                </c:pt>
                <c:pt idx="6">
                  <c:v>7465</c:v>
                </c:pt>
                <c:pt idx="7">
                  <c:v>7790</c:v>
                </c:pt>
                <c:pt idx="8">
                  <c:v>7251</c:v>
                </c:pt>
                <c:pt idx="9">
                  <c:v>5488</c:v>
                </c:pt>
                <c:pt idx="10">
                  <c:v>5805</c:v>
                </c:pt>
                <c:pt idx="11">
                  <c:v>6009</c:v>
                </c:pt>
              </c:numCache>
            </c:numRef>
          </c:val>
        </c:ser>
        <c:ser>
          <c:idx val="5"/>
          <c:order val="5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blipFill>
              <a:blip xmlns:r="http://schemas.openxmlformats.org/officeDocument/2006/relationships" r:embed="rId4"/>
              <a:tile tx="0" ty="0" sx="100000" sy="100000" flip="none" algn="tl"/>
            </a:blip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業種別縦_折線!$D$4:$D$15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業種別縦_折線!$K$4:$K$15</c:f>
              <c:numCache>
                <c:formatCode>0</c:formatCode>
                <c:ptCount val="12"/>
                <c:pt idx="0">
                  <c:v>1075.396</c:v>
                </c:pt>
                <c:pt idx="1">
                  <c:v>421</c:v>
                </c:pt>
                <c:pt idx="2">
                  <c:v>466</c:v>
                </c:pt>
                <c:pt idx="3">
                  <c:v>306</c:v>
                </c:pt>
                <c:pt idx="4">
                  <c:v>294</c:v>
                </c:pt>
                <c:pt idx="5">
                  <c:v>240</c:v>
                </c:pt>
                <c:pt idx="6">
                  <c:v>215</c:v>
                </c:pt>
                <c:pt idx="7">
                  <c:v>156</c:v>
                </c:pt>
                <c:pt idx="8">
                  <c:v>114</c:v>
                </c:pt>
                <c:pt idx="9">
                  <c:v>221</c:v>
                </c:pt>
                <c:pt idx="10">
                  <c:v>206</c:v>
                </c:pt>
                <c:pt idx="11">
                  <c:v>222</c:v>
                </c:pt>
              </c:numCache>
            </c:numRef>
          </c:val>
        </c:ser>
        <c:ser>
          <c:idx val="6"/>
          <c:order val="6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blipFill>
              <a:blip xmlns:r="http://schemas.openxmlformats.org/officeDocument/2006/relationships" r:embed="rId5"/>
              <a:tile tx="0" ty="0" sx="100000" sy="100000" flip="none" algn="tl"/>
            </a:blipFill>
            <a:ln w="317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業種別縦_折線!$D$4:$D$15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業種別縦_折線!$L$4:$L$15</c:f>
              <c:numCache>
                <c:formatCode>0</c:formatCode>
                <c:ptCount val="12"/>
                <c:pt idx="1">
                  <c:v>44</c:v>
                </c:pt>
                <c:pt idx="2">
                  <c:v>30</c:v>
                </c:pt>
                <c:pt idx="3">
                  <c:v>10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2</c:v>
                </c:pt>
                <c:pt idx="8">
                  <c:v>2</c:v>
                </c:pt>
                <c:pt idx="9">
                  <c:v>55</c:v>
                </c:pt>
                <c:pt idx="10">
                  <c:v>33</c:v>
                </c:pt>
                <c:pt idx="11">
                  <c:v>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5930112"/>
        <c:axId val="215355392"/>
      </c:barChart>
      <c:lineChart>
        <c:grouping val="standard"/>
        <c:varyColors val="0"/>
        <c:ser>
          <c:idx val="0"/>
          <c:order val="0"/>
          <c:tx>
            <c:strRef>
              <c:f>業種別縦_折線!$F$3</c:f>
              <c:strCache>
                <c:ptCount val="1"/>
                <c:pt idx="0">
                  <c:v>発生量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7"/>
            <c:spPr>
              <a:noFill/>
            </c:spPr>
          </c:marker>
          <c:cat>
            <c:numRef>
              <c:f>業種別縦_折線!$D$4:$D$15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業種別縦_折線!$F$4:$F$15</c:f>
              <c:numCache>
                <c:formatCode>0</c:formatCode>
                <c:ptCount val="12"/>
                <c:pt idx="0">
                  <c:v>5135.7830000000004</c:v>
                </c:pt>
                <c:pt idx="1">
                  <c:v>7969</c:v>
                </c:pt>
                <c:pt idx="2">
                  <c:v>8488</c:v>
                </c:pt>
                <c:pt idx="3">
                  <c:v>12172</c:v>
                </c:pt>
                <c:pt idx="4">
                  <c:v>12275</c:v>
                </c:pt>
                <c:pt idx="5">
                  <c:v>11376</c:v>
                </c:pt>
                <c:pt idx="6">
                  <c:v>11412</c:v>
                </c:pt>
                <c:pt idx="7">
                  <c:v>11424</c:v>
                </c:pt>
                <c:pt idx="8">
                  <c:v>10814</c:v>
                </c:pt>
                <c:pt idx="9">
                  <c:v>10123</c:v>
                </c:pt>
                <c:pt idx="10">
                  <c:v>10515</c:v>
                </c:pt>
                <c:pt idx="11">
                  <c:v>11561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業種別縦_折線!$H$3</c:f>
              <c:strCache>
                <c:ptCount val="1"/>
                <c:pt idx="0">
                  <c:v>排出量</c:v>
                </c:pt>
              </c:strCache>
            </c:strRef>
          </c:tx>
          <c:spPr>
            <a:ln w="3175">
              <a:solidFill>
                <a:srgbClr val="993300"/>
              </a:solidFill>
              <a:prstDash val="solid"/>
            </a:ln>
          </c:spPr>
          <c:marker>
            <c:symbol val="circle"/>
            <c:size val="6"/>
            <c:spPr>
              <a:gradFill>
                <a:gsLst>
                  <a:gs pos="0">
                    <a:srgbClr val="4F81BD">
                      <a:tint val="66000"/>
                      <a:satMod val="160000"/>
                    </a:srgbClr>
                  </a:gs>
                  <a:gs pos="50000">
                    <a:srgbClr val="4F81BD">
                      <a:tint val="44500"/>
                      <a:satMod val="160000"/>
                    </a:srgbClr>
                  </a:gs>
                  <a:gs pos="100000">
                    <a:srgbClr val="4F81BD">
                      <a:tint val="23500"/>
                      <a:satMod val="160000"/>
                    </a:srgbClr>
                  </a:gs>
                </a:gsLst>
                <a:lin ang="5400000" scaled="0"/>
              </a:gradFill>
              <a:ln>
                <a:solidFill>
                  <a:srgbClr val="993300"/>
                </a:solidFill>
              </a:ln>
            </c:spPr>
          </c:marker>
          <c:cat>
            <c:numRef>
              <c:f>業種別縦_折線!$D$4:$D$15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業種別縦_折線!$H$4:$H$15</c:f>
              <c:numCache>
                <c:formatCode>0</c:formatCode>
                <c:ptCount val="12"/>
                <c:pt idx="0">
                  <c:v>5135.7830000000004</c:v>
                </c:pt>
                <c:pt idx="1">
                  <c:v>7734</c:v>
                </c:pt>
                <c:pt idx="2">
                  <c:v>8192</c:v>
                </c:pt>
                <c:pt idx="3">
                  <c:v>12012</c:v>
                </c:pt>
                <c:pt idx="4">
                  <c:v>12114</c:v>
                </c:pt>
                <c:pt idx="5">
                  <c:v>11177</c:v>
                </c:pt>
                <c:pt idx="6">
                  <c:v>11192</c:v>
                </c:pt>
                <c:pt idx="7">
                  <c:v>11260</c:v>
                </c:pt>
                <c:pt idx="8">
                  <c:v>10661</c:v>
                </c:pt>
                <c:pt idx="9">
                  <c:v>9958</c:v>
                </c:pt>
                <c:pt idx="10">
                  <c:v>10343</c:v>
                </c:pt>
                <c:pt idx="11">
                  <c:v>11168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930112"/>
        <c:axId val="215355392"/>
      </c:lineChart>
      <c:dateAx>
        <c:axId val="145930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5355392"/>
        <c:crosses val="autoZero"/>
        <c:auto val="1"/>
        <c:lblOffset val="0"/>
        <c:baseTimeUnit val="years"/>
        <c:majorUnit val="1"/>
        <c:minorUnit val="1"/>
      </c:dateAx>
      <c:valAx>
        <c:axId val="21535539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5.6069857752794529E-2"/>
              <c:y val="5.1859503110882832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59301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71669849170761"/>
          <c:y val="9.7439097621529927E-2"/>
          <c:w val="0.22497650668325861"/>
          <c:h val="0.415001962030069"/>
        </c:manualLayout>
      </c:layout>
      <c:overlay val="0"/>
      <c:txPr>
        <a:bodyPr/>
        <a:lstStyle/>
        <a:p>
          <a:pPr>
            <a:defRPr sz="16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  <c:userShapes r:id="rId6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産廃処理法の推移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農業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40529962024501703"/>
          <c:y val="3.576750278289477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2.0063181170438895E-2"/>
          <c:w val="0.90960412407012659"/>
          <c:h val="0.89642552204822823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業種別縦_折線!$D$16:$D$27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業種別縦_折線!$G$16:$G$27</c:f>
              <c:numCache>
                <c:formatCode>0</c:formatCode>
                <c:ptCount val="1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</c:v>
                </c:pt>
              </c:numCache>
            </c:numRef>
          </c:val>
        </c:ser>
        <c:ser>
          <c:idx val="3"/>
          <c:order val="3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業種別縦_折線!$D$16:$D$27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業種別縦_折線!$I$16:$I$27</c:f>
              <c:numCache>
                <c:formatCode>0</c:formatCode>
                <c:ptCount val="12"/>
                <c:pt idx="1">
                  <c:v>1203</c:v>
                </c:pt>
                <c:pt idx="2">
                  <c:v>1157</c:v>
                </c:pt>
                <c:pt idx="3">
                  <c:v>1126</c:v>
                </c:pt>
                <c:pt idx="4">
                  <c:v>1200</c:v>
                </c:pt>
                <c:pt idx="5">
                  <c:v>1108</c:v>
                </c:pt>
                <c:pt idx="6">
                  <c:v>1105</c:v>
                </c:pt>
                <c:pt idx="7">
                  <c:v>1103</c:v>
                </c:pt>
                <c:pt idx="8">
                  <c:v>1035</c:v>
                </c:pt>
                <c:pt idx="9">
                  <c:v>1018</c:v>
                </c:pt>
                <c:pt idx="10">
                  <c:v>986</c:v>
                </c:pt>
                <c:pt idx="11">
                  <c:v>977</c:v>
                </c:pt>
              </c:numCache>
            </c:numRef>
          </c:val>
        </c:ser>
        <c:ser>
          <c:idx val="4"/>
          <c:order val="4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業種別縦_折線!$D$16:$D$27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業種別縦_折線!$J$16:$J$27</c:f>
              <c:numCache>
                <c:formatCode>0</c:formatCode>
                <c:ptCount val="12"/>
                <c:pt idx="1">
                  <c:v>1038</c:v>
                </c:pt>
                <c:pt idx="2">
                  <c:v>999</c:v>
                </c:pt>
                <c:pt idx="3">
                  <c:v>971</c:v>
                </c:pt>
                <c:pt idx="4">
                  <c:v>1034</c:v>
                </c:pt>
                <c:pt idx="5">
                  <c:v>955</c:v>
                </c:pt>
                <c:pt idx="6">
                  <c:v>952</c:v>
                </c:pt>
                <c:pt idx="7">
                  <c:v>949</c:v>
                </c:pt>
                <c:pt idx="8">
                  <c:v>891</c:v>
                </c:pt>
                <c:pt idx="9">
                  <c:v>877</c:v>
                </c:pt>
                <c:pt idx="10">
                  <c:v>838</c:v>
                </c:pt>
                <c:pt idx="11">
                  <c:v>832</c:v>
                </c:pt>
              </c:numCache>
            </c:numRef>
          </c:val>
        </c:ser>
        <c:ser>
          <c:idx val="5"/>
          <c:order val="5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blipFill>
              <a:blip xmlns:r="http://schemas.openxmlformats.org/officeDocument/2006/relationships" r:embed="rId4"/>
              <a:tile tx="0" ty="0" sx="100000" sy="100000" flip="none" algn="tl"/>
            </a:blip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業種別縦_折線!$D$16:$D$27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業種別縦_折線!$K$16:$K$27</c:f>
              <c:numCache>
                <c:formatCode>0</c:formatCode>
                <c:ptCount val="12"/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6"/>
          <c:order val="6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blipFill>
              <a:blip xmlns:r="http://schemas.openxmlformats.org/officeDocument/2006/relationships" r:embed="rId5"/>
              <a:tile tx="0" ty="0" sx="100000" sy="100000" flip="none" algn="tl"/>
            </a:blipFill>
            <a:ln w="317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業種別縦_折線!$D$16:$D$27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業種別縦_折線!$L$16:$L$27</c:f>
              <c:numCache>
                <c:formatCode>0</c:formatCode>
                <c:ptCount val="12"/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15548672"/>
        <c:axId val="215550592"/>
      </c:barChart>
      <c:lineChart>
        <c:grouping val="standard"/>
        <c:varyColors val="0"/>
        <c:ser>
          <c:idx val="0"/>
          <c:order val="0"/>
          <c:tx>
            <c:strRef>
              <c:f>業種別縦_折線!$F$3</c:f>
              <c:strCache>
                <c:ptCount val="1"/>
                <c:pt idx="0">
                  <c:v>発生量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7"/>
            <c:spPr>
              <a:noFill/>
            </c:spPr>
          </c:marker>
          <c:cat>
            <c:numRef>
              <c:f>業種別縦_折線!$D$16:$D$27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業種別縦_折線!$F$16:$F$27</c:f>
              <c:numCache>
                <c:formatCode>0</c:formatCode>
                <c:ptCount val="12"/>
                <c:pt idx="1">
                  <c:v>2242</c:v>
                </c:pt>
                <c:pt idx="2">
                  <c:v>2156</c:v>
                </c:pt>
                <c:pt idx="3">
                  <c:v>2099</c:v>
                </c:pt>
                <c:pt idx="4">
                  <c:v>2236</c:v>
                </c:pt>
                <c:pt idx="5">
                  <c:v>2066</c:v>
                </c:pt>
                <c:pt idx="6">
                  <c:v>2059</c:v>
                </c:pt>
                <c:pt idx="7">
                  <c:v>2054</c:v>
                </c:pt>
                <c:pt idx="8">
                  <c:v>1928</c:v>
                </c:pt>
                <c:pt idx="9">
                  <c:v>1897</c:v>
                </c:pt>
                <c:pt idx="10">
                  <c:v>1824</c:v>
                </c:pt>
                <c:pt idx="11">
                  <c:v>1812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業種別縦_折線!$H$3</c:f>
              <c:strCache>
                <c:ptCount val="1"/>
                <c:pt idx="0">
                  <c:v>排出量</c:v>
                </c:pt>
              </c:strCache>
            </c:strRef>
          </c:tx>
          <c:spPr>
            <a:ln w="3175">
              <a:solidFill>
                <a:srgbClr val="993300"/>
              </a:solidFill>
              <a:prstDash val="solid"/>
            </a:ln>
          </c:spPr>
          <c:marker>
            <c:symbol val="circle"/>
            <c:size val="6"/>
            <c:spPr>
              <a:gradFill>
                <a:gsLst>
                  <a:gs pos="0">
                    <a:srgbClr val="4F81BD">
                      <a:tint val="66000"/>
                      <a:satMod val="160000"/>
                    </a:srgbClr>
                  </a:gs>
                  <a:gs pos="50000">
                    <a:srgbClr val="4F81BD">
                      <a:tint val="44500"/>
                      <a:satMod val="160000"/>
                    </a:srgbClr>
                  </a:gs>
                  <a:gs pos="100000">
                    <a:srgbClr val="4F81BD">
                      <a:tint val="23500"/>
                      <a:satMod val="160000"/>
                    </a:srgbClr>
                  </a:gs>
                </a:gsLst>
                <a:lin ang="5400000" scaled="0"/>
              </a:gradFill>
              <a:ln>
                <a:solidFill>
                  <a:srgbClr val="993300"/>
                </a:solidFill>
              </a:ln>
            </c:spPr>
          </c:marker>
          <c:cat>
            <c:numRef>
              <c:f>業種別縦_折線!$D$16:$D$27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業種別縦_折線!$H$16:$H$27</c:f>
              <c:numCache>
                <c:formatCode>0</c:formatCode>
                <c:ptCount val="12"/>
                <c:pt idx="1">
                  <c:v>2242</c:v>
                </c:pt>
                <c:pt idx="2">
                  <c:v>2156</c:v>
                </c:pt>
                <c:pt idx="3">
                  <c:v>2099</c:v>
                </c:pt>
                <c:pt idx="4">
                  <c:v>2236</c:v>
                </c:pt>
                <c:pt idx="5">
                  <c:v>2065</c:v>
                </c:pt>
                <c:pt idx="6">
                  <c:v>2059</c:v>
                </c:pt>
                <c:pt idx="7">
                  <c:v>2054</c:v>
                </c:pt>
                <c:pt idx="8">
                  <c:v>1928</c:v>
                </c:pt>
                <c:pt idx="9">
                  <c:v>1897</c:v>
                </c:pt>
                <c:pt idx="10">
                  <c:v>1824</c:v>
                </c:pt>
                <c:pt idx="11">
                  <c:v>1809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548672"/>
        <c:axId val="215550592"/>
      </c:lineChart>
      <c:dateAx>
        <c:axId val="21554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5550592"/>
        <c:crosses val="autoZero"/>
        <c:auto val="1"/>
        <c:lblOffset val="0"/>
        <c:baseTimeUnit val="years"/>
        <c:majorUnit val="1"/>
        <c:minorUnit val="1"/>
      </c:dateAx>
      <c:valAx>
        <c:axId val="21555059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1.5197923147889893E-2"/>
              <c:y val="0.51683712948422744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55486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3079787234042553"/>
          <c:y val="5.2596096502890002E-2"/>
          <c:w val="0.22225171104293159"/>
          <c:h val="0.38567929270467333"/>
        </c:manualLayout>
      </c:layout>
      <c:overlay val="0"/>
      <c:txPr>
        <a:bodyPr/>
        <a:lstStyle/>
        <a:p>
          <a:pPr>
            <a:defRPr sz="16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  <c:userShapes r:id="rId6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産廃処理法の推移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鉱業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49749326145552558"/>
          <c:y val="2.098048493103987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2.0063181170438895E-2"/>
          <c:w val="0.90960412407012659"/>
          <c:h val="0.89642552204822823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業種別縦_折線!$D$28:$D$39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業種別縦_折線!$G$28:$G$39</c:f>
              <c:numCache>
                <c:formatCode>0</c:formatCode>
                <c:ptCount val="12"/>
                <c:pt idx="1">
                  <c:v>0</c:v>
                </c:pt>
                <c:pt idx="2">
                  <c:v>0</c:v>
                </c:pt>
                <c:pt idx="3">
                  <c:v>10</c:v>
                </c:pt>
                <c:pt idx="4">
                  <c:v>9</c:v>
                </c:pt>
                <c:pt idx="5">
                  <c:v>9</c:v>
                </c:pt>
                <c:pt idx="6">
                  <c:v>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80</c:v>
                </c:pt>
                <c:pt idx="11">
                  <c:v>77</c:v>
                </c:pt>
              </c:numCache>
            </c:numRef>
          </c:val>
        </c:ser>
        <c:ser>
          <c:idx val="3"/>
          <c:order val="3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業種別縦_折線!$D$28:$D$39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業種別縦_折線!$I$28:$I$39</c:f>
              <c:numCache>
                <c:formatCode>0</c:formatCode>
                <c:ptCount val="12"/>
                <c:pt idx="0">
                  <c:v>95.488</c:v>
                </c:pt>
                <c:pt idx="1">
                  <c:v>129</c:v>
                </c:pt>
                <c:pt idx="2">
                  <c:v>139</c:v>
                </c:pt>
                <c:pt idx="3">
                  <c:v>247</c:v>
                </c:pt>
                <c:pt idx="4">
                  <c:v>223</c:v>
                </c:pt>
                <c:pt idx="5">
                  <c:v>223</c:v>
                </c:pt>
                <c:pt idx="6">
                  <c:v>194</c:v>
                </c:pt>
                <c:pt idx="7">
                  <c:v>186</c:v>
                </c:pt>
                <c:pt idx="8">
                  <c:v>158</c:v>
                </c:pt>
                <c:pt idx="9">
                  <c:v>201</c:v>
                </c:pt>
                <c:pt idx="10">
                  <c:v>13</c:v>
                </c:pt>
                <c:pt idx="11">
                  <c:v>21</c:v>
                </c:pt>
              </c:numCache>
            </c:numRef>
          </c:val>
        </c:ser>
        <c:ser>
          <c:idx val="4"/>
          <c:order val="4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業種別縦_折線!$D$28:$D$39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業種別縦_折線!$J$28:$J$39</c:f>
              <c:numCache>
                <c:formatCode>0</c:formatCode>
                <c:ptCount val="12"/>
                <c:pt idx="0">
                  <c:v>135.167</c:v>
                </c:pt>
                <c:pt idx="1">
                  <c:v>139</c:v>
                </c:pt>
                <c:pt idx="2">
                  <c:v>136</c:v>
                </c:pt>
                <c:pt idx="3">
                  <c:v>415</c:v>
                </c:pt>
                <c:pt idx="4">
                  <c:v>374</c:v>
                </c:pt>
                <c:pt idx="5">
                  <c:v>374</c:v>
                </c:pt>
                <c:pt idx="6">
                  <c:v>325</c:v>
                </c:pt>
                <c:pt idx="7">
                  <c:v>323</c:v>
                </c:pt>
                <c:pt idx="8">
                  <c:v>275</c:v>
                </c:pt>
                <c:pt idx="9">
                  <c:v>348</c:v>
                </c:pt>
                <c:pt idx="10">
                  <c:v>96</c:v>
                </c:pt>
                <c:pt idx="11">
                  <c:v>134</c:v>
                </c:pt>
              </c:numCache>
            </c:numRef>
          </c:val>
        </c:ser>
        <c:ser>
          <c:idx val="5"/>
          <c:order val="5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blipFill>
              <a:blip xmlns:r="http://schemas.openxmlformats.org/officeDocument/2006/relationships" r:embed="rId4"/>
              <a:tile tx="0" ty="0" sx="100000" sy="100000" flip="none" algn="tl"/>
            </a:blip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業種別縦_折線!$D$28:$D$39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業種別縦_折線!$K$28:$K$39</c:f>
              <c:numCache>
                <c:formatCode>0</c:formatCode>
                <c:ptCount val="12"/>
                <c:pt idx="0">
                  <c:v>118.232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6"/>
          <c:order val="6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blipFill>
              <a:blip xmlns:r="http://schemas.openxmlformats.org/officeDocument/2006/relationships" r:embed="rId5"/>
              <a:tile tx="0" ty="0" sx="100000" sy="100000" flip="none" algn="tl"/>
            </a:blipFill>
            <a:ln w="317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業種別縦_折線!$D$28:$D$39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業種別縦_折線!$L$28:$L$39</c:f>
              <c:numCache>
                <c:formatCode>0</c:formatCode>
                <c:ptCount val="12"/>
                <c:pt idx="1">
                  <c:v>18</c:v>
                </c:pt>
                <c:pt idx="2">
                  <c:v>12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16062208"/>
        <c:axId val="216215936"/>
      </c:barChart>
      <c:lineChart>
        <c:grouping val="standard"/>
        <c:varyColors val="0"/>
        <c:ser>
          <c:idx val="0"/>
          <c:order val="0"/>
          <c:tx>
            <c:strRef>
              <c:f>業種別縦_折線!$F$3</c:f>
              <c:strCache>
                <c:ptCount val="1"/>
                <c:pt idx="0">
                  <c:v>発生量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7"/>
            <c:spPr>
              <a:noFill/>
            </c:spPr>
          </c:marker>
          <c:cat>
            <c:numRef>
              <c:f>業種別縦_折線!$D$28:$D$39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業種別縦_折線!$F$28:$F$39</c:f>
              <c:numCache>
                <c:formatCode>0</c:formatCode>
                <c:ptCount val="12"/>
                <c:pt idx="0">
                  <c:v>348.887</c:v>
                </c:pt>
                <c:pt idx="1">
                  <c:v>287</c:v>
                </c:pt>
                <c:pt idx="2">
                  <c:v>287</c:v>
                </c:pt>
                <c:pt idx="3">
                  <c:v>672</c:v>
                </c:pt>
                <c:pt idx="4">
                  <c:v>606</c:v>
                </c:pt>
                <c:pt idx="5">
                  <c:v>605</c:v>
                </c:pt>
                <c:pt idx="6">
                  <c:v>526</c:v>
                </c:pt>
                <c:pt idx="7">
                  <c:v>509</c:v>
                </c:pt>
                <c:pt idx="8">
                  <c:v>433</c:v>
                </c:pt>
                <c:pt idx="9">
                  <c:v>549</c:v>
                </c:pt>
                <c:pt idx="10">
                  <c:v>189</c:v>
                </c:pt>
                <c:pt idx="11">
                  <c:v>232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業種別縦_折線!$H$3</c:f>
              <c:strCache>
                <c:ptCount val="1"/>
                <c:pt idx="0">
                  <c:v>排出量</c:v>
                </c:pt>
              </c:strCache>
            </c:strRef>
          </c:tx>
          <c:spPr>
            <a:ln w="3175">
              <a:solidFill>
                <a:srgbClr val="993300"/>
              </a:solidFill>
              <a:prstDash val="solid"/>
            </a:ln>
          </c:spPr>
          <c:marker>
            <c:symbol val="circle"/>
            <c:size val="6"/>
            <c:spPr>
              <a:gradFill>
                <a:gsLst>
                  <a:gs pos="0">
                    <a:srgbClr val="4F81BD">
                      <a:tint val="66000"/>
                      <a:satMod val="160000"/>
                    </a:srgbClr>
                  </a:gs>
                  <a:gs pos="50000">
                    <a:srgbClr val="4F81BD">
                      <a:tint val="44500"/>
                      <a:satMod val="160000"/>
                    </a:srgbClr>
                  </a:gs>
                  <a:gs pos="100000">
                    <a:srgbClr val="4F81BD">
                      <a:tint val="23500"/>
                      <a:satMod val="160000"/>
                    </a:srgbClr>
                  </a:gs>
                </a:gsLst>
                <a:lin ang="5400000" scaled="0"/>
              </a:gradFill>
              <a:ln>
                <a:solidFill>
                  <a:srgbClr val="993300"/>
                </a:solidFill>
              </a:ln>
            </c:spPr>
          </c:marker>
          <c:cat>
            <c:numRef>
              <c:f>業種別縦_折線!$D$28:$D$39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業種別縦_折線!$H$28:$H$39</c:f>
              <c:numCache>
                <c:formatCode>0</c:formatCode>
                <c:ptCount val="12"/>
                <c:pt idx="0">
                  <c:v>348.887</c:v>
                </c:pt>
                <c:pt idx="1">
                  <c:v>286</c:v>
                </c:pt>
                <c:pt idx="2">
                  <c:v>287</c:v>
                </c:pt>
                <c:pt idx="3">
                  <c:v>662</c:v>
                </c:pt>
                <c:pt idx="4">
                  <c:v>597</c:v>
                </c:pt>
                <c:pt idx="5">
                  <c:v>597</c:v>
                </c:pt>
                <c:pt idx="6">
                  <c:v>519</c:v>
                </c:pt>
                <c:pt idx="7">
                  <c:v>509</c:v>
                </c:pt>
                <c:pt idx="8">
                  <c:v>433</c:v>
                </c:pt>
                <c:pt idx="9">
                  <c:v>549</c:v>
                </c:pt>
                <c:pt idx="10">
                  <c:v>109</c:v>
                </c:pt>
                <c:pt idx="11">
                  <c:v>155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062208"/>
        <c:axId val="216215936"/>
      </c:lineChart>
      <c:dateAx>
        <c:axId val="216062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6215936"/>
        <c:crosses val="autoZero"/>
        <c:auto val="1"/>
        <c:lblOffset val="0"/>
        <c:baseTimeUnit val="years"/>
        <c:majorUnit val="1"/>
        <c:minorUnit val="1"/>
      </c:dateAx>
      <c:valAx>
        <c:axId val="21621593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2.0647512146088121E-2"/>
              <c:y val="5.185950946458630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60622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3079787234042553"/>
          <c:y val="5.2596096502890002E-2"/>
          <c:w val="0.21952691540260463"/>
          <c:h val="0.40043929206122325"/>
        </c:manualLayout>
      </c:layout>
      <c:overlay val="0"/>
      <c:txPr>
        <a:bodyPr/>
        <a:lstStyle/>
        <a:p>
          <a:pPr>
            <a:defRPr sz="16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  <c:userShapes r:id="rId6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産廃処理法の推移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製造業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39766205575654395"/>
          <c:y val="1.772525437019403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2.0063181170438895E-2"/>
          <c:w val="0.90960412407012659"/>
          <c:h val="0.89642552204822823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業種別縦_折線!$D$52:$D$63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業種別縦_折線!$G$52:$G$63</c:f>
              <c:numCache>
                <c:formatCode>0</c:formatCode>
                <c:ptCount val="12"/>
                <c:pt idx="1">
                  <c:v>195</c:v>
                </c:pt>
                <c:pt idx="2">
                  <c:v>275</c:v>
                </c:pt>
                <c:pt idx="3">
                  <c:v>130</c:v>
                </c:pt>
                <c:pt idx="4">
                  <c:v>141</c:v>
                </c:pt>
                <c:pt idx="5">
                  <c:v>176</c:v>
                </c:pt>
                <c:pt idx="6">
                  <c:v>198</c:v>
                </c:pt>
                <c:pt idx="7">
                  <c:v>151</c:v>
                </c:pt>
                <c:pt idx="8">
                  <c:v>135</c:v>
                </c:pt>
                <c:pt idx="9">
                  <c:v>128</c:v>
                </c:pt>
                <c:pt idx="10">
                  <c:v>80</c:v>
                </c:pt>
                <c:pt idx="11">
                  <c:v>252</c:v>
                </c:pt>
              </c:numCache>
            </c:numRef>
          </c:val>
        </c:ser>
        <c:ser>
          <c:idx val="3"/>
          <c:order val="3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業種別縦_折線!$D$52:$D$63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業種別縦_折線!$I$52:$I$63</c:f>
              <c:numCache>
                <c:formatCode>0</c:formatCode>
                <c:ptCount val="12"/>
                <c:pt idx="0">
                  <c:v>656.42899999999997</c:v>
                </c:pt>
                <c:pt idx="1">
                  <c:v>499</c:v>
                </c:pt>
                <c:pt idx="2">
                  <c:v>465</c:v>
                </c:pt>
                <c:pt idx="3">
                  <c:v>625</c:v>
                </c:pt>
                <c:pt idx="4">
                  <c:v>652</c:v>
                </c:pt>
                <c:pt idx="5">
                  <c:v>609</c:v>
                </c:pt>
                <c:pt idx="6">
                  <c:v>632</c:v>
                </c:pt>
                <c:pt idx="7">
                  <c:v>591</c:v>
                </c:pt>
                <c:pt idx="8">
                  <c:v>563</c:v>
                </c:pt>
                <c:pt idx="9">
                  <c:v>338</c:v>
                </c:pt>
                <c:pt idx="10">
                  <c:v>457</c:v>
                </c:pt>
                <c:pt idx="11">
                  <c:v>535</c:v>
                </c:pt>
              </c:numCache>
            </c:numRef>
          </c:val>
        </c:ser>
        <c:ser>
          <c:idx val="4"/>
          <c:order val="4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業種別縦_折線!$D$52:$D$63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業種別縦_折線!$J$52:$J$63</c:f>
              <c:numCache>
                <c:formatCode>0</c:formatCode>
                <c:ptCount val="12"/>
                <c:pt idx="0">
                  <c:v>1604.0989999999999</c:v>
                </c:pt>
                <c:pt idx="1">
                  <c:v>1553</c:v>
                </c:pt>
                <c:pt idx="2">
                  <c:v>1779</c:v>
                </c:pt>
                <c:pt idx="3">
                  <c:v>5065</c:v>
                </c:pt>
                <c:pt idx="4">
                  <c:v>5321</c:v>
                </c:pt>
                <c:pt idx="5">
                  <c:v>4641</c:v>
                </c:pt>
                <c:pt idx="6">
                  <c:v>4597</c:v>
                </c:pt>
                <c:pt idx="7">
                  <c:v>5006</c:v>
                </c:pt>
                <c:pt idx="8">
                  <c:v>4567</c:v>
                </c:pt>
                <c:pt idx="9">
                  <c:v>3336</c:v>
                </c:pt>
                <c:pt idx="10">
                  <c:v>3391</c:v>
                </c:pt>
                <c:pt idx="11">
                  <c:v>3526</c:v>
                </c:pt>
              </c:numCache>
            </c:numRef>
          </c:val>
        </c:ser>
        <c:ser>
          <c:idx val="5"/>
          <c:order val="5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blipFill>
              <a:blip xmlns:r="http://schemas.openxmlformats.org/officeDocument/2006/relationships" r:embed="rId4"/>
              <a:tile tx="0" ty="0" sx="100000" sy="100000" flip="none" algn="tl"/>
            </a:blip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業種別縦_折線!$D$52:$D$63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業種別縦_折線!$K$52:$K$63</c:f>
              <c:numCache>
                <c:formatCode>0</c:formatCode>
                <c:ptCount val="12"/>
                <c:pt idx="0">
                  <c:v>286.43099999999998</c:v>
                </c:pt>
                <c:pt idx="1">
                  <c:v>150</c:v>
                </c:pt>
                <c:pt idx="2">
                  <c:v>166</c:v>
                </c:pt>
                <c:pt idx="3">
                  <c:v>59</c:v>
                </c:pt>
                <c:pt idx="4">
                  <c:v>57</c:v>
                </c:pt>
                <c:pt idx="5">
                  <c:v>57</c:v>
                </c:pt>
                <c:pt idx="6">
                  <c:v>74</c:v>
                </c:pt>
                <c:pt idx="7">
                  <c:v>40</c:v>
                </c:pt>
                <c:pt idx="8">
                  <c:v>34</c:v>
                </c:pt>
                <c:pt idx="9">
                  <c:v>48</c:v>
                </c:pt>
                <c:pt idx="10">
                  <c:v>73</c:v>
                </c:pt>
                <c:pt idx="11">
                  <c:v>60</c:v>
                </c:pt>
              </c:numCache>
            </c:numRef>
          </c:val>
        </c:ser>
        <c:ser>
          <c:idx val="6"/>
          <c:order val="6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blipFill>
              <a:blip xmlns:r="http://schemas.openxmlformats.org/officeDocument/2006/relationships" r:embed="rId5"/>
              <a:tile tx="0" ty="0" sx="100000" sy="100000" flip="none" algn="tl"/>
            </a:blipFill>
            <a:ln w="317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業種別縦_折線!$D$52:$D$63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業種別縦_折線!$L$52:$L$63</c:f>
              <c:numCache>
                <c:formatCode>0</c:formatCode>
                <c:ptCount val="12"/>
                <c:pt idx="1">
                  <c:v>15</c:v>
                </c:pt>
                <c:pt idx="2">
                  <c:v>4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16564864"/>
        <c:axId val="216566784"/>
      </c:barChart>
      <c:lineChart>
        <c:grouping val="standard"/>
        <c:varyColors val="0"/>
        <c:ser>
          <c:idx val="0"/>
          <c:order val="0"/>
          <c:tx>
            <c:strRef>
              <c:f>業種別縦_折線!$F$3</c:f>
              <c:strCache>
                <c:ptCount val="1"/>
                <c:pt idx="0">
                  <c:v>発生量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7"/>
            <c:spPr>
              <a:noFill/>
            </c:spPr>
          </c:marker>
          <c:cat>
            <c:numRef>
              <c:f>業種別縦_折線!$D$52:$D$63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業種別縦_折線!$F$52:$F$63</c:f>
              <c:numCache>
                <c:formatCode>0</c:formatCode>
                <c:ptCount val="12"/>
                <c:pt idx="0">
                  <c:v>2547.0219999999999</c:v>
                </c:pt>
                <c:pt idx="1">
                  <c:v>2413</c:v>
                </c:pt>
                <c:pt idx="2">
                  <c:v>2690</c:v>
                </c:pt>
                <c:pt idx="3">
                  <c:v>5880</c:v>
                </c:pt>
                <c:pt idx="4">
                  <c:v>6172</c:v>
                </c:pt>
                <c:pt idx="5">
                  <c:v>5483</c:v>
                </c:pt>
                <c:pt idx="6">
                  <c:v>5503</c:v>
                </c:pt>
                <c:pt idx="7">
                  <c:v>5789</c:v>
                </c:pt>
                <c:pt idx="8">
                  <c:v>5299</c:v>
                </c:pt>
                <c:pt idx="9">
                  <c:v>3850</c:v>
                </c:pt>
                <c:pt idx="10">
                  <c:v>4002</c:v>
                </c:pt>
                <c:pt idx="11">
                  <c:v>4374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業種別縦_折線!$H$3</c:f>
              <c:strCache>
                <c:ptCount val="1"/>
                <c:pt idx="0">
                  <c:v>排出量</c:v>
                </c:pt>
              </c:strCache>
            </c:strRef>
          </c:tx>
          <c:spPr>
            <a:ln w="3175">
              <a:solidFill>
                <a:srgbClr val="993300"/>
              </a:solidFill>
              <a:prstDash val="solid"/>
            </a:ln>
          </c:spPr>
          <c:marker>
            <c:symbol val="circle"/>
            <c:size val="6"/>
            <c:spPr>
              <a:gradFill>
                <a:gsLst>
                  <a:gs pos="0">
                    <a:srgbClr val="4F81BD">
                      <a:tint val="66000"/>
                      <a:satMod val="160000"/>
                    </a:srgbClr>
                  </a:gs>
                  <a:gs pos="50000">
                    <a:srgbClr val="4F81BD">
                      <a:tint val="44500"/>
                      <a:satMod val="160000"/>
                    </a:srgbClr>
                  </a:gs>
                  <a:gs pos="100000">
                    <a:srgbClr val="4F81BD">
                      <a:tint val="23500"/>
                      <a:satMod val="160000"/>
                    </a:srgbClr>
                  </a:gs>
                </a:gsLst>
                <a:lin ang="5400000" scaled="0"/>
              </a:gradFill>
              <a:ln>
                <a:solidFill>
                  <a:srgbClr val="993300"/>
                </a:solidFill>
              </a:ln>
            </c:spPr>
          </c:marker>
          <c:cat>
            <c:numRef>
              <c:f>業種別縦_折線!$D$52:$D$63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業種別縦_折線!$H$52:$H$63</c:f>
              <c:numCache>
                <c:formatCode>0</c:formatCode>
                <c:ptCount val="12"/>
                <c:pt idx="0">
                  <c:v>2546.9589999999998</c:v>
                </c:pt>
                <c:pt idx="1">
                  <c:v>2218</c:v>
                </c:pt>
                <c:pt idx="2">
                  <c:v>2415</c:v>
                </c:pt>
                <c:pt idx="3">
                  <c:v>5750</c:v>
                </c:pt>
                <c:pt idx="4">
                  <c:v>6031</c:v>
                </c:pt>
                <c:pt idx="5">
                  <c:v>5308</c:v>
                </c:pt>
                <c:pt idx="6">
                  <c:v>5305</c:v>
                </c:pt>
                <c:pt idx="7">
                  <c:v>5638</c:v>
                </c:pt>
                <c:pt idx="8">
                  <c:v>5164</c:v>
                </c:pt>
                <c:pt idx="9">
                  <c:v>3722</c:v>
                </c:pt>
                <c:pt idx="10">
                  <c:v>3922</c:v>
                </c:pt>
                <c:pt idx="11">
                  <c:v>4122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564864"/>
        <c:axId val="216566784"/>
      </c:lineChart>
      <c:dateAx>
        <c:axId val="216564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6566784"/>
        <c:crosses val="autoZero"/>
        <c:auto val="1"/>
        <c:lblOffset val="0"/>
        <c:baseTimeUnit val="years"/>
        <c:majorUnit val="1"/>
        <c:minorUnit val="1"/>
      </c:dateAx>
      <c:valAx>
        <c:axId val="21656678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2.0647512146088121E-2"/>
              <c:y val="5.185950946458630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65648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3079787234042553"/>
          <c:y val="5.2596096502890002E-2"/>
          <c:w val="0.21135261350309933"/>
          <c:h val="0.42442740758371311"/>
        </c:manualLayout>
      </c:layout>
      <c:overlay val="0"/>
      <c:txPr>
        <a:bodyPr/>
        <a:lstStyle/>
        <a:p>
          <a:pPr>
            <a:defRPr sz="16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  <c:userShapes r:id="rId6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/>
              <a:t>業種別の産廃処理法</a:t>
            </a:r>
            <a:r>
              <a:rPr lang="en-US" altLang="ja-JP"/>
              <a:t>(H24)</a:t>
            </a:r>
            <a:endParaRPr lang="ja-JP" alt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業種別縦_積棒!$D$36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(業種別縦_積棒!$B$40,業種別縦_積棒!$B$43,業種別縦_積棒!$B$46,業種別縦_積棒!$B$49,業種別縦_積棒!$B$52,業種別縦_積棒!$B$55,業種別縦_積棒!$B$58,業種別縦_積棒!$B$61)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(業種別縦_積棒!$D$40,業種別縦_積棒!$D$43,業種別縦_積棒!$D$46,業種別縦_積棒!$D$49,業種別縦_積棒!$D$52,業種別縦_積棒!$D$55,業種別縦_積棒!$D$58,業種別縦_積棒!$D$61)</c:f>
              <c:numCache>
                <c:formatCode>0_ </c:formatCode>
                <c:ptCount val="8"/>
                <c:pt idx="0">
                  <c:v>0</c:v>
                </c:pt>
                <c:pt idx="1">
                  <c:v>80</c:v>
                </c:pt>
                <c:pt idx="2">
                  <c:v>1</c:v>
                </c:pt>
                <c:pt idx="3">
                  <c:v>80</c:v>
                </c:pt>
                <c:pt idx="4">
                  <c:v>0</c:v>
                </c:pt>
                <c:pt idx="5">
                  <c:v>1</c:v>
                </c:pt>
                <c:pt idx="6">
                  <c:v>8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業種別縦_積棒!$F$36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(業種別縦_積棒!$B$40,業種別縦_積棒!$B$43,業種別縦_積棒!$B$46,業種別縦_積棒!$B$49,業種別縦_積棒!$B$52,業種別縦_積棒!$B$55,業種別縦_積棒!$B$58,業種別縦_積棒!$B$61)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(業種別縦_積棒!$F$40,業種別縦_積棒!$F$43,業種別縦_積棒!$F$46,業種別縦_積棒!$F$49,業種別縦_積棒!$F$52,業種別縦_積棒!$F$55,業種別縦_積棒!$F$58,業種別縦_積棒!$F$61)</c:f>
              <c:numCache>
                <c:formatCode>0_ </c:formatCode>
                <c:ptCount val="8"/>
                <c:pt idx="0">
                  <c:v>986</c:v>
                </c:pt>
                <c:pt idx="1">
                  <c:v>13</c:v>
                </c:pt>
                <c:pt idx="2">
                  <c:v>2688</c:v>
                </c:pt>
                <c:pt idx="3">
                  <c:v>457</c:v>
                </c:pt>
                <c:pt idx="4">
                  <c:v>78</c:v>
                </c:pt>
                <c:pt idx="5">
                  <c:v>9</c:v>
                </c:pt>
                <c:pt idx="6">
                  <c:v>43</c:v>
                </c:pt>
                <c:pt idx="7">
                  <c:v>10</c:v>
                </c:pt>
              </c:numCache>
            </c:numRef>
          </c:val>
        </c:ser>
        <c:ser>
          <c:idx val="2"/>
          <c:order val="2"/>
          <c:tx>
            <c:strRef>
              <c:f>業種別縦_積棒!$G$36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(業種別縦_積棒!$B$40,業種別縦_積棒!$B$43,業種別縦_積棒!$B$46,業種別縦_積棒!$B$49,業種別縦_積棒!$B$52,業種別縦_積棒!$B$55,業種別縦_積棒!$B$58,業種別縦_積棒!$B$61)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(業種別縦_積棒!$G$40,業種別縦_積棒!$G$43,業種別縦_積棒!$G$46,業種別縦_積棒!$G$49,業種別縦_積棒!$G$52,業種別縦_積棒!$G$55,業種別縦_積棒!$G$58,業種別縦_積棒!$G$61)</c:f>
              <c:numCache>
                <c:formatCode>0_ </c:formatCode>
                <c:ptCount val="8"/>
                <c:pt idx="0">
                  <c:v>838</c:v>
                </c:pt>
                <c:pt idx="1">
                  <c:v>96</c:v>
                </c:pt>
                <c:pt idx="2">
                  <c:v>82</c:v>
                </c:pt>
                <c:pt idx="3">
                  <c:v>3391</c:v>
                </c:pt>
                <c:pt idx="4">
                  <c:v>1365</c:v>
                </c:pt>
                <c:pt idx="5">
                  <c:v>2</c:v>
                </c:pt>
                <c:pt idx="6">
                  <c:v>10</c:v>
                </c:pt>
                <c:pt idx="7">
                  <c:v>2</c:v>
                </c:pt>
              </c:numCache>
            </c:numRef>
          </c:val>
        </c:ser>
        <c:ser>
          <c:idx val="3"/>
          <c:order val="3"/>
          <c:tx>
            <c:strRef>
              <c:f>業種別縦_積棒!$H$36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(業種別縦_積棒!$B$40,業種別縦_積棒!$B$43,業種別縦_積棒!$B$46,業種別縦_積棒!$B$49,業種別縦_積棒!$B$52,業種別縦_積棒!$B$55,業種別縦_積棒!$B$58,業種別縦_積棒!$B$61)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(業種別縦_積棒!$H$40,業種別縦_積棒!$H$43,業種別縦_積棒!$H$46,業種別縦_積棒!$H$49,業種別縦_積棒!$H$52,業種別縦_積棒!$H$55,業種別縦_積棒!$H$58,業種別縦_積棒!$H$61)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82</c:v>
                </c:pt>
                <c:pt idx="3">
                  <c:v>73</c:v>
                </c:pt>
                <c:pt idx="4">
                  <c:v>24</c:v>
                </c:pt>
                <c:pt idx="5">
                  <c:v>0</c:v>
                </c:pt>
                <c:pt idx="6">
                  <c:v>13</c:v>
                </c:pt>
                <c:pt idx="7">
                  <c:v>1</c:v>
                </c:pt>
              </c:numCache>
            </c:numRef>
          </c:val>
        </c:ser>
        <c:ser>
          <c:idx val="4"/>
          <c:order val="4"/>
          <c:tx>
            <c:strRef>
              <c:f>業種別縦_積棒!$I$36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(業種別縦_積棒!$B$40,業種別縦_積棒!$B$43,業種別縦_積棒!$B$46,業種別縦_積棒!$B$49,業種別縦_積棒!$B$52,業種別縦_積棒!$B$55,業種別縦_積棒!$B$58,業種別縦_積棒!$B$61)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(業種別縦_積棒!$I$40,業種別縦_積棒!$I$43,業種別縦_積棒!$I$46,業種別縦_積棒!$I$49,業種別縦_積棒!$I$52,業種別縦_積棒!$I$55,業種別縦_積棒!$I$58,業種別縦_積棒!$I$61)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20</c:v>
                </c:pt>
                <c:pt idx="3">
                  <c:v>1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3079296"/>
        <c:axId val="143080832"/>
      </c:barChart>
      <c:catAx>
        <c:axId val="143079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080832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4308083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4.0293040293040296E-2"/>
              <c:y val="0.10482402075322429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0792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71089965397923871"/>
          <c:y val="9.7103427183616156E-2"/>
          <c:w val="0.27024221453287195"/>
          <c:h val="0.28383442110574614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産廃全体の処理法の推移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電気ガス水道業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39752021850927166"/>
          <c:y val="1.1713028046015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2.0063181170438895E-2"/>
          <c:w val="0.90960412407012659"/>
          <c:h val="0.89642552204822823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業種別縦_折線!$D$64:$D$75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業種別縦_折線!$G$64:$G$75</c:f>
              <c:numCache>
                <c:formatCode>0</c:formatCode>
                <c:ptCount val="12"/>
                <c:pt idx="1">
                  <c:v>1</c:v>
                </c:pt>
                <c:pt idx="2">
                  <c:v>0</c:v>
                </c:pt>
                <c:pt idx="3">
                  <c:v>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業種別縦_折線!$D$64:$D$75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業種別縦_折線!$I$64:$I$75</c:f>
              <c:numCache>
                <c:formatCode>0</c:formatCode>
                <c:ptCount val="12"/>
                <c:pt idx="0">
                  <c:v>28.872</c:v>
                </c:pt>
                <c:pt idx="1">
                  <c:v>104</c:v>
                </c:pt>
                <c:pt idx="2">
                  <c:v>92</c:v>
                </c:pt>
                <c:pt idx="3">
                  <c:v>67</c:v>
                </c:pt>
                <c:pt idx="4">
                  <c:v>25</c:v>
                </c:pt>
                <c:pt idx="5">
                  <c:v>21</c:v>
                </c:pt>
                <c:pt idx="6">
                  <c:v>50</c:v>
                </c:pt>
                <c:pt idx="7">
                  <c:v>56</c:v>
                </c:pt>
                <c:pt idx="8">
                  <c:v>51</c:v>
                </c:pt>
                <c:pt idx="9">
                  <c:v>51</c:v>
                </c:pt>
                <c:pt idx="10">
                  <c:v>78</c:v>
                </c:pt>
                <c:pt idx="11">
                  <c:v>39</c:v>
                </c:pt>
              </c:numCache>
            </c:numRef>
          </c:val>
        </c:ser>
        <c:ser>
          <c:idx val="4"/>
          <c:order val="4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業種別縦_折線!$D$64:$D$75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業種別縦_折線!$J$64:$J$75</c:f>
              <c:numCache>
                <c:formatCode>0</c:formatCode>
                <c:ptCount val="12"/>
                <c:pt idx="0">
                  <c:v>943.99900000000002</c:v>
                </c:pt>
                <c:pt idx="1">
                  <c:v>1324</c:v>
                </c:pt>
                <c:pt idx="2">
                  <c:v>1403</c:v>
                </c:pt>
                <c:pt idx="3">
                  <c:v>1460</c:v>
                </c:pt>
                <c:pt idx="4">
                  <c:v>1381</c:v>
                </c:pt>
                <c:pt idx="5">
                  <c:v>1437</c:v>
                </c:pt>
                <c:pt idx="6">
                  <c:v>1463</c:v>
                </c:pt>
                <c:pt idx="7">
                  <c:v>1399</c:v>
                </c:pt>
                <c:pt idx="8">
                  <c:v>1411</c:v>
                </c:pt>
                <c:pt idx="9">
                  <c:v>790</c:v>
                </c:pt>
                <c:pt idx="10">
                  <c:v>1365</c:v>
                </c:pt>
                <c:pt idx="11">
                  <c:v>1399</c:v>
                </c:pt>
              </c:numCache>
            </c:numRef>
          </c:val>
        </c:ser>
        <c:ser>
          <c:idx val="5"/>
          <c:order val="5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blipFill>
              <a:blip xmlns:r="http://schemas.openxmlformats.org/officeDocument/2006/relationships" r:embed="rId4"/>
              <a:tile tx="0" ty="0" sx="100000" sy="100000" flip="none" algn="tl"/>
            </a:blip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業種別縦_折線!$D$64:$D$75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業種別縦_折線!$K$64:$K$75</c:f>
              <c:numCache>
                <c:formatCode>0</c:formatCode>
                <c:ptCount val="12"/>
                <c:pt idx="0">
                  <c:v>235.93199999999999</c:v>
                </c:pt>
                <c:pt idx="1">
                  <c:v>80</c:v>
                </c:pt>
                <c:pt idx="2">
                  <c:v>140</c:v>
                </c:pt>
                <c:pt idx="3">
                  <c:v>98</c:v>
                </c:pt>
                <c:pt idx="4">
                  <c:v>104</c:v>
                </c:pt>
                <c:pt idx="5">
                  <c:v>53</c:v>
                </c:pt>
                <c:pt idx="6">
                  <c:v>13</c:v>
                </c:pt>
                <c:pt idx="7">
                  <c:v>2</c:v>
                </c:pt>
                <c:pt idx="8">
                  <c:v>1</c:v>
                </c:pt>
                <c:pt idx="9">
                  <c:v>31</c:v>
                </c:pt>
                <c:pt idx="10">
                  <c:v>24</c:v>
                </c:pt>
                <c:pt idx="11">
                  <c:v>34</c:v>
                </c:pt>
              </c:numCache>
            </c:numRef>
          </c:val>
        </c:ser>
        <c:ser>
          <c:idx val="6"/>
          <c:order val="6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blipFill>
              <a:blip xmlns:r="http://schemas.openxmlformats.org/officeDocument/2006/relationships" r:embed="rId5"/>
              <a:tile tx="0" ty="0" sx="100000" sy="100000" flip="none" algn="tl"/>
            </a:blipFill>
            <a:ln w="317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業種別縦_折線!$D$64:$D$75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業種別縦_折線!$L$64:$L$75</c:f>
              <c:numCache>
                <c:formatCode>0</c:formatCode>
                <c:ptCount val="12"/>
                <c:pt idx="1">
                  <c:v>2</c:v>
                </c:pt>
                <c:pt idx="2">
                  <c:v>2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0</c:v>
                </c:pt>
                <c:pt idx="8">
                  <c:v>0</c:v>
                </c:pt>
                <c:pt idx="9">
                  <c:v>26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16969600"/>
        <c:axId val="216971520"/>
      </c:barChart>
      <c:lineChart>
        <c:grouping val="standard"/>
        <c:varyColors val="0"/>
        <c:ser>
          <c:idx val="0"/>
          <c:order val="0"/>
          <c:tx>
            <c:strRef>
              <c:f>業種別縦_折線!$F$3</c:f>
              <c:strCache>
                <c:ptCount val="1"/>
                <c:pt idx="0">
                  <c:v>発生量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7"/>
            <c:spPr>
              <a:noFill/>
            </c:spPr>
          </c:marker>
          <c:cat>
            <c:numRef>
              <c:f>業種別縦_折線!$D$64:$D$75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業種別縦_折線!$F$64:$F$75</c:f>
              <c:numCache>
                <c:formatCode>0</c:formatCode>
                <c:ptCount val="12"/>
                <c:pt idx="0">
                  <c:v>1208.8030000000001</c:v>
                </c:pt>
                <c:pt idx="1">
                  <c:v>1512</c:v>
                </c:pt>
                <c:pt idx="2">
                  <c:v>1638</c:v>
                </c:pt>
                <c:pt idx="3">
                  <c:v>1642</c:v>
                </c:pt>
                <c:pt idx="4">
                  <c:v>1518</c:v>
                </c:pt>
                <c:pt idx="5">
                  <c:v>1520</c:v>
                </c:pt>
                <c:pt idx="6">
                  <c:v>1535</c:v>
                </c:pt>
                <c:pt idx="7">
                  <c:v>1457</c:v>
                </c:pt>
                <c:pt idx="8">
                  <c:v>1463</c:v>
                </c:pt>
                <c:pt idx="9">
                  <c:v>898</c:v>
                </c:pt>
                <c:pt idx="10">
                  <c:v>1471</c:v>
                </c:pt>
                <c:pt idx="11">
                  <c:v>1476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業種別縦_折線!$H$3</c:f>
              <c:strCache>
                <c:ptCount val="1"/>
                <c:pt idx="0">
                  <c:v>排出量</c:v>
                </c:pt>
              </c:strCache>
            </c:strRef>
          </c:tx>
          <c:spPr>
            <a:ln w="3175">
              <a:solidFill>
                <a:srgbClr val="993300"/>
              </a:solidFill>
              <a:prstDash val="solid"/>
            </a:ln>
          </c:spPr>
          <c:marker>
            <c:symbol val="circle"/>
            <c:size val="6"/>
            <c:spPr>
              <a:gradFill>
                <a:gsLst>
                  <a:gs pos="0">
                    <a:srgbClr val="4F81BD">
                      <a:tint val="66000"/>
                      <a:satMod val="160000"/>
                    </a:srgbClr>
                  </a:gs>
                  <a:gs pos="50000">
                    <a:srgbClr val="4F81BD">
                      <a:tint val="44500"/>
                      <a:satMod val="160000"/>
                    </a:srgbClr>
                  </a:gs>
                  <a:gs pos="100000">
                    <a:srgbClr val="4F81BD">
                      <a:tint val="23500"/>
                      <a:satMod val="160000"/>
                    </a:srgbClr>
                  </a:gs>
                </a:gsLst>
                <a:lin ang="5400000" scaled="0"/>
              </a:gradFill>
              <a:ln>
                <a:solidFill>
                  <a:srgbClr val="993300"/>
                </a:solidFill>
              </a:ln>
            </c:spPr>
          </c:marker>
          <c:cat>
            <c:numRef>
              <c:f>業種別縦_折線!$D$64:$D$75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業種別縦_折線!$H$64:$H$75</c:f>
              <c:numCache>
                <c:formatCode>0</c:formatCode>
                <c:ptCount val="12"/>
                <c:pt idx="0">
                  <c:v>1208.8029999999999</c:v>
                </c:pt>
                <c:pt idx="1">
                  <c:v>1511</c:v>
                </c:pt>
                <c:pt idx="2">
                  <c:v>1638</c:v>
                </c:pt>
                <c:pt idx="3">
                  <c:v>1633</c:v>
                </c:pt>
                <c:pt idx="4">
                  <c:v>1518</c:v>
                </c:pt>
                <c:pt idx="5">
                  <c:v>1519</c:v>
                </c:pt>
                <c:pt idx="6">
                  <c:v>1535</c:v>
                </c:pt>
                <c:pt idx="7">
                  <c:v>1457</c:v>
                </c:pt>
                <c:pt idx="8">
                  <c:v>1463</c:v>
                </c:pt>
                <c:pt idx="9">
                  <c:v>898</c:v>
                </c:pt>
                <c:pt idx="10">
                  <c:v>1471</c:v>
                </c:pt>
                <c:pt idx="11">
                  <c:v>1476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969600"/>
        <c:axId val="216971520"/>
      </c:lineChart>
      <c:dateAx>
        <c:axId val="216969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6971520"/>
        <c:crosses val="autoZero"/>
        <c:auto val="1"/>
        <c:lblOffset val="0"/>
        <c:baseTimeUnit val="years"/>
        <c:majorUnit val="1"/>
        <c:minorUnit val="1"/>
      </c:dateAx>
      <c:valAx>
        <c:axId val="21697152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2.0647512146088121E-2"/>
              <c:y val="5.185950946458630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696960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5247807438704308"/>
          <c:y val="0.14630033172309942"/>
          <c:w val="0.21135261350309933"/>
          <c:h val="0.42442740758371311"/>
        </c:manualLayout>
      </c:layout>
      <c:overlay val="0"/>
      <c:txPr>
        <a:bodyPr/>
        <a:lstStyle/>
        <a:p>
          <a:pPr>
            <a:defRPr sz="16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  <c:userShapes r:id="rId6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産廃処理法の推移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運輸業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36637455695396565"/>
          <c:y val="1.48148113584575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2.0063181170438895E-2"/>
          <c:w val="0.90960412407012659"/>
          <c:h val="0.89642552204822823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業種別縦_折線!$D$76:$D$87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業種別縦_折線!$G$76:$G$87</c:f>
              <c:numCache>
                <c:formatCode>0</c:formatCode>
                <c:ptCount val="12"/>
                <c:pt idx="1">
                  <c:v>0</c:v>
                </c:pt>
                <c:pt idx="2">
                  <c:v>0</c:v>
                </c:pt>
                <c:pt idx="3">
                  <c:v>2.23</c:v>
                </c:pt>
                <c:pt idx="4">
                  <c:v>2.15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ser>
          <c:idx val="3"/>
          <c:order val="3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業種別縦_折線!$D$76:$D$87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業種別縦_折線!$I$76:$I$87</c:f>
              <c:numCache>
                <c:formatCode>0</c:formatCode>
                <c:ptCount val="12"/>
                <c:pt idx="0">
                  <c:v>6.1289999999999996</c:v>
                </c:pt>
                <c:pt idx="1">
                  <c:v>3</c:v>
                </c:pt>
                <c:pt idx="2">
                  <c:v>5</c:v>
                </c:pt>
                <c:pt idx="3">
                  <c:v>8.0500000000000007</c:v>
                </c:pt>
                <c:pt idx="4">
                  <c:v>7.7</c:v>
                </c:pt>
                <c:pt idx="5">
                  <c:v>8</c:v>
                </c:pt>
                <c:pt idx="6">
                  <c:v>9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  <c:pt idx="10">
                  <c:v>9</c:v>
                </c:pt>
                <c:pt idx="11">
                  <c:v>9</c:v>
                </c:pt>
              </c:numCache>
            </c:numRef>
          </c:val>
        </c:ser>
        <c:ser>
          <c:idx val="4"/>
          <c:order val="4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業種別縦_折線!$D$76:$D$87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業種別縦_折線!$J$76:$J$87</c:f>
              <c:numCache>
                <c:formatCode>0</c:formatCode>
                <c:ptCount val="12"/>
                <c:pt idx="0">
                  <c:v>0.114</c:v>
                </c:pt>
                <c:pt idx="1">
                  <c:v>2</c:v>
                </c:pt>
                <c:pt idx="2">
                  <c:v>1</c:v>
                </c:pt>
                <c:pt idx="3">
                  <c:v>2.38</c:v>
                </c:pt>
                <c:pt idx="4">
                  <c:v>2.2799999999999998</c:v>
                </c:pt>
                <c:pt idx="5">
                  <c:v>2</c:v>
                </c:pt>
                <c:pt idx="6">
                  <c:v>8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</c:ser>
        <c:ser>
          <c:idx val="5"/>
          <c:order val="5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blipFill>
              <a:blip xmlns:r="http://schemas.openxmlformats.org/officeDocument/2006/relationships" r:embed="rId4"/>
              <a:tile tx="0" ty="0" sx="100000" sy="100000" flip="none" algn="tl"/>
            </a:blip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業種別縦_折線!$D$76:$D$87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業種別縦_折線!$K$76:$K$87</c:f>
              <c:numCache>
                <c:formatCode>0</c:formatCode>
                <c:ptCount val="12"/>
                <c:pt idx="0">
                  <c:v>2.1970000000000001</c:v>
                </c:pt>
                <c:pt idx="1">
                  <c:v>2</c:v>
                </c:pt>
                <c:pt idx="2">
                  <c:v>3</c:v>
                </c:pt>
                <c:pt idx="3">
                  <c:v>1.1599999999999999</c:v>
                </c:pt>
                <c:pt idx="4">
                  <c:v>1.1100000000000001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6"/>
          <c:order val="6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blipFill>
              <a:blip xmlns:r="http://schemas.openxmlformats.org/officeDocument/2006/relationships" r:embed="rId5"/>
              <a:tile tx="0" ty="0" sx="100000" sy="100000" flip="none" algn="tl"/>
            </a:blipFill>
            <a:ln w="317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業種別縦_折線!$D$76:$D$87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業種別縦_折線!$L$76:$L$87</c:f>
              <c:numCache>
                <c:formatCode>0</c:formatCode>
                <c:ptCount val="12"/>
                <c:pt idx="1">
                  <c:v>0</c:v>
                </c:pt>
                <c:pt idx="2">
                  <c:v>0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17464832"/>
        <c:axId val="217466752"/>
      </c:barChart>
      <c:lineChart>
        <c:grouping val="standard"/>
        <c:varyColors val="0"/>
        <c:ser>
          <c:idx val="0"/>
          <c:order val="0"/>
          <c:tx>
            <c:strRef>
              <c:f>業種別縦_折線!$F$3</c:f>
              <c:strCache>
                <c:ptCount val="1"/>
                <c:pt idx="0">
                  <c:v>発生量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7"/>
            <c:spPr>
              <a:noFill/>
            </c:spPr>
          </c:marker>
          <c:cat>
            <c:numRef>
              <c:f>業種別縦_折線!$D$76:$D$87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業種別縦_折線!$F$76:$F$87</c:f>
              <c:numCache>
                <c:formatCode>0</c:formatCode>
                <c:ptCount val="12"/>
                <c:pt idx="0">
                  <c:v>8.44</c:v>
                </c:pt>
                <c:pt idx="1">
                  <c:v>8</c:v>
                </c:pt>
                <c:pt idx="2">
                  <c:v>9</c:v>
                </c:pt>
                <c:pt idx="3">
                  <c:v>13.83</c:v>
                </c:pt>
                <c:pt idx="4">
                  <c:v>13.25</c:v>
                </c:pt>
                <c:pt idx="5">
                  <c:v>14</c:v>
                </c:pt>
                <c:pt idx="6">
                  <c:v>21</c:v>
                </c:pt>
                <c:pt idx="7">
                  <c:v>11</c:v>
                </c:pt>
                <c:pt idx="8">
                  <c:v>12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業種別縦_折線!$H$3</c:f>
              <c:strCache>
                <c:ptCount val="1"/>
                <c:pt idx="0">
                  <c:v>排出量</c:v>
                </c:pt>
              </c:strCache>
            </c:strRef>
          </c:tx>
          <c:spPr>
            <a:ln w="3175">
              <a:solidFill>
                <a:srgbClr val="993300"/>
              </a:solidFill>
              <a:prstDash val="solid"/>
            </a:ln>
          </c:spPr>
          <c:marker>
            <c:symbol val="circle"/>
            <c:size val="6"/>
            <c:spPr>
              <a:gradFill>
                <a:gsLst>
                  <a:gs pos="0">
                    <a:srgbClr val="4F81BD">
                      <a:tint val="66000"/>
                      <a:satMod val="160000"/>
                    </a:srgbClr>
                  </a:gs>
                  <a:gs pos="50000">
                    <a:srgbClr val="4F81BD">
                      <a:tint val="44500"/>
                      <a:satMod val="160000"/>
                    </a:srgbClr>
                  </a:gs>
                  <a:gs pos="100000">
                    <a:srgbClr val="4F81BD">
                      <a:tint val="23500"/>
                      <a:satMod val="160000"/>
                    </a:srgbClr>
                  </a:gs>
                </a:gsLst>
                <a:lin ang="5400000" scaled="0"/>
              </a:gradFill>
              <a:ln>
                <a:solidFill>
                  <a:srgbClr val="993300"/>
                </a:solidFill>
              </a:ln>
            </c:spPr>
          </c:marker>
          <c:cat>
            <c:numRef>
              <c:f>業種別縦_折線!$D$76:$D$87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業種別縦_折線!$H$76:$H$87</c:f>
              <c:numCache>
                <c:formatCode>0</c:formatCode>
                <c:ptCount val="12"/>
                <c:pt idx="0">
                  <c:v>8.44</c:v>
                </c:pt>
                <c:pt idx="1">
                  <c:v>8</c:v>
                </c:pt>
                <c:pt idx="2">
                  <c:v>9</c:v>
                </c:pt>
                <c:pt idx="3">
                  <c:v>11.6</c:v>
                </c:pt>
                <c:pt idx="4">
                  <c:v>11.1</c:v>
                </c:pt>
                <c:pt idx="5">
                  <c:v>11</c:v>
                </c:pt>
                <c:pt idx="6">
                  <c:v>18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11</c:v>
                </c:pt>
                <c:pt idx="11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464832"/>
        <c:axId val="217466752"/>
      </c:lineChart>
      <c:dateAx>
        <c:axId val="21746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7466752"/>
        <c:crosses val="autoZero"/>
        <c:auto val="1"/>
        <c:lblOffset val="0"/>
        <c:baseTimeUnit val="years"/>
        <c:majorUnit val="1"/>
        <c:minorUnit val="1"/>
      </c:dateAx>
      <c:valAx>
        <c:axId val="2174667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2.0647512146088121E-2"/>
              <c:y val="5.185950946458630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74648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3079787234042553"/>
          <c:y val="5.2596096502890002E-2"/>
          <c:w val="0.21135261350309933"/>
          <c:h val="0.42442740758371311"/>
        </c:manualLayout>
      </c:layout>
      <c:overlay val="0"/>
      <c:txPr>
        <a:bodyPr/>
        <a:lstStyle/>
        <a:p>
          <a:pPr>
            <a:defRPr sz="16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  <c:userShapes r:id="rId6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産廃処理法の推移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卸小売業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2.0063181170438895E-2"/>
          <c:w val="0.90960412407012659"/>
          <c:h val="0.89642552204822823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業種別縦_折線!$D$88:$D$99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業種別縦_折線!$G$88:$G$99</c:f>
              <c:numCache>
                <c:formatCode>0</c:formatCode>
                <c:ptCount val="12"/>
                <c:pt idx="1">
                  <c:v>1</c:v>
                </c:pt>
                <c:pt idx="2">
                  <c:v>1</c:v>
                </c:pt>
                <c:pt idx="3">
                  <c:v>2.7</c:v>
                </c:pt>
                <c:pt idx="4">
                  <c:v>2.6</c:v>
                </c:pt>
                <c:pt idx="5">
                  <c:v>3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8</c:v>
                </c:pt>
                <c:pt idx="11">
                  <c:v>8</c:v>
                </c:pt>
              </c:numCache>
            </c:numRef>
          </c:val>
        </c:ser>
        <c:ser>
          <c:idx val="3"/>
          <c:order val="3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業種別縦_折線!$D$88:$D$99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業種別縦_折線!$I$88:$I$99</c:f>
              <c:numCache>
                <c:formatCode>0</c:formatCode>
                <c:ptCount val="12"/>
                <c:pt idx="0">
                  <c:v>9.8219999999999992</c:v>
                </c:pt>
                <c:pt idx="1">
                  <c:v>12</c:v>
                </c:pt>
                <c:pt idx="2">
                  <c:v>16</c:v>
                </c:pt>
                <c:pt idx="3">
                  <c:v>32.1</c:v>
                </c:pt>
                <c:pt idx="4">
                  <c:v>31.2</c:v>
                </c:pt>
                <c:pt idx="5">
                  <c:v>31</c:v>
                </c:pt>
                <c:pt idx="6">
                  <c:v>26</c:v>
                </c:pt>
                <c:pt idx="7">
                  <c:v>34</c:v>
                </c:pt>
                <c:pt idx="8">
                  <c:v>36</c:v>
                </c:pt>
                <c:pt idx="9">
                  <c:v>37</c:v>
                </c:pt>
                <c:pt idx="10">
                  <c:v>43</c:v>
                </c:pt>
                <c:pt idx="11">
                  <c:v>41</c:v>
                </c:pt>
              </c:numCache>
            </c:numRef>
          </c:val>
        </c:ser>
        <c:ser>
          <c:idx val="4"/>
          <c:order val="4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業種別縦_折線!$D$88:$D$99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業種別縦_折線!$J$88:$J$99</c:f>
              <c:numCache>
                <c:formatCode>0</c:formatCode>
                <c:ptCount val="12"/>
                <c:pt idx="0">
                  <c:v>0.34100000000000003</c:v>
                </c:pt>
                <c:pt idx="1">
                  <c:v>6</c:v>
                </c:pt>
                <c:pt idx="2">
                  <c:v>0</c:v>
                </c:pt>
                <c:pt idx="3">
                  <c:v>11.75</c:v>
                </c:pt>
                <c:pt idx="4">
                  <c:v>11.35</c:v>
                </c:pt>
                <c:pt idx="5">
                  <c:v>11</c:v>
                </c:pt>
                <c:pt idx="6">
                  <c:v>9</c:v>
                </c:pt>
                <c:pt idx="7">
                  <c:v>15</c:v>
                </c:pt>
                <c:pt idx="8">
                  <c:v>16</c:v>
                </c:pt>
                <c:pt idx="9">
                  <c:v>15</c:v>
                </c:pt>
                <c:pt idx="10">
                  <c:v>10</c:v>
                </c:pt>
                <c:pt idx="11">
                  <c:v>9</c:v>
                </c:pt>
              </c:numCache>
            </c:numRef>
          </c:val>
        </c:ser>
        <c:ser>
          <c:idx val="5"/>
          <c:order val="5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blipFill>
              <a:blip xmlns:r="http://schemas.openxmlformats.org/officeDocument/2006/relationships" r:embed="rId4"/>
              <a:tile tx="0" ty="0" sx="100000" sy="100000" flip="none" algn="tl"/>
            </a:blip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業種別縦_折線!$D$88:$D$99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業種別縦_折線!$K$88:$K$99</c:f>
              <c:numCache>
                <c:formatCode>0</c:formatCode>
                <c:ptCount val="12"/>
                <c:pt idx="0">
                  <c:v>13.984</c:v>
                </c:pt>
                <c:pt idx="1">
                  <c:v>5</c:v>
                </c:pt>
                <c:pt idx="2">
                  <c:v>6</c:v>
                </c:pt>
                <c:pt idx="3">
                  <c:v>10.45</c:v>
                </c:pt>
                <c:pt idx="4">
                  <c:v>10.16</c:v>
                </c:pt>
                <c:pt idx="5">
                  <c:v>10</c:v>
                </c:pt>
                <c:pt idx="6">
                  <c:v>8</c:v>
                </c:pt>
                <c:pt idx="7">
                  <c:v>12</c:v>
                </c:pt>
                <c:pt idx="8">
                  <c:v>11</c:v>
                </c:pt>
                <c:pt idx="9">
                  <c:v>11</c:v>
                </c:pt>
                <c:pt idx="10">
                  <c:v>13</c:v>
                </c:pt>
                <c:pt idx="11">
                  <c:v>12</c:v>
                </c:pt>
              </c:numCache>
            </c:numRef>
          </c:val>
        </c:ser>
        <c:ser>
          <c:idx val="6"/>
          <c:order val="6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blipFill>
              <a:blip xmlns:r="http://schemas.openxmlformats.org/officeDocument/2006/relationships" r:embed="rId5"/>
              <a:tile tx="0" ty="0" sx="100000" sy="100000" flip="none" algn="tl"/>
            </a:blipFill>
            <a:ln w="317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業種別縦_折線!$D$88:$D$99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業種別縦_折線!$L$88:$L$99</c:f>
              <c:numCache>
                <c:formatCode>0</c:formatCode>
                <c:ptCount val="12"/>
                <c:pt idx="1">
                  <c:v>1</c:v>
                </c:pt>
                <c:pt idx="2">
                  <c:v>1</c:v>
                </c:pt>
                <c:pt idx="3">
                  <c:v>0.05</c:v>
                </c:pt>
                <c:pt idx="4">
                  <c:v>0.05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17808896"/>
        <c:axId val="217810816"/>
      </c:barChart>
      <c:lineChart>
        <c:grouping val="standard"/>
        <c:varyColors val="0"/>
        <c:ser>
          <c:idx val="0"/>
          <c:order val="0"/>
          <c:tx>
            <c:strRef>
              <c:f>業種別縦_折線!$F$3</c:f>
              <c:strCache>
                <c:ptCount val="1"/>
                <c:pt idx="0">
                  <c:v>発生量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7"/>
            <c:spPr>
              <a:noFill/>
            </c:spPr>
          </c:marker>
          <c:cat>
            <c:numRef>
              <c:f>業種別縦_折線!$D$88:$D$99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業種別縦_折線!$F$88:$F$99</c:f>
              <c:numCache>
                <c:formatCode>0</c:formatCode>
                <c:ptCount val="12"/>
                <c:pt idx="0">
                  <c:v>24.146999999999998</c:v>
                </c:pt>
                <c:pt idx="1">
                  <c:v>25</c:v>
                </c:pt>
                <c:pt idx="2">
                  <c:v>25</c:v>
                </c:pt>
                <c:pt idx="3">
                  <c:v>57.05</c:v>
                </c:pt>
                <c:pt idx="4">
                  <c:v>55.359999999999992</c:v>
                </c:pt>
                <c:pt idx="5">
                  <c:v>55</c:v>
                </c:pt>
                <c:pt idx="6">
                  <c:v>46</c:v>
                </c:pt>
                <c:pt idx="7">
                  <c:v>65</c:v>
                </c:pt>
                <c:pt idx="8">
                  <c:v>67</c:v>
                </c:pt>
                <c:pt idx="9">
                  <c:v>68</c:v>
                </c:pt>
                <c:pt idx="10">
                  <c:v>75</c:v>
                </c:pt>
                <c:pt idx="11">
                  <c:v>70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業種別縦_折線!$H$3</c:f>
              <c:strCache>
                <c:ptCount val="1"/>
                <c:pt idx="0">
                  <c:v>排出量</c:v>
                </c:pt>
              </c:strCache>
            </c:strRef>
          </c:tx>
          <c:spPr>
            <a:ln w="3175">
              <a:solidFill>
                <a:srgbClr val="993300"/>
              </a:solidFill>
              <a:prstDash val="solid"/>
            </a:ln>
          </c:spPr>
          <c:marker>
            <c:symbol val="circle"/>
            <c:size val="6"/>
            <c:spPr>
              <a:gradFill>
                <a:gsLst>
                  <a:gs pos="0">
                    <a:srgbClr val="4F81BD">
                      <a:tint val="66000"/>
                      <a:satMod val="160000"/>
                    </a:srgbClr>
                  </a:gs>
                  <a:gs pos="50000">
                    <a:srgbClr val="4F81BD">
                      <a:tint val="44500"/>
                      <a:satMod val="160000"/>
                    </a:srgbClr>
                  </a:gs>
                  <a:gs pos="100000">
                    <a:srgbClr val="4F81BD">
                      <a:tint val="23500"/>
                      <a:satMod val="160000"/>
                    </a:srgbClr>
                  </a:gs>
                </a:gsLst>
                <a:lin ang="5400000" scaled="0"/>
              </a:gradFill>
              <a:ln>
                <a:solidFill>
                  <a:srgbClr val="993300"/>
                </a:solidFill>
              </a:ln>
            </c:spPr>
          </c:marker>
          <c:cat>
            <c:numRef>
              <c:f>業種別縦_折線!$D$88:$D$99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業種別縦_折線!$H$88:$H$99</c:f>
              <c:numCache>
                <c:formatCode>0</c:formatCode>
                <c:ptCount val="12"/>
                <c:pt idx="0">
                  <c:v>24.146999999999998</c:v>
                </c:pt>
                <c:pt idx="1">
                  <c:v>24</c:v>
                </c:pt>
                <c:pt idx="2">
                  <c:v>24</c:v>
                </c:pt>
                <c:pt idx="3">
                  <c:v>54.349999999999994</c:v>
                </c:pt>
                <c:pt idx="4">
                  <c:v>52.759999999999991</c:v>
                </c:pt>
                <c:pt idx="5">
                  <c:v>52</c:v>
                </c:pt>
                <c:pt idx="6">
                  <c:v>44</c:v>
                </c:pt>
                <c:pt idx="7">
                  <c:v>61</c:v>
                </c:pt>
                <c:pt idx="8">
                  <c:v>63</c:v>
                </c:pt>
                <c:pt idx="9">
                  <c:v>63</c:v>
                </c:pt>
                <c:pt idx="10">
                  <c:v>66</c:v>
                </c:pt>
                <c:pt idx="11">
                  <c:v>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808896"/>
        <c:axId val="217810816"/>
      </c:lineChart>
      <c:dateAx>
        <c:axId val="217808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7810816"/>
        <c:crosses val="autoZero"/>
        <c:auto val="1"/>
        <c:lblOffset val="0"/>
        <c:baseTimeUnit val="years"/>
        <c:majorUnit val="1"/>
        <c:minorUnit val="1"/>
      </c:dateAx>
      <c:valAx>
        <c:axId val="21781081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2.0647512146088121E-2"/>
              <c:y val="5.185950946458630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78088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3079787234042553"/>
          <c:y val="5.2596096502890002E-2"/>
          <c:w val="0.21135261350309933"/>
          <c:h val="0.42442740758371311"/>
        </c:manualLayout>
      </c:layout>
      <c:overlay val="0"/>
      <c:txPr>
        <a:bodyPr/>
        <a:lstStyle/>
        <a:p>
          <a:pPr>
            <a:defRPr sz="16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  <c:userShapes r:id="rId6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産廃処理法の推移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サービス業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33349989359438176"/>
          <c:y val="2.95420906169900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2.0063181170438895E-2"/>
          <c:w val="0.90960412407012659"/>
          <c:h val="0.89642552204822823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業種別縦_折線!$D$100:$D$111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業種別縦_折線!$G$100:$G$111</c:f>
              <c:numCache>
                <c:formatCode>0</c:formatCode>
                <c:ptCount val="12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1.1299999999999999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業種別縦_折線!$D$100:$D$111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業種別縦_折線!$I$100:$I$111</c:f>
              <c:numCache>
                <c:formatCode>0</c:formatCode>
                <c:ptCount val="12"/>
                <c:pt idx="0">
                  <c:v>5.3419999999999996</c:v>
                </c:pt>
                <c:pt idx="1">
                  <c:v>4</c:v>
                </c:pt>
                <c:pt idx="2">
                  <c:v>11</c:v>
                </c:pt>
                <c:pt idx="3">
                  <c:v>10</c:v>
                </c:pt>
                <c:pt idx="4">
                  <c:v>10.5</c:v>
                </c:pt>
                <c:pt idx="5">
                  <c:v>10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12</c:v>
                </c:pt>
                <c:pt idx="10">
                  <c:v>10</c:v>
                </c:pt>
                <c:pt idx="11">
                  <c:v>9</c:v>
                </c:pt>
              </c:numCache>
            </c:numRef>
          </c:val>
        </c:ser>
        <c:ser>
          <c:idx val="4"/>
          <c:order val="4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業種別縦_折線!$D$100:$D$111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業種別縦_折線!$J$100:$J$111</c:f>
              <c:numCache>
                <c:formatCode>0</c:formatCode>
                <c:ptCount val="12"/>
                <c:pt idx="0">
                  <c:v>8.7249999999999996</c:v>
                </c:pt>
                <c:pt idx="1">
                  <c:v>10</c:v>
                </c:pt>
                <c:pt idx="2">
                  <c:v>3</c:v>
                </c:pt>
                <c:pt idx="3">
                  <c:v>7</c:v>
                </c:pt>
                <c:pt idx="4">
                  <c:v>7.08</c:v>
                </c:pt>
                <c:pt idx="5">
                  <c:v>7</c:v>
                </c:pt>
                <c:pt idx="6">
                  <c:v>7</c:v>
                </c:pt>
                <c:pt idx="7">
                  <c:v>5</c:v>
                </c:pt>
                <c:pt idx="8">
                  <c:v>8</c:v>
                </c:pt>
                <c:pt idx="9">
                  <c:v>8</c:v>
                </c:pt>
                <c:pt idx="10">
                  <c:v>2</c:v>
                </c:pt>
                <c:pt idx="11">
                  <c:v>3</c:v>
                </c:pt>
              </c:numCache>
            </c:numRef>
          </c:val>
        </c:ser>
        <c:ser>
          <c:idx val="5"/>
          <c:order val="5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blipFill>
              <a:blip xmlns:r="http://schemas.openxmlformats.org/officeDocument/2006/relationships" r:embed="rId4"/>
              <a:tile tx="0" ty="0" sx="100000" sy="100000" flip="none" algn="tl"/>
            </a:blip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業種別縦_折線!$D$100:$D$111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業種別縦_折線!$K$100:$K$111</c:f>
              <c:numCache>
                <c:formatCode>0</c:formatCode>
                <c:ptCount val="12"/>
                <c:pt idx="0">
                  <c:v>7.258</c:v>
                </c:pt>
                <c:pt idx="1">
                  <c:v>7</c:v>
                </c:pt>
                <c:pt idx="2">
                  <c:v>8</c:v>
                </c:pt>
                <c:pt idx="3">
                  <c:v>4</c:v>
                </c:pt>
                <c:pt idx="4">
                  <c:v>4.04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ser>
          <c:idx val="6"/>
          <c:order val="6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blipFill>
              <a:blip xmlns:r="http://schemas.openxmlformats.org/officeDocument/2006/relationships" r:embed="rId5"/>
              <a:tile tx="0" ty="0" sx="100000" sy="100000" flip="none" algn="tl"/>
            </a:blipFill>
            <a:ln w="317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業種別縦_折線!$D$100:$D$111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業種別縦_折線!$L$100:$L$111</c:f>
              <c:numCache>
                <c:formatCode>0</c:formatCode>
                <c:ptCount val="12"/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0.05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8</c:v>
                </c:pt>
                <c:pt idx="11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18065536"/>
        <c:axId val="218194688"/>
      </c:barChart>
      <c:lineChart>
        <c:grouping val="standard"/>
        <c:varyColors val="0"/>
        <c:ser>
          <c:idx val="0"/>
          <c:order val="0"/>
          <c:tx>
            <c:strRef>
              <c:f>業種別縦_折線!$F$3</c:f>
              <c:strCache>
                <c:ptCount val="1"/>
                <c:pt idx="0">
                  <c:v>発生量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7"/>
            <c:spPr>
              <a:noFill/>
            </c:spPr>
          </c:marker>
          <c:cat>
            <c:numRef>
              <c:f>業種別縦_折線!$D$100:$D$111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業種別縦_折線!$F$100:$F$111</c:f>
              <c:numCache>
                <c:formatCode>0</c:formatCode>
                <c:ptCount val="12"/>
                <c:pt idx="0">
                  <c:v>21.324999999999999</c:v>
                </c:pt>
                <c:pt idx="1">
                  <c:v>23</c:v>
                </c:pt>
                <c:pt idx="2">
                  <c:v>23</c:v>
                </c:pt>
                <c:pt idx="3">
                  <c:v>22</c:v>
                </c:pt>
                <c:pt idx="4">
                  <c:v>22.799999999999997</c:v>
                </c:pt>
                <c:pt idx="5">
                  <c:v>23</c:v>
                </c:pt>
                <c:pt idx="6">
                  <c:v>27</c:v>
                </c:pt>
                <c:pt idx="7">
                  <c:v>25</c:v>
                </c:pt>
                <c:pt idx="8">
                  <c:v>28</c:v>
                </c:pt>
                <c:pt idx="9">
                  <c:v>27</c:v>
                </c:pt>
                <c:pt idx="10">
                  <c:v>21</c:v>
                </c:pt>
                <c:pt idx="11">
                  <c:v>21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業種別縦_折線!$H$3</c:f>
              <c:strCache>
                <c:ptCount val="1"/>
                <c:pt idx="0">
                  <c:v>排出量</c:v>
                </c:pt>
              </c:strCache>
            </c:strRef>
          </c:tx>
          <c:spPr>
            <a:ln w="3175">
              <a:solidFill>
                <a:srgbClr val="993300"/>
              </a:solidFill>
              <a:prstDash val="solid"/>
            </a:ln>
          </c:spPr>
          <c:marker>
            <c:symbol val="circle"/>
            <c:size val="6"/>
            <c:spPr>
              <a:gradFill>
                <a:gsLst>
                  <a:gs pos="0">
                    <a:srgbClr val="4F81BD">
                      <a:tint val="66000"/>
                      <a:satMod val="160000"/>
                    </a:srgbClr>
                  </a:gs>
                  <a:gs pos="50000">
                    <a:srgbClr val="4F81BD">
                      <a:tint val="44500"/>
                      <a:satMod val="160000"/>
                    </a:srgbClr>
                  </a:gs>
                  <a:gs pos="100000">
                    <a:srgbClr val="4F81BD">
                      <a:tint val="23500"/>
                      <a:satMod val="160000"/>
                    </a:srgbClr>
                  </a:gs>
                </a:gsLst>
                <a:lin ang="5400000" scaled="0"/>
              </a:gradFill>
              <a:ln>
                <a:solidFill>
                  <a:srgbClr val="993300"/>
                </a:solidFill>
              </a:ln>
            </c:spPr>
          </c:marker>
          <c:cat>
            <c:numRef>
              <c:f>業種別縦_折線!$D$100:$D$111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業種別縦_折線!$H$100:$H$111</c:f>
              <c:numCache>
                <c:formatCode>0</c:formatCode>
                <c:ptCount val="12"/>
                <c:pt idx="0">
                  <c:v>21.324999999999999</c:v>
                </c:pt>
                <c:pt idx="1">
                  <c:v>23</c:v>
                </c:pt>
                <c:pt idx="2">
                  <c:v>23</c:v>
                </c:pt>
                <c:pt idx="3">
                  <c:v>21</c:v>
                </c:pt>
                <c:pt idx="4">
                  <c:v>21.669999999999998</c:v>
                </c:pt>
                <c:pt idx="5">
                  <c:v>21</c:v>
                </c:pt>
                <c:pt idx="6">
                  <c:v>26</c:v>
                </c:pt>
                <c:pt idx="7">
                  <c:v>23</c:v>
                </c:pt>
                <c:pt idx="8">
                  <c:v>24</c:v>
                </c:pt>
                <c:pt idx="9">
                  <c:v>24</c:v>
                </c:pt>
                <c:pt idx="10">
                  <c:v>21</c:v>
                </c:pt>
                <c:pt idx="11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065536"/>
        <c:axId val="218194688"/>
      </c:lineChart>
      <c:dateAx>
        <c:axId val="218065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8194688"/>
        <c:crosses val="autoZero"/>
        <c:auto val="1"/>
        <c:lblOffset val="0"/>
        <c:baseTimeUnit val="years"/>
        <c:majorUnit val="1"/>
        <c:minorUnit val="1"/>
      </c:dateAx>
      <c:valAx>
        <c:axId val="21819468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2.0647512146088121E-2"/>
              <c:y val="5.185950946458630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80655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3079787234042553"/>
          <c:y val="5.2596096502890002E-2"/>
          <c:w val="0.21135261350309933"/>
          <c:h val="0.42442740758371311"/>
        </c:manualLayout>
      </c:layout>
      <c:overlay val="0"/>
      <c:txPr>
        <a:bodyPr/>
        <a:lstStyle/>
        <a:p>
          <a:pPr>
            <a:defRPr sz="16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  <c:userShapes r:id="rId6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対発生量割合の推移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全業種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43719501525723919"/>
          <c:y val="5.917161141769823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2.0063181170438895E-2"/>
          <c:w val="0.90960412407012659"/>
          <c:h val="0.8964255220482282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業種別縦_折線!$D$112:$D$123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業種別縦_折線!$G$112:$G$123</c:f>
              <c:numCache>
                <c:formatCode>0</c:formatCode>
                <c:ptCount val="12"/>
                <c:pt idx="0">
                  <c:v>0</c:v>
                </c:pt>
                <c:pt idx="1">
                  <c:v>2.9238298406324508</c:v>
                </c:pt>
                <c:pt idx="2">
                  <c:v>3.4754948162111212</c:v>
                </c:pt>
                <c:pt idx="3">
                  <c:v>1.3144922773578704</c:v>
                </c:pt>
                <c:pt idx="4">
                  <c:v>1.3116089613034625</c:v>
                </c:pt>
                <c:pt idx="5">
                  <c:v>1.7229254571026722</c:v>
                </c:pt>
                <c:pt idx="6">
                  <c:v>1.9277953031896251</c:v>
                </c:pt>
                <c:pt idx="7">
                  <c:v>1.4530812324929971</c:v>
                </c:pt>
                <c:pt idx="8">
                  <c:v>1.4148326243758091</c:v>
                </c:pt>
                <c:pt idx="9">
                  <c:v>1.6299515953768644</c:v>
                </c:pt>
                <c:pt idx="10">
                  <c:v>1.6262482168330954</c:v>
                </c:pt>
                <c:pt idx="11">
                  <c:v>3.3993599169622004</c:v>
                </c:pt>
              </c:numCache>
            </c:numRef>
          </c:val>
        </c:ser>
        <c:ser>
          <c:idx val="3"/>
          <c:order val="1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業種別縦_折線!$D$112:$D$123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業種別縦_折線!$I$112:$I$123</c:f>
              <c:numCache>
                <c:formatCode>0</c:formatCode>
                <c:ptCount val="12"/>
                <c:pt idx="0">
                  <c:v>26.499912476831671</c:v>
                </c:pt>
                <c:pt idx="1">
                  <c:v>38.649767850420382</c:v>
                </c:pt>
                <c:pt idx="2">
                  <c:v>39.349670122525922</c:v>
                </c:pt>
                <c:pt idx="3">
                  <c:v>29.830759119290175</c:v>
                </c:pt>
                <c:pt idx="4">
                  <c:v>28.920570264765782</c:v>
                </c:pt>
                <c:pt idx="5">
                  <c:v>29.650140646976091</c:v>
                </c:pt>
                <c:pt idx="6">
                  <c:v>30.669470732562214</c:v>
                </c:pt>
                <c:pt idx="7">
                  <c:v>28.991596638655466</c:v>
                </c:pt>
                <c:pt idx="8">
                  <c:v>30.460514148326247</c:v>
                </c:pt>
                <c:pt idx="9">
                  <c:v>41.430406006124663</c:v>
                </c:pt>
                <c:pt idx="10">
                  <c:v>40.874940561103188</c:v>
                </c:pt>
                <c:pt idx="11">
                  <c:v>42.470374535074825</c:v>
                </c:pt>
              </c:numCache>
            </c:numRef>
          </c:val>
        </c:ser>
        <c:ser>
          <c:idx val="4"/>
          <c:order val="2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業種別縦_折線!$D$112:$D$123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業種別縦_折線!$J$112:$J$123</c:f>
              <c:numCache>
                <c:formatCode>0</c:formatCode>
                <c:ptCount val="12"/>
                <c:pt idx="0">
                  <c:v>52.560807183636847</c:v>
                </c:pt>
                <c:pt idx="1">
                  <c:v>52.541096749905883</c:v>
                </c:pt>
                <c:pt idx="2">
                  <c:v>51.31950989632422</c:v>
                </c:pt>
                <c:pt idx="3">
                  <c:v>66.258626355570158</c:v>
                </c:pt>
                <c:pt idx="4">
                  <c:v>67.291242362525466</c:v>
                </c:pt>
                <c:pt idx="5">
                  <c:v>66.394163150492275</c:v>
                </c:pt>
                <c:pt idx="6">
                  <c:v>65.413599719593407</c:v>
                </c:pt>
                <c:pt idx="7">
                  <c:v>68.189775910364148</c:v>
                </c:pt>
                <c:pt idx="8">
                  <c:v>67.051969668947663</c:v>
                </c:pt>
                <c:pt idx="9">
                  <c:v>54.213177911686259</c:v>
                </c:pt>
                <c:pt idx="10">
                  <c:v>55.206847360912981</c:v>
                </c:pt>
                <c:pt idx="11">
                  <c:v>51.97647262347548</c:v>
                </c:pt>
              </c:numCache>
            </c:numRef>
          </c:val>
        </c:ser>
        <c:ser>
          <c:idx val="5"/>
          <c:order val="3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blipFill>
              <a:blip xmlns:r="http://schemas.openxmlformats.org/officeDocument/2006/relationships" r:embed="rId4"/>
              <a:tile tx="0" ty="0" sx="100000" sy="100000" flip="none" algn="tl"/>
            </a:blip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業種別縦_折線!$D$112:$D$123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業種別縦_折線!$K$112:$K$123</c:f>
              <c:numCache>
                <c:formatCode>0</c:formatCode>
                <c:ptCount val="12"/>
                <c:pt idx="0">
                  <c:v>20.939280339531479</c:v>
                </c:pt>
                <c:pt idx="1">
                  <c:v>5.2829715146191489</c:v>
                </c:pt>
                <c:pt idx="2">
                  <c:v>5.4901036757775685</c:v>
                </c:pt>
                <c:pt idx="3">
                  <c:v>2.5139664804469275</c:v>
                </c:pt>
                <c:pt idx="4">
                  <c:v>2.3951120162932793</c:v>
                </c:pt>
                <c:pt idx="5">
                  <c:v>2.109704641350211</c:v>
                </c:pt>
                <c:pt idx="6">
                  <c:v>1.8839817735716788</c:v>
                </c:pt>
                <c:pt idx="7">
                  <c:v>1.365546218487395</c:v>
                </c:pt>
                <c:pt idx="8">
                  <c:v>1.054189014240799</c:v>
                </c:pt>
                <c:pt idx="9">
                  <c:v>2.183147288353255</c:v>
                </c:pt>
                <c:pt idx="10">
                  <c:v>1.9591060389919164</c:v>
                </c:pt>
                <c:pt idx="11">
                  <c:v>1.9202491133984951</c:v>
                </c:pt>
              </c:numCache>
            </c:numRef>
          </c:val>
        </c:ser>
        <c:ser>
          <c:idx val="6"/>
          <c:order val="4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blipFill>
              <a:blip xmlns:r="http://schemas.openxmlformats.org/officeDocument/2006/relationships" r:embed="rId5"/>
              <a:tile tx="0" ty="0" sx="100000" sy="100000" flip="none" algn="tl"/>
            </a:blipFill>
            <a:ln w="317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業種別縦_折線!$D$112:$D$123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業種別縦_折線!$L$112:$L$123</c:f>
              <c:numCache>
                <c:formatCode>0</c:formatCode>
                <c:ptCount val="12"/>
                <c:pt idx="0">
                  <c:v>0</c:v>
                </c:pt>
                <c:pt idx="1">
                  <c:v>0.55213954072029114</c:v>
                </c:pt>
                <c:pt idx="2">
                  <c:v>0.353440150801131</c:v>
                </c:pt>
                <c:pt idx="3">
                  <c:v>8.2155767334866903E-2</c:v>
                </c:pt>
                <c:pt idx="4">
                  <c:v>8.1466395112016296E-2</c:v>
                </c:pt>
                <c:pt idx="5">
                  <c:v>9.6694796061884677E-2</c:v>
                </c:pt>
                <c:pt idx="6">
                  <c:v>0.10515247108307045</c:v>
                </c:pt>
                <c:pt idx="7">
                  <c:v>1.7507002801120448E-2</c:v>
                </c:pt>
                <c:pt idx="8">
                  <c:v>1.8494544109487702E-2</c:v>
                </c:pt>
                <c:pt idx="9">
                  <c:v>0.54331719845895488</c:v>
                </c:pt>
                <c:pt idx="10">
                  <c:v>0.31383737517831667</c:v>
                </c:pt>
                <c:pt idx="11">
                  <c:v>0.23354381108900615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18605440"/>
        <c:axId val="218607616"/>
      </c:barChart>
      <c:dateAx>
        <c:axId val="218605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8607616"/>
        <c:crosses val="autoZero"/>
        <c:auto val="1"/>
        <c:lblOffset val="0"/>
        <c:baseTimeUnit val="years"/>
        <c:majorUnit val="1"/>
        <c:minorUnit val="1"/>
      </c:dateAx>
      <c:valAx>
        <c:axId val="21860761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2.0647512146088121E-2"/>
              <c:y val="5.185950946458630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86054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3079787234042553"/>
          <c:y val="5.2596096502890002E-2"/>
          <c:w val="0.20864263918229733"/>
          <c:h val="0.32975290727132911"/>
        </c:manualLayout>
      </c:layout>
      <c:overlay val="0"/>
      <c:txPr>
        <a:bodyPr/>
        <a:lstStyle/>
        <a:p>
          <a:pPr>
            <a:defRPr sz="16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  <c:userShapes r:id="rId6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対発生量割合の推移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農業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41540203922230895"/>
          <c:y val="1.474926253687315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2.0063181170438895E-2"/>
          <c:w val="0.90960412407012659"/>
          <c:h val="0.8964255220482282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業種別縦_折線!$D$124:$D$135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業種別縦_折線!$G$124:$G$135</c:f>
              <c:numCache>
                <c:formatCode>0</c:formatCode>
                <c:ptCount val="1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0.16556291390728478</c:v>
                </c:pt>
              </c:numCache>
            </c:numRef>
          </c:val>
        </c:ser>
        <c:ser>
          <c:idx val="3"/>
          <c:order val="1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業種別縦_折線!$D$124:$D$135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業種別縦_折線!$I$124:$I$135</c:f>
              <c:numCache>
                <c:formatCode>0</c:formatCode>
                <c:ptCount val="12"/>
                <c:pt idx="1">
                  <c:v>53.657448706512042</c:v>
                </c:pt>
                <c:pt idx="2">
                  <c:v>53.664192949907232</c:v>
                </c:pt>
                <c:pt idx="3">
                  <c:v>53.644592663172944</c:v>
                </c:pt>
                <c:pt idx="4">
                  <c:v>53.667262969588549</c:v>
                </c:pt>
                <c:pt idx="5">
                  <c:v>53.630203291384312</c:v>
                </c:pt>
                <c:pt idx="6">
                  <c:v>53.666828557552215</c:v>
                </c:pt>
                <c:pt idx="7">
                  <c:v>53.700097370983443</c:v>
                </c:pt>
                <c:pt idx="8">
                  <c:v>53.682572614107883</c:v>
                </c:pt>
                <c:pt idx="9">
                  <c:v>53.663679493937799</c:v>
                </c:pt>
                <c:pt idx="10">
                  <c:v>54.057017543859651</c:v>
                </c:pt>
                <c:pt idx="11">
                  <c:v>53.918322295805744</c:v>
                </c:pt>
              </c:numCache>
            </c:numRef>
          </c:val>
        </c:ser>
        <c:ser>
          <c:idx val="4"/>
          <c:order val="2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業種別縦_折線!$D$124:$D$135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業種別縦_折線!$J$124:$J$135</c:f>
              <c:numCache>
                <c:formatCode>0</c:formatCode>
                <c:ptCount val="12"/>
                <c:pt idx="1">
                  <c:v>46.297948260481711</c:v>
                </c:pt>
                <c:pt idx="2">
                  <c:v>46.335807050092761</c:v>
                </c:pt>
                <c:pt idx="3">
                  <c:v>46.260123868508813</c:v>
                </c:pt>
                <c:pt idx="4">
                  <c:v>46.243291592128799</c:v>
                </c:pt>
                <c:pt idx="5">
                  <c:v>46.224588576960308</c:v>
                </c:pt>
                <c:pt idx="6">
                  <c:v>46.2360369111219</c:v>
                </c:pt>
                <c:pt idx="7">
                  <c:v>46.202531645569621</c:v>
                </c:pt>
                <c:pt idx="8">
                  <c:v>46.213692946058096</c:v>
                </c:pt>
                <c:pt idx="9">
                  <c:v>46.230890880337377</c:v>
                </c:pt>
                <c:pt idx="10">
                  <c:v>45.942982456140349</c:v>
                </c:pt>
                <c:pt idx="11">
                  <c:v>45.916114790286976</c:v>
                </c:pt>
              </c:numCache>
            </c:numRef>
          </c:val>
        </c:ser>
        <c:ser>
          <c:idx val="5"/>
          <c:order val="3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blipFill>
              <a:blip xmlns:r="http://schemas.openxmlformats.org/officeDocument/2006/relationships" r:embed="rId4"/>
              <a:tile tx="0" ty="0" sx="100000" sy="100000" flip="none" algn="tl"/>
            </a:blip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業種別縦_折線!$D$124:$D$135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業種別縦_折線!$K$124:$K$135</c:f>
              <c:numCache>
                <c:formatCode>0</c:formatCode>
                <c:ptCount val="12"/>
                <c:pt idx="1">
                  <c:v>4.4603033006244429E-2</c:v>
                </c:pt>
                <c:pt idx="2">
                  <c:v>4.63821892393321E-2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6"/>
          <c:order val="4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blipFill>
              <a:blip xmlns:r="http://schemas.openxmlformats.org/officeDocument/2006/relationships" r:embed="rId5"/>
              <a:tile tx="0" ty="0" sx="100000" sy="100000" flip="none" algn="tl"/>
            </a:blipFill>
            <a:ln w="317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業種別縦_折線!$D$124:$D$135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業種別縦_折線!$L$124:$L$135</c:f>
              <c:numCache>
                <c:formatCode>0</c:formatCode>
                <c:ptCount val="12"/>
                <c:pt idx="1">
                  <c:v>0</c:v>
                </c:pt>
                <c:pt idx="2">
                  <c:v>0</c:v>
                </c:pt>
                <c:pt idx="3">
                  <c:v>9.5283468318246786E-2</c:v>
                </c:pt>
                <c:pt idx="4">
                  <c:v>8.9445438282647588E-2</c:v>
                </c:pt>
                <c:pt idx="5">
                  <c:v>9.6805421103581799E-2</c:v>
                </c:pt>
                <c:pt idx="6">
                  <c:v>9.7134531325886342E-2</c:v>
                </c:pt>
                <c:pt idx="7">
                  <c:v>9.7370983446932818E-2</c:v>
                </c:pt>
                <c:pt idx="8">
                  <c:v>0.1037344398340249</c:v>
                </c:pt>
                <c:pt idx="9">
                  <c:v>0.10542962572482868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18952832"/>
        <c:axId val="218954752"/>
      </c:barChart>
      <c:dateAx>
        <c:axId val="218952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8954752"/>
        <c:crosses val="autoZero"/>
        <c:auto val="1"/>
        <c:lblOffset val="0"/>
        <c:baseTimeUnit val="years"/>
        <c:majorUnit val="1"/>
        <c:minorUnit val="1"/>
      </c:dateAx>
      <c:valAx>
        <c:axId val="2189547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2.0647512146088121E-2"/>
              <c:y val="5.185950946458630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89528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3079787234042553"/>
          <c:y val="0.12929226767008103"/>
          <c:w val="0.21671444554685357"/>
          <c:h val="0.34773116855968222"/>
        </c:manualLayout>
      </c:layout>
      <c:overlay val="0"/>
      <c:txPr>
        <a:bodyPr/>
        <a:lstStyle/>
        <a:p>
          <a:pPr>
            <a:defRPr sz="16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  <c:userShapes r:id="rId6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対発生量割合の推移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鉱業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38271685551501183"/>
          <c:y val="2.064896755162241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2.0063181170438895E-2"/>
          <c:w val="0.90960412407012659"/>
          <c:h val="0.8964255220482282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業種別縦_折線!$D$136:$D$147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業種別縦_折線!$G$136:$G$147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1.4880952380952379</c:v>
                </c:pt>
                <c:pt idx="4">
                  <c:v>1.4851485148514851</c:v>
                </c:pt>
                <c:pt idx="5">
                  <c:v>1.4876033057851239</c:v>
                </c:pt>
                <c:pt idx="6">
                  <c:v>1.520912547528517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42.328042328042329</c:v>
                </c:pt>
                <c:pt idx="11">
                  <c:v>33.189655172413794</c:v>
                </c:pt>
              </c:numCache>
            </c:numRef>
          </c:val>
        </c:ser>
        <c:ser>
          <c:idx val="3"/>
          <c:order val="1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業種別縦_折線!$D$136:$D$147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業種別縦_折線!$I$136:$I$147</c:f>
              <c:numCache>
                <c:formatCode>0</c:formatCode>
                <c:ptCount val="12"/>
                <c:pt idx="0">
                  <c:v>27.369320152370253</c:v>
                </c:pt>
                <c:pt idx="1">
                  <c:v>44.947735191637634</c:v>
                </c:pt>
                <c:pt idx="2">
                  <c:v>48.432055749128921</c:v>
                </c:pt>
                <c:pt idx="3">
                  <c:v>36.755952380952387</c:v>
                </c:pt>
                <c:pt idx="4">
                  <c:v>36.798679867986799</c:v>
                </c:pt>
                <c:pt idx="5">
                  <c:v>36.859504132231407</c:v>
                </c:pt>
                <c:pt idx="6">
                  <c:v>36.882129277566541</c:v>
                </c:pt>
                <c:pt idx="7">
                  <c:v>36.542239685658153</c:v>
                </c:pt>
                <c:pt idx="8">
                  <c:v>36.489607390300236</c:v>
                </c:pt>
                <c:pt idx="9">
                  <c:v>36.612021857923501</c:v>
                </c:pt>
                <c:pt idx="10">
                  <c:v>6.8783068783068781</c:v>
                </c:pt>
                <c:pt idx="11">
                  <c:v>9.0517241379310338</c:v>
                </c:pt>
              </c:numCache>
            </c:numRef>
          </c:val>
        </c:ser>
        <c:ser>
          <c:idx val="4"/>
          <c:order val="2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業種別縦_折線!$D$136:$D$147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業種別縦_折線!$J$136:$J$147</c:f>
              <c:numCache>
                <c:formatCode>0</c:formatCode>
                <c:ptCount val="12"/>
                <c:pt idx="0">
                  <c:v>38.74234350950308</c:v>
                </c:pt>
                <c:pt idx="1">
                  <c:v>48.432055749128921</c:v>
                </c:pt>
                <c:pt idx="2">
                  <c:v>47.386759581881535</c:v>
                </c:pt>
                <c:pt idx="3">
                  <c:v>61.755952380952387</c:v>
                </c:pt>
                <c:pt idx="4">
                  <c:v>61.71617161716172</c:v>
                </c:pt>
                <c:pt idx="5">
                  <c:v>61.818181818181813</c:v>
                </c:pt>
                <c:pt idx="6">
                  <c:v>61.78707224334601</c:v>
                </c:pt>
                <c:pt idx="7">
                  <c:v>63.457760314341847</c:v>
                </c:pt>
                <c:pt idx="8">
                  <c:v>63.510392609699771</c:v>
                </c:pt>
                <c:pt idx="9">
                  <c:v>63.387978142076506</c:v>
                </c:pt>
                <c:pt idx="10">
                  <c:v>50.793650793650791</c:v>
                </c:pt>
                <c:pt idx="11">
                  <c:v>57.758620689655174</c:v>
                </c:pt>
              </c:numCache>
            </c:numRef>
          </c:val>
        </c:ser>
        <c:ser>
          <c:idx val="5"/>
          <c:order val="3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blipFill>
              <a:blip xmlns:r="http://schemas.openxmlformats.org/officeDocument/2006/relationships" r:embed="rId4"/>
              <a:tile tx="0" ty="0" sx="100000" sy="100000" flip="none" algn="tl"/>
            </a:blip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業種別縦_折線!$D$136:$D$147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業種別縦_折線!$K$136:$K$147</c:f>
              <c:numCache>
                <c:formatCode>0</c:formatCode>
                <c:ptCount val="12"/>
                <c:pt idx="0">
                  <c:v>33.88833633812667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6"/>
          <c:order val="4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blipFill>
              <a:blip xmlns:r="http://schemas.openxmlformats.org/officeDocument/2006/relationships" r:embed="rId5"/>
              <a:tile tx="0" ty="0" sx="100000" sy="100000" flip="none" algn="tl"/>
            </a:blipFill>
            <a:ln w="317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業種別縦_折線!$D$136:$D$147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業種別縦_折線!$L$136:$L$147</c:f>
              <c:numCache>
                <c:formatCode>0</c:formatCode>
                <c:ptCount val="12"/>
                <c:pt idx="0">
                  <c:v>0</c:v>
                </c:pt>
                <c:pt idx="1">
                  <c:v>6.2717770034843205</c:v>
                </c:pt>
                <c:pt idx="2">
                  <c:v>4.1811846689895473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19226112"/>
        <c:axId val="219228032"/>
      </c:barChart>
      <c:dateAx>
        <c:axId val="219226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9228032"/>
        <c:crosses val="autoZero"/>
        <c:auto val="1"/>
        <c:lblOffset val="0"/>
        <c:baseTimeUnit val="years"/>
        <c:majorUnit val="1"/>
        <c:minorUnit val="1"/>
      </c:dateAx>
      <c:valAx>
        <c:axId val="21922803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2.0647512146088121E-2"/>
              <c:y val="5.185950946458630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92261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3079787234042553"/>
          <c:y val="9.3894037581585488E-2"/>
          <c:w val="0.22761282888419435"/>
          <c:h val="0.3831293986481778"/>
        </c:manualLayout>
      </c:layout>
      <c:overlay val="0"/>
      <c:txPr>
        <a:bodyPr/>
        <a:lstStyle/>
        <a:p>
          <a:pPr>
            <a:defRPr sz="16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  <c:userShapes r:id="rId6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対発生割合の推移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建設業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40621983914209109"/>
          <c:y val="1.780415430267062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0464630259019232E-2"/>
          <c:y val="2.0063181170438895E-2"/>
          <c:w val="0.91228515336387239"/>
          <c:h val="0.9468707212785345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業種別縦_折線!$D$160:$D$171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業種別縦_折線!$G$160:$G$171</c:f>
              <c:numCache>
                <c:formatCode>0</c:formatCode>
                <c:ptCount val="12"/>
                <c:pt idx="0">
                  <c:v>0</c:v>
                </c:pt>
                <c:pt idx="1">
                  <c:v>8.0812266887691671</c:v>
                </c:pt>
                <c:pt idx="2">
                  <c:v>10.223048327137546</c:v>
                </c:pt>
                <c:pt idx="3">
                  <c:v>2.2108843537414966</c:v>
                </c:pt>
                <c:pt idx="4">
                  <c:v>2.2845106934543096</c:v>
                </c:pt>
                <c:pt idx="5">
                  <c:v>3.2099215757796826</c:v>
                </c:pt>
                <c:pt idx="6">
                  <c:v>3.59803743412684</c:v>
                </c:pt>
                <c:pt idx="7">
                  <c:v>2.6083952323371915</c:v>
                </c:pt>
                <c:pt idx="8">
                  <c:v>2.5476505000943575</c:v>
                </c:pt>
                <c:pt idx="9">
                  <c:v>3.3246753246753249</c:v>
                </c:pt>
                <c:pt idx="10">
                  <c:v>1.9990004997501249</c:v>
                </c:pt>
                <c:pt idx="11">
                  <c:v>5.761316872427984</c:v>
                </c:pt>
              </c:numCache>
            </c:numRef>
          </c:val>
        </c:ser>
        <c:ser>
          <c:idx val="3"/>
          <c:order val="1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業種別縦_折線!$D$160:$D$171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業種別縦_折線!$I$160:$I$171</c:f>
              <c:numCache>
                <c:formatCode>0</c:formatCode>
                <c:ptCount val="12"/>
                <c:pt idx="0">
                  <c:v>25.772411859811186</c:v>
                </c:pt>
                <c:pt idx="1">
                  <c:v>20.67965188561956</c:v>
                </c:pt>
                <c:pt idx="2">
                  <c:v>17.286245353159853</c:v>
                </c:pt>
                <c:pt idx="3">
                  <c:v>10.629251700680271</c:v>
                </c:pt>
                <c:pt idx="4">
                  <c:v>10.563836681788723</c:v>
                </c:pt>
                <c:pt idx="5">
                  <c:v>11.107058179828561</c:v>
                </c:pt>
                <c:pt idx="6">
                  <c:v>11.484644739233145</c:v>
                </c:pt>
                <c:pt idx="7">
                  <c:v>10.209017101399205</c:v>
                </c:pt>
                <c:pt idx="8">
                  <c:v>10.624646159652764</c:v>
                </c:pt>
                <c:pt idx="9">
                  <c:v>8.779220779220779</c:v>
                </c:pt>
                <c:pt idx="10">
                  <c:v>11.419290354822589</c:v>
                </c:pt>
                <c:pt idx="11">
                  <c:v>12.231367169638775</c:v>
                </c:pt>
              </c:numCache>
            </c:numRef>
          </c:val>
        </c:ser>
        <c:ser>
          <c:idx val="4"/>
          <c:order val="2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業種別縦_折線!$D$160:$D$171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業種別縦_折線!$J$160:$J$171</c:f>
              <c:numCache>
                <c:formatCode>0</c:formatCode>
                <c:ptCount val="12"/>
                <c:pt idx="0">
                  <c:v>62.979393189379593</c:v>
                </c:pt>
                <c:pt idx="1">
                  <c:v>64.359718193120599</c:v>
                </c:pt>
                <c:pt idx="2">
                  <c:v>66.133828996282531</c:v>
                </c:pt>
                <c:pt idx="3">
                  <c:v>86.139455782312922</c:v>
                </c:pt>
                <c:pt idx="4">
                  <c:v>86.211924821775767</c:v>
                </c:pt>
                <c:pt idx="5">
                  <c:v>84.643443370417657</c:v>
                </c:pt>
                <c:pt idx="6">
                  <c:v>83.53625295293476</c:v>
                </c:pt>
                <c:pt idx="7">
                  <c:v>86.474347901191919</c:v>
                </c:pt>
                <c:pt idx="8">
                  <c:v>86.18607284393282</c:v>
                </c:pt>
                <c:pt idx="9">
                  <c:v>86.649350649350652</c:v>
                </c:pt>
                <c:pt idx="10">
                  <c:v>84.732633683158426</c:v>
                </c:pt>
                <c:pt idx="11">
                  <c:v>80.612711476908999</c:v>
                </c:pt>
              </c:numCache>
            </c:numRef>
          </c:val>
        </c:ser>
        <c:ser>
          <c:idx val="5"/>
          <c:order val="3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blipFill>
              <a:blip xmlns:r="http://schemas.openxmlformats.org/officeDocument/2006/relationships" r:embed="rId4"/>
              <a:tile tx="0" ty="0" sx="100000" sy="100000" flip="none" algn="tl"/>
            </a:blip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業種別縦_折線!$D$160:$D$171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業種別縦_折線!$K$160:$K$171</c:f>
              <c:numCache>
                <c:formatCode>0</c:formatCode>
                <c:ptCount val="12"/>
                <c:pt idx="0">
                  <c:v>11.245721473940939</c:v>
                </c:pt>
                <c:pt idx="1">
                  <c:v>6.2163282221301284</c:v>
                </c:pt>
                <c:pt idx="2">
                  <c:v>6.1710037174721188</c:v>
                </c:pt>
                <c:pt idx="3">
                  <c:v>1.0034013605442178</c:v>
                </c:pt>
                <c:pt idx="4">
                  <c:v>0.92352559948152957</c:v>
                </c:pt>
                <c:pt idx="5">
                  <c:v>1.0395768739741018</c:v>
                </c:pt>
                <c:pt idx="6">
                  <c:v>1.3447210612393239</c:v>
                </c:pt>
                <c:pt idx="7">
                  <c:v>0.69096562446018306</c:v>
                </c:pt>
                <c:pt idx="8">
                  <c:v>0.64163049632006042</c:v>
                </c:pt>
                <c:pt idx="9">
                  <c:v>1.2467532467532467</c:v>
                </c:pt>
                <c:pt idx="10">
                  <c:v>1.8240879560219889</c:v>
                </c:pt>
                <c:pt idx="11">
                  <c:v>1.3717421124828533</c:v>
                </c:pt>
              </c:numCache>
            </c:numRef>
          </c:val>
        </c:ser>
        <c:ser>
          <c:idx val="6"/>
          <c:order val="4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blipFill>
              <a:blip xmlns:r="http://schemas.openxmlformats.org/officeDocument/2006/relationships" r:embed="rId5"/>
              <a:tile tx="0" ty="0" sx="100000" sy="100000" flip="none" algn="tl"/>
            </a:blipFill>
            <a:ln w="317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業種別縦_折線!$D$160:$D$171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業種別縦_折線!$L$160:$L$171</c:f>
              <c:numCache>
                <c:formatCode>0</c:formatCode>
                <c:ptCount val="12"/>
                <c:pt idx="0">
                  <c:v>0</c:v>
                </c:pt>
                <c:pt idx="1">
                  <c:v>0.62163282221301286</c:v>
                </c:pt>
                <c:pt idx="2">
                  <c:v>0.14869888475836432</c:v>
                </c:pt>
                <c:pt idx="3">
                  <c:v>1.7006802721088433E-2</c:v>
                </c:pt>
                <c:pt idx="4">
                  <c:v>1.6202203499675955E-2</c:v>
                </c:pt>
                <c:pt idx="5">
                  <c:v>1.8238190771475468E-2</c:v>
                </c:pt>
                <c:pt idx="6">
                  <c:v>1.8171906232963837E-2</c:v>
                </c:pt>
                <c:pt idx="7">
                  <c:v>1.7274140611504576E-2</c:v>
                </c:pt>
                <c:pt idx="8">
                  <c:v>0</c:v>
                </c:pt>
                <c:pt idx="9">
                  <c:v>0</c:v>
                </c:pt>
                <c:pt idx="10">
                  <c:v>2.498750624687656E-2</c:v>
                </c:pt>
                <c:pt idx="11">
                  <c:v>2.2862368541380886E-2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19569536"/>
        <c:axId val="219575808"/>
      </c:barChart>
      <c:dateAx>
        <c:axId val="219569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9575808"/>
        <c:crosses val="autoZero"/>
        <c:auto val="1"/>
        <c:lblOffset val="0"/>
        <c:baseTimeUnit val="years"/>
        <c:majorUnit val="1"/>
        <c:minorUnit val="1"/>
      </c:dateAx>
      <c:valAx>
        <c:axId val="21957580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2.0647512146088121E-2"/>
              <c:y val="5.185950946458630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95695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3079787234042553"/>
          <c:y val="0.12084534685389846"/>
          <c:w val="0.23280023643157205"/>
          <c:h val="0.35617818173321808"/>
        </c:manualLayout>
      </c:layout>
      <c:overlay val="0"/>
      <c:txPr>
        <a:bodyPr/>
        <a:lstStyle/>
        <a:p>
          <a:pPr>
            <a:defRPr sz="16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  <c:userShapes r:id="rId6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対発生割合の推移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製造業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39872282608695658"/>
          <c:y val="1.4836795252225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2.0063181170438895E-2"/>
          <c:w val="0.90960412407012659"/>
          <c:h val="0.8964255220482282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業種別縦_折線!$D$172:$D$183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業種別縦_折線!$G$172:$G$183</c:f>
              <c:numCache>
                <c:formatCode>0</c:formatCode>
                <c:ptCount val="12"/>
                <c:pt idx="0">
                  <c:v>0</c:v>
                </c:pt>
                <c:pt idx="1">
                  <c:v>6.6137566137566134E-2</c:v>
                </c:pt>
                <c:pt idx="2">
                  <c:v>0</c:v>
                </c:pt>
                <c:pt idx="3">
                  <c:v>0.54811205846528621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1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業種別縦_折線!$D$172:$D$183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業種別縦_折線!$I$172:$I$183</c:f>
              <c:numCache>
                <c:formatCode>0</c:formatCode>
                <c:ptCount val="12"/>
                <c:pt idx="0">
                  <c:v>2.3884785196595306</c:v>
                </c:pt>
                <c:pt idx="1">
                  <c:v>6.8783068783068781</c:v>
                </c:pt>
                <c:pt idx="2">
                  <c:v>5.6166056166056171</c:v>
                </c:pt>
                <c:pt idx="3">
                  <c:v>4.0803897685749089</c:v>
                </c:pt>
                <c:pt idx="4">
                  <c:v>1.6469038208168645</c:v>
                </c:pt>
                <c:pt idx="5">
                  <c:v>1.381578947368421</c:v>
                </c:pt>
                <c:pt idx="6">
                  <c:v>3.2573289902280131</c:v>
                </c:pt>
                <c:pt idx="7">
                  <c:v>3.8435140700068633</c:v>
                </c:pt>
                <c:pt idx="8">
                  <c:v>3.4859876965140124</c:v>
                </c:pt>
                <c:pt idx="9">
                  <c:v>5.6792873051224939</c:v>
                </c:pt>
                <c:pt idx="10">
                  <c:v>5.3025152957171997</c:v>
                </c:pt>
                <c:pt idx="11">
                  <c:v>2.6422764227642279</c:v>
                </c:pt>
              </c:numCache>
            </c:numRef>
          </c:val>
        </c:ser>
        <c:ser>
          <c:idx val="4"/>
          <c:order val="2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業種別縦_折線!$D$172:$D$183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業種別縦_折線!$J$172:$J$183</c:f>
              <c:numCache>
                <c:formatCode>0</c:formatCode>
                <c:ptCount val="12"/>
                <c:pt idx="0">
                  <c:v>78.093700958717008</c:v>
                </c:pt>
                <c:pt idx="1">
                  <c:v>87.56613756613757</c:v>
                </c:pt>
                <c:pt idx="2">
                  <c:v>85.653235653235654</c:v>
                </c:pt>
                <c:pt idx="3">
                  <c:v>88.915956151035331</c:v>
                </c:pt>
                <c:pt idx="4">
                  <c:v>90.974967061923579</c:v>
                </c:pt>
                <c:pt idx="5">
                  <c:v>94.539473684210535</c:v>
                </c:pt>
                <c:pt idx="6">
                  <c:v>95.309446254071659</c:v>
                </c:pt>
                <c:pt idx="7">
                  <c:v>96.019217570350037</c:v>
                </c:pt>
                <c:pt idx="8">
                  <c:v>96.445659603554347</c:v>
                </c:pt>
                <c:pt idx="9">
                  <c:v>87.973273942093542</c:v>
                </c:pt>
                <c:pt idx="10">
                  <c:v>92.794017675050995</c:v>
                </c:pt>
                <c:pt idx="11">
                  <c:v>94.783197831978313</c:v>
                </c:pt>
              </c:numCache>
            </c:numRef>
          </c:val>
        </c:ser>
        <c:ser>
          <c:idx val="5"/>
          <c:order val="3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blipFill>
              <a:blip xmlns:r="http://schemas.openxmlformats.org/officeDocument/2006/relationships" r:embed="rId4"/>
              <a:tile tx="0" ty="0" sx="100000" sy="100000" flip="none" algn="tl"/>
            </a:blip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業種別縦_折線!$D$172:$D$183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業種別縦_折線!$K$172:$K$183</c:f>
              <c:numCache>
                <c:formatCode>0</c:formatCode>
                <c:ptCount val="12"/>
                <c:pt idx="0">
                  <c:v>19.517820521623456</c:v>
                </c:pt>
                <c:pt idx="1">
                  <c:v>5.2910052910052912</c:v>
                </c:pt>
                <c:pt idx="2">
                  <c:v>8.5470085470085468</c:v>
                </c:pt>
                <c:pt idx="3">
                  <c:v>5.9683313032886725</c:v>
                </c:pt>
                <c:pt idx="4">
                  <c:v>6.8511198945981553</c:v>
                </c:pt>
                <c:pt idx="5">
                  <c:v>3.4868421052631575</c:v>
                </c:pt>
                <c:pt idx="6">
                  <c:v>0.84690553745928343</c:v>
                </c:pt>
                <c:pt idx="7">
                  <c:v>0.13726835964310227</c:v>
                </c:pt>
                <c:pt idx="8">
                  <c:v>6.8352699931647304E-2</c:v>
                </c:pt>
                <c:pt idx="9">
                  <c:v>3.4521158129175946</c:v>
                </c:pt>
                <c:pt idx="10">
                  <c:v>1.6315431679129844</c:v>
                </c:pt>
                <c:pt idx="11">
                  <c:v>2.3035230352303522</c:v>
                </c:pt>
              </c:numCache>
            </c:numRef>
          </c:val>
        </c:ser>
        <c:ser>
          <c:idx val="6"/>
          <c:order val="4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blipFill>
              <a:blip xmlns:r="http://schemas.openxmlformats.org/officeDocument/2006/relationships" r:embed="rId5"/>
              <a:tile tx="0" ty="0" sx="100000" sy="100000" flip="none" algn="tl"/>
            </a:blipFill>
            <a:ln w="317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業種別縦_折線!$D$172:$D$183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業種別縦_折線!$L$172:$L$183</c:f>
              <c:numCache>
                <c:formatCode>0</c:formatCode>
                <c:ptCount val="12"/>
                <c:pt idx="0">
                  <c:v>0</c:v>
                </c:pt>
                <c:pt idx="1">
                  <c:v>0.13227513227513227</c:v>
                </c:pt>
                <c:pt idx="2">
                  <c:v>0.1221001221001221</c:v>
                </c:pt>
                <c:pt idx="3">
                  <c:v>0.48721071863580995</c:v>
                </c:pt>
                <c:pt idx="4">
                  <c:v>0.5270092226613966</c:v>
                </c:pt>
                <c:pt idx="5">
                  <c:v>0.52631578947368418</c:v>
                </c:pt>
                <c:pt idx="6">
                  <c:v>0.52117263843648209</c:v>
                </c:pt>
                <c:pt idx="7">
                  <c:v>0</c:v>
                </c:pt>
                <c:pt idx="8">
                  <c:v>0</c:v>
                </c:pt>
                <c:pt idx="9">
                  <c:v>2.8953229398663698</c:v>
                </c:pt>
                <c:pt idx="10">
                  <c:v>0.27192386131883073</c:v>
                </c:pt>
                <c:pt idx="11">
                  <c:v>0.27100271002710025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0178816"/>
        <c:axId val="220209152"/>
      </c:barChart>
      <c:dateAx>
        <c:axId val="20178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0209152"/>
        <c:crosses val="autoZero"/>
        <c:auto val="1"/>
        <c:lblOffset val="0"/>
        <c:baseTimeUnit val="years"/>
        <c:majorUnit val="1"/>
        <c:minorUnit val="1"/>
      </c:dateAx>
      <c:valAx>
        <c:axId val="2202091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2.0647512146088121E-2"/>
              <c:y val="5.185950946458630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01788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3079787234042553"/>
          <c:y val="0.11787798780345335"/>
          <c:w val="0.23037444368366997"/>
          <c:h val="0.35914554078366318"/>
        </c:manualLayout>
      </c:layout>
      <c:overlay val="0"/>
      <c:txPr>
        <a:bodyPr/>
        <a:lstStyle/>
        <a:p>
          <a:pPr>
            <a:defRPr sz="16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  <c:userShapes r:id="rId6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対発生量割合の推移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電気ガス水道業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44819892473118278"/>
          <c:y val="1.780415430267062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2.0063181170438895E-2"/>
          <c:w val="0.90960412407012659"/>
          <c:h val="0.8964255220482282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業種別縦_折線!$D$172:$D$183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業種別縦_折線!$G$172:$G$183</c:f>
              <c:numCache>
                <c:formatCode>0</c:formatCode>
                <c:ptCount val="12"/>
                <c:pt idx="0">
                  <c:v>0</c:v>
                </c:pt>
                <c:pt idx="1">
                  <c:v>6.6137566137566134E-2</c:v>
                </c:pt>
                <c:pt idx="2">
                  <c:v>0</c:v>
                </c:pt>
                <c:pt idx="3">
                  <c:v>0.54811205846528621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1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業種別縦_折線!$D$172:$D$183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業種別縦_折線!$I$172:$I$183</c:f>
              <c:numCache>
                <c:formatCode>0</c:formatCode>
                <c:ptCount val="12"/>
                <c:pt idx="0">
                  <c:v>2.3884785196595306</c:v>
                </c:pt>
                <c:pt idx="1">
                  <c:v>6.8783068783068781</c:v>
                </c:pt>
                <c:pt idx="2">
                  <c:v>5.6166056166056171</c:v>
                </c:pt>
                <c:pt idx="3">
                  <c:v>4.0803897685749089</c:v>
                </c:pt>
                <c:pt idx="4">
                  <c:v>1.6469038208168645</c:v>
                </c:pt>
                <c:pt idx="5">
                  <c:v>1.381578947368421</c:v>
                </c:pt>
                <c:pt idx="6">
                  <c:v>3.2573289902280131</c:v>
                </c:pt>
                <c:pt idx="7">
                  <c:v>3.8435140700068633</c:v>
                </c:pt>
                <c:pt idx="8">
                  <c:v>3.4859876965140124</c:v>
                </c:pt>
                <c:pt idx="9">
                  <c:v>5.6792873051224939</c:v>
                </c:pt>
                <c:pt idx="10">
                  <c:v>5.3025152957171997</c:v>
                </c:pt>
                <c:pt idx="11">
                  <c:v>2.6422764227642279</c:v>
                </c:pt>
              </c:numCache>
            </c:numRef>
          </c:val>
        </c:ser>
        <c:ser>
          <c:idx val="4"/>
          <c:order val="2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業種別縦_折線!$D$172:$D$183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業種別縦_折線!$J$172:$J$183</c:f>
              <c:numCache>
                <c:formatCode>0</c:formatCode>
                <c:ptCount val="12"/>
                <c:pt idx="0">
                  <c:v>78.093700958717008</c:v>
                </c:pt>
                <c:pt idx="1">
                  <c:v>87.56613756613757</c:v>
                </c:pt>
                <c:pt idx="2">
                  <c:v>85.653235653235654</c:v>
                </c:pt>
                <c:pt idx="3">
                  <c:v>88.915956151035331</c:v>
                </c:pt>
                <c:pt idx="4">
                  <c:v>90.974967061923579</c:v>
                </c:pt>
                <c:pt idx="5">
                  <c:v>94.539473684210535</c:v>
                </c:pt>
                <c:pt idx="6">
                  <c:v>95.309446254071659</c:v>
                </c:pt>
                <c:pt idx="7">
                  <c:v>96.019217570350037</c:v>
                </c:pt>
                <c:pt idx="8">
                  <c:v>96.445659603554347</c:v>
                </c:pt>
                <c:pt idx="9">
                  <c:v>87.973273942093542</c:v>
                </c:pt>
                <c:pt idx="10">
                  <c:v>92.794017675050995</c:v>
                </c:pt>
                <c:pt idx="11">
                  <c:v>94.783197831978313</c:v>
                </c:pt>
              </c:numCache>
            </c:numRef>
          </c:val>
        </c:ser>
        <c:ser>
          <c:idx val="5"/>
          <c:order val="3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blipFill>
              <a:blip xmlns:r="http://schemas.openxmlformats.org/officeDocument/2006/relationships" r:embed="rId4"/>
              <a:tile tx="0" ty="0" sx="100000" sy="100000" flip="none" algn="tl"/>
            </a:blip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業種別縦_折線!$D$172:$D$183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業種別縦_折線!$K$172:$K$183</c:f>
              <c:numCache>
                <c:formatCode>0</c:formatCode>
                <c:ptCount val="12"/>
                <c:pt idx="0">
                  <c:v>19.517820521623456</c:v>
                </c:pt>
                <c:pt idx="1">
                  <c:v>5.2910052910052912</c:v>
                </c:pt>
                <c:pt idx="2">
                  <c:v>8.5470085470085468</c:v>
                </c:pt>
                <c:pt idx="3">
                  <c:v>5.9683313032886725</c:v>
                </c:pt>
                <c:pt idx="4">
                  <c:v>6.8511198945981553</c:v>
                </c:pt>
                <c:pt idx="5">
                  <c:v>3.4868421052631575</c:v>
                </c:pt>
                <c:pt idx="6">
                  <c:v>0.84690553745928343</c:v>
                </c:pt>
                <c:pt idx="7">
                  <c:v>0.13726835964310227</c:v>
                </c:pt>
                <c:pt idx="8">
                  <c:v>6.8352699931647304E-2</c:v>
                </c:pt>
                <c:pt idx="9">
                  <c:v>3.4521158129175946</c:v>
                </c:pt>
                <c:pt idx="10">
                  <c:v>1.6315431679129844</c:v>
                </c:pt>
                <c:pt idx="11">
                  <c:v>2.3035230352303522</c:v>
                </c:pt>
              </c:numCache>
            </c:numRef>
          </c:val>
        </c:ser>
        <c:ser>
          <c:idx val="6"/>
          <c:order val="4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blipFill>
              <a:blip xmlns:r="http://schemas.openxmlformats.org/officeDocument/2006/relationships" r:embed="rId5"/>
              <a:tile tx="0" ty="0" sx="100000" sy="100000" flip="none" algn="tl"/>
            </a:blipFill>
            <a:ln w="317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業種別縦_折線!$D$172:$D$183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業種別縦_折線!$L$172:$L$183</c:f>
              <c:numCache>
                <c:formatCode>0</c:formatCode>
                <c:ptCount val="12"/>
                <c:pt idx="0">
                  <c:v>0</c:v>
                </c:pt>
                <c:pt idx="1">
                  <c:v>0.13227513227513227</c:v>
                </c:pt>
                <c:pt idx="2">
                  <c:v>0.1221001221001221</c:v>
                </c:pt>
                <c:pt idx="3">
                  <c:v>0.48721071863580995</c:v>
                </c:pt>
                <c:pt idx="4">
                  <c:v>0.5270092226613966</c:v>
                </c:pt>
                <c:pt idx="5">
                  <c:v>0.52631578947368418</c:v>
                </c:pt>
                <c:pt idx="6">
                  <c:v>0.52117263843648209</c:v>
                </c:pt>
                <c:pt idx="7">
                  <c:v>0</c:v>
                </c:pt>
                <c:pt idx="8">
                  <c:v>0</c:v>
                </c:pt>
                <c:pt idx="9">
                  <c:v>2.8953229398663698</c:v>
                </c:pt>
                <c:pt idx="10">
                  <c:v>0.27192386131883073</c:v>
                </c:pt>
                <c:pt idx="11">
                  <c:v>0.27100271002710025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22426624"/>
        <c:axId val="222428544"/>
      </c:barChart>
      <c:dateAx>
        <c:axId val="222426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2428544"/>
        <c:crosses val="autoZero"/>
        <c:auto val="1"/>
        <c:lblOffset val="0"/>
        <c:baseTimeUnit val="years"/>
        <c:majorUnit val="1"/>
        <c:minorUnit val="1"/>
      </c:dateAx>
      <c:valAx>
        <c:axId val="22242854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2.0647512146088121E-2"/>
              <c:y val="5.185950946458630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24266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3079787234042553"/>
          <c:y val="0.12974742400523376"/>
          <c:w val="0.23016975700618067"/>
          <c:h val="0.34727610458188274"/>
        </c:manualLayout>
      </c:layout>
      <c:overlay val="0"/>
      <c:txPr>
        <a:bodyPr/>
        <a:lstStyle/>
        <a:p>
          <a:pPr>
            <a:defRPr sz="16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  <c:userShapes r:id="rId6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/>
              <a:t>産廃の業種別処理法</a:t>
            </a:r>
            <a:r>
              <a:rPr lang="en-US" altLang="ja-JP"/>
              <a:t>(H24)</a:t>
            </a:r>
            <a:endParaRPr lang="ja-JP" alt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業種別縦_積棒!$D$36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(業種別縦_積棒!$B$40,業種別縦_積棒!$B$43,業種別縦_積棒!$B$46,業種別縦_積棒!$B$49,業種別縦_積棒!$B$52,業種別縦_積棒!$B$55,業種別縦_積棒!$B$58,業種別縦_積棒!$B$61)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(業種別縦_積棒!$D$40,業種別縦_積棒!$D$43,業種別縦_積棒!$D$46,業種別縦_積棒!$D$49,業種別縦_積棒!$D$52,業種別縦_積棒!$D$55,業種別縦_積棒!$D$58,業種別縦_積棒!$D$61)</c:f>
              <c:numCache>
                <c:formatCode>0_ </c:formatCode>
                <c:ptCount val="8"/>
                <c:pt idx="0">
                  <c:v>0</c:v>
                </c:pt>
                <c:pt idx="1">
                  <c:v>80</c:v>
                </c:pt>
                <c:pt idx="2">
                  <c:v>1</c:v>
                </c:pt>
                <c:pt idx="3">
                  <c:v>80</c:v>
                </c:pt>
                <c:pt idx="4">
                  <c:v>0</c:v>
                </c:pt>
                <c:pt idx="5">
                  <c:v>1</c:v>
                </c:pt>
                <c:pt idx="6">
                  <c:v>8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業種別縦_積棒!$F$36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(業種別縦_積棒!$B$40,業種別縦_積棒!$B$43,業種別縦_積棒!$B$46,業種別縦_積棒!$B$49,業種別縦_積棒!$B$52,業種別縦_積棒!$B$55,業種別縦_積棒!$B$58,業種別縦_積棒!$B$61)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(業種別縦_積棒!$F$40,業種別縦_積棒!$F$43,業種別縦_積棒!$F$46,業種別縦_積棒!$F$49,業種別縦_積棒!$F$52,業種別縦_積棒!$F$55,業種別縦_積棒!$F$58,業種別縦_積棒!$F$61)</c:f>
              <c:numCache>
                <c:formatCode>0_ </c:formatCode>
                <c:ptCount val="8"/>
                <c:pt idx="0">
                  <c:v>986</c:v>
                </c:pt>
                <c:pt idx="1">
                  <c:v>13</c:v>
                </c:pt>
                <c:pt idx="2">
                  <c:v>2688</c:v>
                </c:pt>
                <c:pt idx="3">
                  <c:v>457</c:v>
                </c:pt>
                <c:pt idx="4">
                  <c:v>78</c:v>
                </c:pt>
                <c:pt idx="5">
                  <c:v>9</c:v>
                </c:pt>
                <c:pt idx="6">
                  <c:v>43</c:v>
                </c:pt>
                <c:pt idx="7">
                  <c:v>10</c:v>
                </c:pt>
              </c:numCache>
            </c:numRef>
          </c:val>
        </c:ser>
        <c:ser>
          <c:idx val="2"/>
          <c:order val="2"/>
          <c:tx>
            <c:strRef>
              <c:f>業種別縦_積棒!$G$36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(業種別縦_積棒!$B$40,業種別縦_積棒!$B$43,業種別縦_積棒!$B$46,業種別縦_積棒!$B$49,業種別縦_積棒!$B$52,業種別縦_積棒!$B$55,業種別縦_積棒!$B$58,業種別縦_積棒!$B$61)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(業種別縦_積棒!$G$40,業種別縦_積棒!$G$43,業種別縦_積棒!$G$46,業種別縦_積棒!$G$49,業種別縦_積棒!$G$52,業種別縦_積棒!$G$55,業種別縦_積棒!$G$58,業種別縦_積棒!$G$61)</c:f>
              <c:numCache>
                <c:formatCode>0_ </c:formatCode>
                <c:ptCount val="8"/>
                <c:pt idx="0">
                  <c:v>838</c:v>
                </c:pt>
                <c:pt idx="1">
                  <c:v>96</c:v>
                </c:pt>
                <c:pt idx="2">
                  <c:v>82</c:v>
                </c:pt>
                <c:pt idx="3">
                  <c:v>3391</c:v>
                </c:pt>
                <c:pt idx="4">
                  <c:v>1365</c:v>
                </c:pt>
                <c:pt idx="5">
                  <c:v>2</c:v>
                </c:pt>
                <c:pt idx="6">
                  <c:v>10</c:v>
                </c:pt>
                <c:pt idx="7">
                  <c:v>2</c:v>
                </c:pt>
              </c:numCache>
            </c:numRef>
          </c:val>
        </c:ser>
        <c:ser>
          <c:idx val="3"/>
          <c:order val="3"/>
          <c:tx>
            <c:strRef>
              <c:f>業種別縦_積棒!$H$36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(業種別縦_積棒!$B$40,業種別縦_積棒!$B$43,業種別縦_積棒!$B$46,業種別縦_積棒!$B$49,業種別縦_積棒!$B$52,業種別縦_積棒!$B$55,業種別縦_積棒!$B$58,業種別縦_積棒!$B$61)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(業種別縦_積棒!$H$40,業種別縦_積棒!$H$43,業種別縦_積棒!$H$46,業種別縦_積棒!$H$49,業種別縦_積棒!$H$52,業種別縦_積棒!$H$55,業種別縦_積棒!$H$58,業種別縦_積棒!$H$61)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82</c:v>
                </c:pt>
                <c:pt idx="3">
                  <c:v>73</c:v>
                </c:pt>
                <c:pt idx="4">
                  <c:v>24</c:v>
                </c:pt>
                <c:pt idx="5">
                  <c:v>0</c:v>
                </c:pt>
                <c:pt idx="6">
                  <c:v>13</c:v>
                </c:pt>
                <c:pt idx="7">
                  <c:v>1</c:v>
                </c:pt>
              </c:numCache>
            </c:numRef>
          </c:val>
        </c:ser>
        <c:ser>
          <c:idx val="4"/>
          <c:order val="4"/>
          <c:tx>
            <c:strRef>
              <c:f>業種別縦_積棒!$I$36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(業種別縦_積棒!$B$40,業種別縦_積棒!$B$43,業種別縦_積棒!$B$46,業種別縦_積棒!$B$49,業種別縦_積棒!$B$52,業種別縦_積棒!$B$55,業種別縦_積棒!$B$58,業種別縦_積棒!$B$61)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(業種別縦_積棒!$I$40,業種別縦_積棒!$I$43,業種別縦_積棒!$I$46,業種別縦_積棒!$I$49,業種別縦_積棒!$I$52,業種別縦_積棒!$I$55,業種別縦_積棒!$I$58,業種別縦_積棒!$I$61)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20</c:v>
                </c:pt>
                <c:pt idx="3">
                  <c:v>1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3819904"/>
        <c:axId val="143821440"/>
      </c:barChart>
      <c:catAx>
        <c:axId val="14381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821440"/>
        <c:crosses val="autoZero"/>
        <c:auto val="1"/>
        <c:lblAlgn val="ctr"/>
        <c:lblOffset val="0"/>
        <c:noMultiLvlLbl val="0"/>
      </c:catAx>
      <c:valAx>
        <c:axId val="1438214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81990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41419630238527877"/>
          <c:y val="0.14268748457724836"/>
          <c:w val="0.29642640823743183"/>
          <c:h val="0.28837292774300644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対発生量割合の推移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運輸業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40783956692913387"/>
          <c:y val="1.775147928994082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2.0063181170438895E-2"/>
          <c:w val="0.90960412407012659"/>
          <c:h val="0.8964255220482282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業種別縦_折線!$D$184:$D$195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業種別縦_折線!$G$184:$G$195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16.124367317425886</c:v>
                </c:pt>
                <c:pt idx="4">
                  <c:v>16.226415094339622</c:v>
                </c:pt>
                <c:pt idx="5">
                  <c:v>14.285714285714285</c:v>
                </c:pt>
                <c:pt idx="6">
                  <c:v>9.5238095238095237</c:v>
                </c:pt>
                <c:pt idx="7">
                  <c:v>18.181818181818183</c:v>
                </c:pt>
                <c:pt idx="8">
                  <c:v>16.666666666666664</c:v>
                </c:pt>
                <c:pt idx="9">
                  <c:v>16.666666666666664</c:v>
                </c:pt>
                <c:pt idx="10">
                  <c:v>8.3333333333333321</c:v>
                </c:pt>
                <c:pt idx="11">
                  <c:v>8.3333333333333321</c:v>
                </c:pt>
              </c:numCache>
            </c:numRef>
          </c:val>
        </c:ser>
        <c:ser>
          <c:idx val="3"/>
          <c:order val="1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業種別縦_折線!$D$184:$D$195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業種別縦_折線!$I$184:$I$195</c:f>
              <c:numCache>
                <c:formatCode>0</c:formatCode>
                <c:ptCount val="12"/>
                <c:pt idx="0">
                  <c:v>72.618483412322277</c:v>
                </c:pt>
                <c:pt idx="1">
                  <c:v>37.5</c:v>
                </c:pt>
                <c:pt idx="2">
                  <c:v>55.555555555555557</c:v>
                </c:pt>
                <c:pt idx="3">
                  <c:v>58.206796818510483</c:v>
                </c:pt>
                <c:pt idx="4">
                  <c:v>58.113207547169807</c:v>
                </c:pt>
                <c:pt idx="5">
                  <c:v>57.142857142857139</c:v>
                </c:pt>
                <c:pt idx="6">
                  <c:v>42.857142857142854</c:v>
                </c:pt>
                <c:pt idx="7">
                  <c:v>54.54545454545454</c:v>
                </c:pt>
                <c:pt idx="8">
                  <c:v>50</c:v>
                </c:pt>
                <c:pt idx="9">
                  <c:v>58.333333333333336</c:v>
                </c:pt>
                <c:pt idx="10">
                  <c:v>75</c:v>
                </c:pt>
                <c:pt idx="11">
                  <c:v>75</c:v>
                </c:pt>
              </c:numCache>
            </c:numRef>
          </c:val>
        </c:ser>
        <c:ser>
          <c:idx val="4"/>
          <c:order val="2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業種別縦_折線!$D$184:$D$195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業種別縦_折線!$J$184:$J$195</c:f>
              <c:numCache>
                <c:formatCode>0</c:formatCode>
                <c:ptCount val="12"/>
                <c:pt idx="0">
                  <c:v>1.3507109004739337</c:v>
                </c:pt>
                <c:pt idx="1">
                  <c:v>25</c:v>
                </c:pt>
                <c:pt idx="2">
                  <c:v>11.111111111111111</c:v>
                </c:pt>
                <c:pt idx="3">
                  <c:v>17.208966015907446</c:v>
                </c:pt>
                <c:pt idx="4">
                  <c:v>17.207547169811317</c:v>
                </c:pt>
                <c:pt idx="5">
                  <c:v>14.285714285714285</c:v>
                </c:pt>
                <c:pt idx="6">
                  <c:v>38.095238095238095</c:v>
                </c:pt>
                <c:pt idx="7">
                  <c:v>9.0909090909090917</c:v>
                </c:pt>
                <c:pt idx="8">
                  <c:v>16.666666666666664</c:v>
                </c:pt>
                <c:pt idx="9">
                  <c:v>8.3333333333333321</c:v>
                </c:pt>
                <c:pt idx="10">
                  <c:v>16.666666666666664</c:v>
                </c:pt>
                <c:pt idx="11">
                  <c:v>16.666666666666664</c:v>
                </c:pt>
              </c:numCache>
            </c:numRef>
          </c:val>
        </c:ser>
        <c:ser>
          <c:idx val="5"/>
          <c:order val="3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blipFill>
              <a:blip xmlns:r="http://schemas.openxmlformats.org/officeDocument/2006/relationships" r:embed="rId4"/>
              <a:tile tx="0" ty="0" sx="100000" sy="100000" flip="none" algn="tl"/>
            </a:blip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業種別縦_折線!$D$184:$D$195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業種別縦_折線!$K$184:$K$195</c:f>
              <c:numCache>
                <c:formatCode>0</c:formatCode>
                <c:ptCount val="12"/>
                <c:pt idx="0">
                  <c:v>26.030805687203795</c:v>
                </c:pt>
                <c:pt idx="1">
                  <c:v>25</c:v>
                </c:pt>
                <c:pt idx="2">
                  <c:v>33.333333333333329</c:v>
                </c:pt>
                <c:pt idx="3">
                  <c:v>8.3875632682574111</c:v>
                </c:pt>
                <c:pt idx="4">
                  <c:v>8.3773584905660385</c:v>
                </c:pt>
                <c:pt idx="5">
                  <c:v>7.1428571428571423</c:v>
                </c:pt>
                <c:pt idx="6">
                  <c:v>4.7619047619047619</c:v>
                </c:pt>
                <c:pt idx="7">
                  <c:v>18.181818181818183</c:v>
                </c:pt>
                <c:pt idx="8">
                  <c:v>16.666666666666664</c:v>
                </c:pt>
                <c:pt idx="9">
                  <c:v>16.666666666666664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6"/>
          <c:order val="4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blipFill>
              <a:blip xmlns:r="http://schemas.openxmlformats.org/officeDocument/2006/relationships" r:embed="rId5"/>
              <a:tile tx="0" ty="0" sx="100000" sy="100000" flip="none" algn="tl"/>
            </a:blipFill>
            <a:ln w="317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業種別縦_折線!$D$184:$D$195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業種別縦_折線!$L$184:$L$195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7.230657989877079E-2</c:v>
                </c:pt>
                <c:pt idx="4">
                  <c:v>7.5471698113207544E-2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22692864"/>
        <c:axId val="222694784"/>
      </c:barChart>
      <c:dateAx>
        <c:axId val="222692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2694784"/>
        <c:crosses val="autoZero"/>
        <c:auto val="1"/>
        <c:lblOffset val="0"/>
        <c:baseTimeUnit val="years"/>
        <c:majorUnit val="1"/>
        <c:minorUnit val="1"/>
      </c:dateAx>
      <c:valAx>
        <c:axId val="22269478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2.0647512146088121E-2"/>
              <c:y val="5.185950946458630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26928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3079787234042553"/>
          <c:y val="5.2596096502890002E-2"/>
          <c:w val="0.21135261350309933"/>
          <c:h val="0.42442740758371311"/>
        </c:manualLayout>
      </c:layout>
      <c:overlay val="0"/>
      <c:txPr>
        <a:bodyPr/>
        <a:lstStyle/>
        <a:p>
          <a:pPr>
            <a:defRPr sz="16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  <c:userShapes r:id="rId6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対発生量割合の推移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卸小売業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42893806620946573"/>
          <c:y val="1.785714285714285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275082550165099"/>
          <c:y val="2.0063181170438895E-2"/>
          <c:w val="0.89724917449834896"/>
          <c:h val="0.9559493344581927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業種別縦_折線!$D$196:$D$207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業種別縦_折線!$G$196:$G$207</c:f>
              <c:numCache>
                <c:formatCode>0</c:formatCode>
                <c:ptCount val="12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4.7326906222611749</c:v>
                </c:pt>
                <c:pt idx="4">
                  <c:v>4.6965317919075158</c:v>
                </c:pt>
                <c:pt idx="5">
                  <c:v>5.4545454545454541</c:v>
                </c:pt>
                <c:pt idx="6">
                  <c:v>4.3478260869565215</c:v>
                </c:pt>
                <c:pt idx="7">
                  <c:v>6.1538461538461542</c:v>
                </c:pt>
                <c:pt idx="8">
                  <c:v>5.9701492537313428</c:v>
                </c:pt>
                <c:pt idx="9">
                  <c:v>5.8823529411764701</c:v>
                </c:pt>
                <c:pt idx="10">
                  <c:v>10.666666666666668</c:v>
                </c:pt>
                <c:pt idx="11">
                  <c:v>11.428571428571429</c:v>
                </c:pt>
              </c:numCache>
            </c:numRef>
          </c:val>
        </c:ser>
        <c:ser>
          <c:idx val="3"/>
          <c:order val="1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業種別縦_折線!$D$196:$D$207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業種別縦_折線!$I$196:$I$207</c:f>
              <c:numCache>
                <c:formatCode>0</c:formatCode>
                <c:ptCount val="12"/>
                <c:pt idx="0">
                  <c:v>40.675860355323643</c:v>
                </c:pt>
                <c:pt idx="1">
                  <c:v>48</c:v>
                </c:pt>
                <c:pt idx="2">
                  <c:v>64</c:v>
                </c:pt>
                <c:pt idx="3">
                  <c:v>56.266432953549526</c:v>
                </c:pt>
                <c:pt idx="4">
                  <c:v>56.358381502890175</c:v>
                </c:pt>
                <c:pt idx="5">
                  <c:v>56.36363636363636</c:v>
                </c:pt>
                <c:pt idx="6">
                  <c:v>56.521739130434781</c:v>
                </c:pt>
                <c:pt idx="7">
                  <c:v>52.307692307692314</c:v>
                </c:pt>
                <c:pt idx="8">
                  <c:v>53.731343283582092</c:v>
                </c:pt>
                <c:pt idx="9">
                  <c:v>54.411764705882348</c:v>
                </c:pt>
                <c:pt idx="10">
                  <c:v>57.333333333333336</c:v>
                </c:pt>
                <c:pt idx="11">
                  <c:v>58.571428571428577</c:v>
                </c:pt>
              </c:numCache>
            </c:numRef>
          </c:val>
        </c:ser>
        <c:ser>
          <c:idx val="4"/>
          <c:order val="2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業種別縦_折線!$D$196:$D$207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業種別縦_折線!$J$196:$J$207</c:f>
              <c:numCache>
                <c:formatCode>0</c:formatCode>
                <c:ptCount val="12"/>
                <c:pt idx="0">
                  <c:v>1.4121837081210917</c:v>
                </c:pt>
                <c:pt idx="1">
                  <c:v>24</c:v>
                </c:pt>
                <c:pt idx="2">
                  <c:v>0</c:v>
                </c:pt>
                <c:pt idx="3">
                  <c:v>20.595968448729185</c:v>
                </c:pt>
                <c:pt idx="4">
                  <c:v>20.502167630057805</c:v>
                </c:pt>
                <c:pt idx="5">
                  <c:v>20</c:v>
                </c:pt>
                <c:pt idx="6">
                  <c:v>19.565217391304348</c:v>
                </c:pt>
                <c:pt idx="7">
                  <c:v>23.076923076923077</c:v>
                </c:pt>
                <c:pt idx="8">
                  <c:v>23.880597014925371</c:v>
                </c:pt>
                <c:pt idx="9">
                  <c:v>22.058823529411764</c:v>
                </c:pt>
                <c:pt idx="10">
                  <c:v>13.333333333333334</c:v>
                </c:pt>
                <c:pt idx="11">
                  <c:v>12.857142857142856</c:v>
                </c:pt>
              </c:numCache>
            </c:numRef>
          </c:val>
        </c:ser>
        <c:ser>
          <c:idx val="5"/>
          <c:order val="3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blipFill>
              <a:blip xmlns:r="http://schemas.openxmlformats.org/officeDocument/2006/relationships" r:embed="rId4"/>
              <a:tile tx="0" ty="0" sx="100000" sy="100000" flip="none" algn="tl"/>
            </a:blip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業種別縦_折線!$D$196:$D$207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業種別縦_折線!$K$196:$K$207</c:f>
              <c:numCache>
                <c:formatCode>0</c:formatCode>
                <c:ptCount val="12"/>
                <c:pt idx="0">
                  <c:v>57.911955936555273</c:v>
                </c:pt>
                <c:pt idx="1">
                  <c:v>20</c:v>
                </c:pt>
                <c:pt idx="2">
                  <c:v>24</c:v>
                </c:pt>
                <c:pt idx="3">
                  <c:v>18.31726555652936</c:v>
                </c:pt>
                <c:pt idx="4">
                  <c:v>18.352601156069369</c:v>
                </c:pt>
                <c:pt idx="5">
                  <c:v>18.181818181818183</c:v>
                </c:pt>
                <c:pt idx="6">
                  <c:v>17.391304347826086</c:v>
                </c:pt>
                <c:pt idx="7">
                  <c:v>18.461538461538463</c:v>
                </c:pt>
                <c:pt idx="8">
                  <c:v>16.417910447761194</c:v>
                </c:pt>
                <c:pt idx="9">
                  <c:v>16.176470588235293</c:v>
                </c:pt>
                <c:pt idx="10">
                  <c:v>17.333333333333336</c:v>
                </c:pt>
                <c:pt idx="11">
                  <c:v>17.142857142857142</c:v>
                </c:pt>
              </c:numCache>
            </c:numRef>
          </c:val>
        </c:ser>
        <c:ser>
          <c:idx val="6"/>
          <c:order val="4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blipFill>
              <a:blip xmlns:r="http://schemas.openxmlformats.org/officeDocument/2006/relationships" r:embed="rId5"/>
              <a:tile tx="0" ty="0" sx="100000" sy="100000" flip="none" algn="tl"/>
            </a:blipFill>
            <a:ln w="317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業種別縦_折線!$D$196:$D$207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業種別縦_折線!$L$196:$L$207</c:f>
              <c:numCache>
                <c:formatCode>0</c:formatCode>
                <c:ptCount val="12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8.7642418930762508E-2</c:v>
                </c:pt>
                <c:pt idx="4">
                  <c:v>9.0317919075144526E-2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23027968"/>
        <c:axId val="223029888"/>
      </c:barChart>
      <c:dateAx>
        <c:axId val="223027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3029888"/>
        <c:crosses val="autoZero"/>
        <c:auto val="1"/>
        <c:lblOffset val="0"/>
        <c:baseTimeUnit val="years"/>
        <c:majorUnit val="1"/>
        <c:minorUnit val="1"/>
      </c:dateAx>
      <c:valAx>
        <c:axId val="22302988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2.0647512146088121E-2"/>
              <c:y val="5.185950946458630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30279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3079787234042553"/>
          <c:y val="0.1418817960254968"/>
          <c:w val="0.22479341292015917"/>
          <c:h val="0.3351417791526059"/>
        </c:manualLayout>
      </c:layout>
      <c:overlay val="0"/>
      <c:txPr>
        <a:bodyPr/>
        <a:lstStyle/>
        <a:p>
          <a:pPr>
            <a:defRPr sz="16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  <c:userShapes r:id="rId6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対発生量割合の推移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サービス業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4235189147552208"/>
          <c:y val="1.4836795252225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2.0063181170438895E-2"/>
          <c:w val="0.90960412407012659"/>
          <c:h val="0.8964255220482282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業種別縦_折線!$D$208:$D$219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業種別縦_折線!$G$208:$G$219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4.5454545454545459</c:v>
                </c:pt>
                <c:pt idx="4">
                  <c:v>4.9561403508771935</c:v>
                </c:pt>
                <c:pt idx="5">
                  <c:v>4.3478260869565215</c:v>
                </c:pt>
                <c:pt idx="6">
                  <c:v>3.7037037037037033</c:v>
                </c:pt>
                <c:pt idx="7">
                  <c:v>8</c:v>
                </c:pt>
                <c:pt idx="8">
                  <c:v>14.285714285714285</c:v>
                </c:pt>
                <c:pt idx="9">
                  <c:v>11.111111111111111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1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業種別縦_折線!$D$208:$D$219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業種別縦_折線!$I$208:$I$219</c:f>
              <c:numCache>
                <c:formatCode>0</c:formatCode>
                <c:ptCount val="12"/>
                <c:pt idx="0">
                  <c:v>25.050410316529891</c:v>
                </c:pt>
                <c:pt idx="1">
                  <c:v>17.391304347826086</c:v>
                </c:pt>
                <c:pt idx="2">
                  <c:v>47.826086956521742</c:v>
                </c:pt>
                <c:pt idx="3">
                  <c:v>45.454545454545453</c:v>
                </c:pt>
                <c:pt idx="4">
                  <c:v>46.05263157894737</c:v>
                </c:pt>
                <c:pt idx="5">
                  <c:v>43.478260869565219</c:v>
                </c:pt>
                <c:pt idx="6">
                  <c:v>51.851851851851848</c:v>
                </c:pt>
                <c:pt idx="7">
                  <c:v>56.000000000000007</c:v>
                </c:pt>
                <c:pt idx="8">
                  <c:v>42.857142857142854</c:v>
                </c:pt>
                <c:pt idx="9">
                  <c:v>44.444444444444443</c:v>
                </c:pt>
                <c:pt idx="10">
                  <c:v>47.619047619047613</c:v>
                </c:pt>
                <c:pt idx="11">
                  <c:v>42.857142857142854</c:v>
                </c:pt>
              </c:numCache>
            </c:numRef>
          </c:val>
        </c:ser>
        <c:ser>
          <c:idx val="4"/>
          <c:order val="2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業種別縦_折線!$D$208:$D$219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業種別縦_折線!$J$208:$J$219</c:f>
              <c:numCache>
                <c:formatCode>0</c:formatCode>
                <c:ptCount val="12"/>
                <c:pt idx="0">
                  <c:v>40.91441969519343</c:v>
                </c:pt>
                <c:pt idx="1">
                  <c:v>43.478260869565219</c:v>
                </c:pt>
                <c:pt idx="2">
                  <c:v>13.043478260869565</c:v>
                </c:pt>
                <c:pt idx="3">
                  <c:v>31.818181818181817</c:v>
                </c:pt>
                <c:pt idx="4">
                  <c:v>31.05263157894737</c:v>
                </c:pt>
                <c:pt idx="5">
                  <c:v>30.434782608695656</c:v>
                </c:pt>
                <c:pt idx="6">
                  <c:v>25.925925925925924</c:v>
                </c:pt>
                <c:pt idx="7">
                  <c:v>20</c:v>
                </c:pt>
                <c:pt idx="8">
                  <c:v>28.571428571428569</c:v>
                </c:pt>
                <c:pt idx="9">
                  <c:v>29.629629629629626</c:v>
                </c:pt>
                <c:pt idx="10">
                  <c:v>9.5238095238095237</c:v>
                </c:pt>
                <c:pt idx="11">
                  <c:v>14.285714285714285</c:v>
                </c:pt>
              </c:numCache>
            </c:numRef>
          </c:val>
        </c:ser>
        <c:ser>
          <c:idx val="5"/>
          <c:order val="3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blipFill>
              <a:blip xmlns:r="http://schemas.openxmlformats.org/officeDocument/2006/relationships" r:embed="rId4"/>
              <a:tile tx="0" ty="0" sx="100000" sy="100000" flip="none" algn="tl"/>
            </a:blip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業種別縦_折線!$D$208:$D$219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業種別縦_折線!$K$208:$K$219</c:f>
              <c:numCache>
                <c:formatCode>0</c:formatCode>
                <c:ptCount val="12"/>
                <c:pt idx="0">
                  <c:v>34.035169988276671</c:v>
                </c:pt>
                <c:pt idx="1">
                  <c:v>30.434782608695656</c:v>
                </c:pt>
                <c:pt idx="2">
                  <c:v>34.782608695652172</c:v>
                </c:pt>
                <c:pt idx="3">
                  <c:v>18.181818181818183</c:v>
                </c:pt>
                <c:pt idx="4">
                  <c:v>17.719298245614038</c:v>
                </c:pt>
                <c:pt idx="5">
                  <c:v>17.391304347826086</c:v>
                </c:pt>
                <c:pt idx="6">
                  <c:v>14.814814814814813</c:v>
                </c:pt>
                <c:pt idx="7">
                  <c:v>16</c:v>
                </c:pt>
                <c:pt idx="8">
                  <c:v>14.285714285714285</c:v>
                </c:pt>
                <c:pt idx="9">
                  <c:v>14.814814814814813</c:v>
                </c:pt>
                <c:pt idx="10">
                  <c:v>4.7619047619047619</c:v>
                </c:pt>
                <c:pt idx="11">
                  <c:v>4.7619047619047619</c:v>
                </c:pt>
              </c:numCache>
            </c:numRef>
          </c:val>
        </c:ser>
        <c:ser>
          <c:idx val="6"/>
          <c:order val="4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blipFill>
              <a:blip xmlns:r="http://schemas.openxmlformats.org/officeDocument/2006/relationships" r:embed="rId5"/>
              <a:tile tx="0" ty="0" sx="100000" sy="100000" flip="none" algn="tl"/>
            </a:blipFill>
            <a:ln w="317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業種別縦_折線!$D$208:$D$219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業種別縦_折線!$L$208:$L$219</c:f>
              <c:numCache>
                <c:formatCode>0</c:formatCode>
                <c:ptCount val="12"/>
                <c:pt idx="0">
                  <c:v>0</c:v>
                </c:pt>
                <c:pt idx="1">
                  <c:v>8.695652173913043</c:v>
                </c:pt>
                <c:pt idx="2">
                  <c:v>4.3478260869565215</c:v>
                </c:pt>
                <c:pt idx="3">
                  <c:v>0</c:v>
                </c:pt>
                <c:pt idx="4">
                  <c:v>0.21929824561403513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38.095238095238095</c:v>
                </c:pt>
                <c:pt idx="11">
                  <c:v>38.095238095238095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23584640"/>
        <c:axId val="223586560"/>
      </c:barChart>
      <c:dateAx>
        <c:axId val="22358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3586560"/>
        <c:crosses val="autoZero"/>
        <c:auto val="1"/>
        <c:lblOffset val="0"/>
        <c:baseTimeUnit val="years"/>
        <c:majorUnit val="1"/>
        <c:minorUnit val="1"/>
      </c:dateAx>
      <c:valAx>
        <c:axId val="2235865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2.06474666210202E-2"/>
              <c:y val="0.1052720857963971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35846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3079787234042553"/>
          <c:y val="0.10897591065211804"/>
          <c:w val="0.21950487846627867"/>
          <c:h val="0.36804761793499846"/>
        </c:manualLayout>
      </c:layout>
      <c:overlay val="0"/>
      <c:txPr>
        <a:bodyPr/>
        <a:lstStyle/>
        <a:p>
          <a:pPr>
            <a:defRPr sz="16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  <c:userShapes r:id="rId6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対排出量割合の推移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全業種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37727817288967919"/>
          <c:y val="9.20245398773006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2.0063181170438895E-2"/>
          <c:w val="0.90960412407012659"/>
          <c:h val="0.8964255220482282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業種別縦_折線!$D$220:$D$231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業種別縦_折線!$G$220:$G$231</c:f>
              <c:numCache>
                <c:formatCode>0</c:formatCode>
                <c:ptCount val="12"/>
              </c:numCache>
            </c:numRef>
          </c:val>
        </c:ser>
        <c:ser>
          <c:idx val="3"/>
          <c:order val="1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業種別縦_折線!$D$220:$D$231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業種別縦_折線!$I$220:$I$231</c:f>
              <c:numCache>
                <c:formatCode>0</c:formatCode>
                <c:ptCount val="12"/>
                <c:pt idx="0">
                  <c:v>26.499912476831671</c:v>
                </c:pt>
                <c:pt idx="1">
                  <c:v>39.824153090250839</c:v>
                </c:pt>
                <c:pt idx="2">
                  <c:v>40.771484375</c:v>
                </c:pt>
                <c:pt idx="3">
                  <c:v>30.228105228105228</c:v>
                </c:pt>
                <c:pt idx="4">
                  <c:v>29.304936437180125</c:v>
                </c:pt>
                <c:pt idx="5">
                  <c:v>30.178044197906416</c:v>
                </c:pt>
                <c:pt idx="6">
                  <c:v>31.272337383845606</c:v>
                </c:pt>
                <c:pt idx="7">
                  <c:v>29.413854351687391</c:v>
                </c:pt>
                <c:pt idx="8">
                  <c:v>30.897664384204109</c:v>
                </c:pt>
                <c:pt idx="9">
                  <c:v>42.116890941956214</c:v>
                </c:pt>
                <c:pt idx="10">
                  <c:v>41.554674659189786</c:v>
                </c:pt>
                <c:pt idx="11">
                  <c:v>43.964899713467048</c:v>
                </c:pt>
              </c:numCache>
            </c:numRef>
          </c:val>
        </c:ser>
        <c:ser>
          <c:idx val="4"/>
          <c:order val="2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 w="635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業種別縦_折線!$D$220:$D$231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業種別縦_折線!$J$220:$J$231</c:f>
              <c:numCache>
                <c:formatCode>0</c:formatCode>
                <c:ptCount val="12"/>
                <c:pt idx="0">
                  <c:v>52.560807183636847</c:v>
                </c:pt>
                <c:pt idx="1">
                  <c:v>54.137574347039049</c:v>
                </c:pt>
                <c:pt idx="2">
                  <c:v>53.173828125</c:v>
                </c:pt>
                <c:pt idx="3">
                  <c:v>67.141192141192136</c:v>
                </c:pt>
                <c:pt idx="4">
                  <c:v>68.185570414396565</c:v>
                </c:pt>
                <c:pt idx="5">
                  <c:v>67.576272702871961</c:v>
                </c:pt>
                <c:pt idx="6">
                  <c:v>66.699428162973547</c:v>
                </c:pt>
                <c:pt idx="7">
                  <c:v>69.182948490230913</c:v>
                </c:pt>
                <c:pt idx="8">
                  <c:v>68.014257574336369</c:v>
                </c:pt>
                <c:pt idx="9">
                  <c:v>55.111468166298451</c:v>
                </c:pt>
                <c:pt idx="10">
                  <c:v>56.124915401720976</c:v>
                </c:pt>
                <c:pt idx="11">
                  <c:v>53.805515759312314</c:v>
                </c:pt>
              </c:numCache>
            </c:numRef>
          </c:val>
        </c:ser>
        <c:ser>
          <c:idx val="5"/>
          <c:order val="3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blipFill>
              <a:blip xmlns:r="http://schemas.openxmlformats.org/officeDocument/2006/relationships" r:embed="rId4"/>
              <a:tile tx="0" ty="0" sx="100000" sy="100000" flip="none" algn="tl"/>
            </a:blip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業種別縦_折線!$D$220:$D$231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業種別縦_折線!$K$220:$K$231</c:f>
              <c:numCache>
                <c:formatCode>0</c:formatCode>
                <c:ptCount val="12"/>
                <c:pt idx="0">
                  <c:v>20.939280339531479</c:v>
                </c:pt>
                <c:pt idx="1">
                  <c:v>5.443496250323248</c:v>
                </c:pt>
                <c:pt idx="2">
                  <c:v>5.6884765625</c:v>
                </c:pt>
                <c:pt idx="3">
                  <c:v>2.5474525474525476</c:v>
                </c:pt>
                <c:pt idx="4">
                  <c:v>2.4269440316988611</c:v>
                </c:pt>
                <c:pt idx="5">
                  <c:v>2.1472667084190751</c:v>
                </c:pt>
                <c:pt idx="6">
                  <c:v>1.9210150107219444</c:v>
                </c:pt>
                <c:pt idx="7">
                  <c:v>1.3854351687388986</c:v>
                </c:pt>
                <c:pt idx="8">
                  <c:v>1.0693180752274645</c:v>
                </c:pt>
                <c:pt idx="9">
                  <c:v>2.219321148825065</c:v>
                </c:pt>
                <c:pt idx="10">
                  <c:v>1.9916851977182637</c:v>
                </c:pt>
                <c:pt idx="11">
                  <c:v>1.9878223495702003</c:v>
                </c:pt>
              </c:numCache>
            </c:numRef>
          </c:val>
        </c:ser>
        <c:ser>
          <c:idx val="6"/>
          <c:order val="4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blipFill>
              <a:blip xmlns:r="http://schemas.openxmlformats.org/officeDocument/2006/relationships" r:embed="rId5"/>
              <a:tile tx="0" ty="0" sx="100000" sy="100000" flip="none" algn="tl"/>
            </a:blipFill>
            <a:ln w="317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業種別縦_折線!$D$220:$D$231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業種別縦_折線!$L$220:$L$231</c:f>
              <c:numCache>
                <c:formatCode>0</c:formatCode>
                <c:ptCount val="12"/>
                <c:pt idx="0">
                  <c:v>0</c:v>
                </c:pt>
                <c:pt idx="1">
                  <c:v>0.56891647271786916</c:v>
                </c:pt>
                <c:pt idx="2">
                  <c:v>0.3662109375</c:v>
                </c:pt>
                <c:pt idx="3">
                  <c:v>8.3250083250083248E-2</c:v>
                </c:pt>
                <c:pt idx="4">
                  <c:v>8.2549116724451047E-2</c:v>
                </c:pt>
                <c:pt idx="5">
                  <c:v>9.8416390802540929E-2</c:v>
                </c:pt>
                <c:pt idx="6">
                  <c:v>0.10721944245889921</c:v>
                </c:pt>
                <c:pt idx="7">
                  <c:v>1.7761989342806393E-2</c:v>
                </c:pt>
                <c:pt idx="8">
                  <c:v>1.8759966232060783E-2</c:v>
                </c:pt>
                <c:pt idx="9">
                  <c:v>0.55231974292026509</c:v>
                </c:pt>
                <c:pt idx="10">
                  <c:v>0.31905636662477038</c:v>
                </c:pt>
                <c:pt idx="11">
                  <c:v>0.24176217765042979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23924224"/>
        <c:axId val="223926144"/>
      </c:barChart>
      <c:dateAx>
        <c:axId val="223924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3926144"/>
        <c:crosses val="autoZero"/>
        <c:auto val="1"/>
        <c:lblOffset val="0"/>
        <c:baseTimeUnit val="years"/>
        <c:majorUnit val="1"/>
        <c:minorUnit val="1"/>
      </c:dateAx>
      <c:valAx>
        <c:axId val="22392614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2.0647512146088121E-2"/>
              <c:y val="5.185950946458630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39242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3079787234042553"/>
          <c:y val="0.12008067243128349"/>
          <c:w val="0.22210524087714842"/>
          <c:h val="0.35694265977489015"/>
        </c:manualLayout>
      </c:layout>
      <c:overlay val="0"/>
      <c:txPr>
        <a:bodyPr/>
        <a:lstStyle/>
        <a:p>
          <a:pPr>
            <a:defRPr sz="16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  <c:userShapes r:id="rId6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対排出量割合の推移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農業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業種別縦_折線!$D$232:$D$243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業種別縦_折線!$G$232:$G$243</c:f>
              <c:numCache>
                <c:formatCode>0.0</c:formatCode>
                <c:ptCount val="12"/>
              </c:numCache>
            </c:numRef>
          </c:val>
        </c:ser>
        <c:ser>
          <c:idx val="1"/>
          <c:order val="1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業種別縦_折線!$D$232:$D$243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業種別縦_折線!$I$232:$I$243</c:f>
              <c:numCache>
                <c:formatCode>0.0</c:formatCode>
                <c:ptCount val="12"/>
                <c:pt idx="1">
                  <c:v>53.657448706512042</c:v>
                </c:pt>
                <c:pt idx="2">
                  <c:v>53.664192949907232</c:v>
                </c:pt>
                <c:pt idx="3">
                  <c:v>53.644592663172944</c:v>
                </c:pt>
                <c:pt idx="4">
                  <c:v>53.667262969588549</c:v>
                </c:pt>
                <c:pt idx="5">
                  <c:v>53.656174334140438</c:v>
                </c:pt>
                <c:pt idx="6">
                  <c:v>53.666828557552215</c:v>
                </c:pt>
                <c:pt idx="7">
                  <c:v>53.700097370983443</c:v>
                </c:pt>
                <c:pt idx="8">
                  <c:v>53.682572614107883</c:v>
                </c:pt>
                <c:pt idx="9">
                  <c:v>53.663679493937799</c:v>
                </c:pt>
                <c:pt idx="10">
                  <c:v>54.057017543859651</c:v>
                </c:pt>
                <c:pt idx="11">
                  <c:v>54.007739082365944</c:v>
                </c:pt>
              </c:numCache>
            </c:numRef>
          </c:val>
        </c:ser>
        <c:ser>
          <c:idx val="2"/>
          <c:order val="2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業種別縦_折線!$D$232:$D$243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業種別縦_折線!$J$232:$J$243</c:f>
              <c:numCache>
                <c:formatCode>0.0</c:formatCode>
                <c:ptCount val="12"/>
                <c:pt idx="1">
                  <c:v>46.297948260481711</c:v>
                </c:pt>
                <c:pt idx="2">
                  <c:v>46.335807050092761</c:v>
                </c:pt>
                <c:pt idx="3">
                  <c:v>46.260123868508813</c:v>
                </c:pt>
                <c:pt idx="4">
                  <c:v>46.243291592128799</c:v>
                </c:pt>
                <c:pt idx="5">
                  <c:v>46.246973365617436</c:v>
                </c:pt>
                <c:pt idx="6">
                  <c:v>46.2360369111219</c:v>
                </c:pt>
                <c:pt idx="7">
                  <c:v>46.202531645569621</c:v>
                </c:pt>
                <c:pt idx="8">
                  <c:v>46.213692946058096</c:v>
                </c:pt>
                <c:pt idx="9">
                  <c:v>46.230890880337377</c:v>
                </c:pt>
                <c:pt idx="10">
                  <c:v>45.942982456140349</c:v>
                </c:pt>
                <c:pt idx="11">
                  <c:v>45.992260917634056</c:v>
                </c:pt>
              </c:numCache>
            </c:numRef>
          </c:val>
        </c:ser>
        <c:ser>
          <c:idx val="3"/>
          <c:order val="3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業種別縦_折線!$D$232:$D$243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業種別縦_折線!$K$232:$K$243</c:f>
              <c:numCache>
                <c:formatCode>0.0</c:formatCode>
                <c:ptCount val="12"/>
                <c:pt idx="1">
                  <c:v>4.4603033006244429E-2</c:v>
                </c:pt>
                <c:pt idx="2">
                  <c:v>4.63821892393321E-2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4"/>
          <c:order val="4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業種別縦_折線!$D$232:$D$243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業種別縦_折線!$L$232:$L$243</c:f>
              <c:numCache>
                <c:formatCode>0.0</c:formatCode>
                <c:ptCount val="12"/>
                <c:pt idx="1">
                  <c:v>0</c:v>
                </c:pt>
                <c:pt idx="2">
                  <c:v>0</c:v>
                </c:pt>
                <c:pt idx="3">
                  <c:v>9.5283468318246786E-2</c:v>
                </c:pt>
                <c:pt idx="4">
                  <c:v>8.9445438282647588E-2</c:v>
                </c:pt>
                <c:pt idx="5">
                  <c:v>9.6852300242130748E-2</c:v>
                </c:pt>
                <c:pt idx="6">
                  <c:v>9.7134531325886342E-2</c:v>
                </c:pt>
                <c:pt idx="7">
                  <c:v>9.7370983446932818E-2</c:v>
                </c:pt>
                <c:pt idx="8">
                  <c:v>0.1037344398340249</c:v>
                </c:pt>
                <c:pt idx="9">
                  <c:v>0.10542962572482868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24254592"/>
        <c:axId val="224256384"/>
      </c:barChart>
      <c:dateAx>
        <c:axId val="224254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4256384"/>
        <c:crosses val="autoZero"/>
        <c:auto val="1"/>
        <c:lblOffset val="0"/>
        <c:baseTimeUnit val="years"/>
        <c:majorUnit val="1"/>
        <c:minorUnit val="1"/>
      </c:dateAx>
      <c:valAx>
        <c:axId val="22425638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％</a:t>
                </a:r>
              </a:p>
            </c:rich>
          </c:tx>
          <c:layout>
            <c:manualLayout>
              <c:xMode val="edge"/>
              <c:yMode val="edge"/>
              <c:x val="4.0293040293040296E-2"/>
              <c:y val="0.10482402075322429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42545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945818259204087"/>
          <c:y val="0.25515807864442475"/>
          <c:w val="0.19006192806980207"/>
          <c:h val="0.29450111289280329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対排出量割合の推移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鉱業</a:t>
            </a:r>
            <a:r>
              <a:rPr lang="en-US" altLang="ja-JP"/>
              <a:t>)</a:t>
            </a:r>
            <a:endParaRPr lang="ja-JP" alt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業種別縦_折線!$D$244:$D$255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業種別縦_折線!$G$244:$G$255</c:f>
              <c:numCache>
                <c:formatCode>0.0</c:formatCode>
                <c:ptCount val="12"/>
              </c:numCache>
            </c:numRef>
          </c:val>
        </c:ser>
        <c:ser>
          <c:idx val="1"/>
          <c:order val="1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業種別縦_折線!$D$244:$D$255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業種別縦_折線!$I$244:$I$255</c:f>
              <c:numCache>
                <c:formatCode>0.0</c:formatCode>
                <c:ptCount val="12"/>
                <c:pt idx="0">
                  <c:v>27.369320152370253</c:v>
                </c:pt>
                <c:pt idx="1">
                  <c:v>45.104895104895107</c:v>
                </c:pt>
                <c:pt idx="2">
                  <c:v>48.432055749128921</c:v>
                </c:pt>
                <c:pt idx="3">
                  <c:v>37.311178247734141</c:v>
                </c:pt>
                <c:pt idx="4">
                  <c:v>37.353433835845898</c:v>
                </c:pt>
                <c:pt idx="5">
                  <c:v>37.353433835845898</c:v>
                </c:pt>
                <c:pt idx="6">
                  <c:v>37.379576107899808</c:v>
                </c:pt>
                <c:pt idx="7">
                  <c:v>36.542239685658153</c:v>
                </c:pt>
                <c:pt idx="8">
                  <c:v>36.489607390300236</c:v>
                </c:pt>
                <c:pt idx="9">
                  <c:v>36.612021857923501</c:v>
                </c:pt>
                <c:pt idx="10">
                  <c:v>11.926605504587156</c:v>
                </c:pt>
                <c:pt idx="11">
                  <c:v>13.548387096774196</c:v>
                </c:pt>
              </c:numCache>
            </c:numRef>
          </c:val>
        </c:ser>
        <c:ser>
          <c:idx val="2"/>
          <c:order val="2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業種別縦_折線!$D$244:$D$255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業種別縦_折線!$J$244:$J$255</c:f>
              <c:numCache>
                <c:formatCode>0.0</c:formatCode>
                <c:ptCount val="12"/>
                <c:pt idx="0">
                  <c:v>38.74234350950308</c:v>
                </c:pt>
                <c:pt idx="1">
                  <c:v>48.6013986013986</c:v>
                </c:pt>
                <c:pt idx="2">
                  <c:v>47.386759581881535</c:v>
                </c:pt>
                <c:pt idx="3">
                  <c:v>62.688821752265866</c:v>
                </c:pt>
                <c:pt idx="4">
                  <c:v>62.646566164154102</c:v>
                </c:pt>
                <c:pt idx="5">
                  <c:v>62.646566164154102</c:v>
                </c:pt>
                <c:pt idx="6">
                  <c:v>62.620423892100199</c:v>
                </c:pt>
                <c:pt idx="7">
                  <c:v>63.457760314341847</c:v>
                </c:pt>
                <c:pt idx="8">
                  <c:v>63.510392609699771</c:v>
                </c:pt>
                <c:pt idx="9">
                  <c:v>63.387978142076506</c:v>
                </c:pt>
                <c:pt idx="10">
                  <c:v>88.073394495412856</c:v>
                </c:pt>
                <c:pt idx="11">
                  <c:v>86.451612903225808</c:v>
                </c:pt>
              </c:numCache>
            </c:numRef>
          </c:val>
        </c:ser>
        <c:ser>
          <c:idx val="3"/>
          <c:order val="3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業種別縦_折線!$D$244:$D$255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業種別縦_折線!$K$244:$K$255</c:f>
              <c:numCache>
                <c:formatCode>0.0</c:formatCode>
                <c:ptCount val="12"/>
                <c:pt idx="0">
                  <c:v>33.88833633812667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4"/>
          <c:order val="4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業種別縦_折線!$D$244:$D$255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業種別縦_折線!$L$244:$L$255</c:f>
              <c:numCache>
                <c:formatCode>0.0</c:formatCode>
                <c:ptCount val="12"/>
                <c:pt idx="0">
                  <c:v>0</c:v>
                </c:pt>
                <c:pt idx="1">
                  <c:v>6.2937062937062942</c:v>
                </c:pt>
                <c:pt idx="2">
                  <c:v>4.1811846689895473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24371072"/>
        <c:axId val="224372608"/>
      </c:barChart>
      <c:dateAx>
        <c:axId val="224371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4372608"/>
        <c:crosses val="autoZero"/>
        <c:auto val="1"/>
        <c:lblOffset val="0"/>
        <c:baseTimeUnit val="years"/>
        <c:majorUnit val="1"/>
        <c:minorUnit val="1"/>
      </c:dateAx>
      <c:valAx>
        <c:axId val="22437260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％</a:t>
                </a:r>
              </a:p>
            </c:rich>
          </c:tx>
          <c:layout>
            <c:manualLayout>
              <c:xMode val="edge"/>
              <c:yMode val="edge"/>
              <c:x val="3.2698096282268517E-2"/>
              <c:y val="8.8694945389890784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43710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488743544153755"/>
          <c:y val="0.30053393325834277"/>
          <c:w val="0.19604182541698417"/>
          <c:h val="0.29079815023122108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対排出量割合の推移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建設業</a:t>
            </a:r>
            <a:r>
              <a:rPr lang="en-US" altLang="ja-JP"/>
              <a:t>)</a:t>
            </a:r>
            <a:endParaRPr lang="ja-JP" alt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3370297462817142E-2"/>
          <c:y val="2.9398148148148149E-2"/>
          <c:w val="0.93746334833703526"/>
          <c:h val="0.912151303035866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業種別縦_折線!$D$256:$D$267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業種別縦_折線!$G$256:$G$267</c:f>
              <c:numCache>
                <c:formatCode>0.0</c:formatCode>
                <c:ptCount val="12"/>
              </c:numCache>
            </c:numRef>
          </c:val>
        </c:ser>
        <c:ser>
          <c:idx val="1"/>
          <c:order val="1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業種別縦_折線!$D$256:$D$267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業種別縦_折線!$I$256:$I$267</c:f>
              <c:numCache>
                <c:formatCode>0.0</c:formatCode>
                <c:ptCount val="12"/>
                <c:pt idx="0">
                  <c:v>57.189566897505927</c:v>
                </c:pt>
                <c:pt idx="1">
                  <c:v>79.184247538677923</c:v>
                </c:pt>
                <c:pt idx="2">
                  <c:v>88.665447897623395</c:v>
                </c:pt>
                <c:pt idx="3">
                  <c:v>86.081003993154596</c:v>
                </c:pt>
                <c:pt idx="4">
                  <c:v>86.164298949969123</c:v>
                </c:pt>
                <c:pt idx="5">
                  <c:v>86.239695624603669</c:v>
                </c:pt>
                <c:pt idx="6">
                  <c:v>88.459214501510573</c:v>
                </c:pt>
                <c:pt idx="7">
                  <c:v>88.941979522184297</c:v>
                </c:pt>
                <c:pt idx="8">
                  <c:v>92.413342053629819</c:v>
                </c:pt>
                <c:pt idx="9">
                  <c:v>91.40880961048417</c:v>
                </c:pt>
                <c:pt idx="10">
                  <c:v>93.593314763231191</c:v>
                </c:pt>
                <c:pt idx="11">
                  <c:v>94.17195614541258</c:v>
                </c:pt>
              </c:numCache>
            </c:numRef>
          </c:val>
        </c:ser>
        <c:ser>
          <c:idx val="2"/>
          <c:order val="2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業種別縦_折線!$D$256:$D$267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業種別縦_折線!$J$256:$J$267</c:f>
              <c:numCache>
                <c:formatCode>0.0</c:formatCode>
                <c:ptCount val="12"/>
                <c:pt idx="0">
                  <c:v>0.71267828470085215</c:v>
                </c:pt>
                <c:pt idx="1">
                  <c:v>8.0872011251758096</c:v>
                </c:pt>
                <c:pt idx="2">
                  <c:v>2.0719073735527118</c:v>
                </c:pt>
                <c:pt idx="3">
                  <c:v>6.9024529378208781</c:v>
                </c:pt>
                <c:pt idx="4">
                  <c:v>6.9796170475602226</c:v>
                </c:pt>
                <c:pt idx="5">
                  <c:v>6.9752694990488262</c:v>
                </c:pt>
                <c:pt idx="6">
                  <c:v>5.1359516616314203</c:v>
                </c:pt>
                <c:pt idx="7">
                  <c:v>4.9829351535836173</c:v>
                </c:pt>
                <c:pt idx="8">
                  <c:v>3.989535644211903</c:v>
                </c:pt>
                <c:pt idx="9">
                  <c:v>3.3127047688387332</c:v>
                </c:pt>
                <c:pt idx="10">
                  <c:v>2.8551532033426184</c:v>
                </c:pt>
                <c:pt idx="11">
                  <c:v>2.4235429890363531</c:v>
                </c:pt>
              </c:numCache>
            </c:numRef>
          </c:val>
        </c:ser>
        <c:ser>
          <c:idx val="3"/>
          <c:order val="3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業種別縦_折線!$D$256:$D$267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業種別縦_折線!$K$256:$K$267</c:f>
              <c:numCache>
                <c:formatCode>0.0</c:formatCode>
                <c:ptCount val="12"/>
                <c:pt idx="0">
                  <c:v>42.097754817793216</c:v>
                </c:pt>
                <c:pt idx="1">
                  <c:v>12.376933895921239</c:v>
                </c:pt>
                <c:pt idx="2">
                  <c:v>8.7751371115173669</c:v>
                </c:pt>
                <c:pt idx="3">
                  <c:v>7.0165430690245296</c:v>
                </c:pt>
                <c:pt idx="4">
                  <c:v>6.8560840024706611</c:v>
                </c:pt>
                <c:pt idx="5">
                  <c:v>6.7850348763474955</c:v>
                </c:pt>
                <c:pt idx="6">
                  <c:v>6.4048338368580069</c:v>
                </c:pt>
                <c:pt idx="7">
                  <c:v>6.0750853242320817</c:v>
                </c:pt>
                <c:pt idx="8">
                  <c:v>3.5971223021582732</c:v>
                </c:pt>
                <c:pt idx="9">
                  <c:v>4.295595194757917</c:v>
                </c:pt>
                <c:pt idx="10">
                  <c:v>2.8551532033426184</c:v>
                </c:pt>
                <c:pt idx="11">
                  <c:v>2.971725331794576</c:v>
                </c:pt>
              </c:numCache>
            </c:numRef>
          </c:val>
        </c:ser>
        <c:ser>
          <c:idx val="4"/>
          <c:order val="4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業種別縦_折線!$D$256:$D$267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業種別縦_折線!$L$256:$L$267</c:f>
              <c:numCache>
                <c:formatCode>0.0</c:formatCode>
                <c:ptCount val="12"/>
                <c:pt idx="0">
                  <c:v>0</c:v>
                </c:pt>
                <c:pt idx="1">
                  <c:v>0.42194092827004215</c:v>
                </c:pt>
                <c:pt idx="2">
                  <c:v>0.48750761730652042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0.98289042591918463</c:v>
                </c:pt>
                <c:pt idx="10">
                  <c:v>0.69637883008356549</c:v>
                </c:pt>
                <c:pt idx="11">
                  <c:v>0.43277553375649158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24489472"/>
        <c:axId val="224491008"/>
      </c:barChart>
      <c:dateAx>
        <c:axId val="224489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4491008"/>
        <c:crosses val="autoZero"/>
        <c:auto val="1"/>
        <c:lblOffset val="0"/>
        <c:baseTimeUnit val="years"/>
        <c:majorUnit val="1"/>
        <c:minorUnit val="1"/>
      </c:dateAx>
      <c:valAx>
        <c:axId val="22449100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％</a:t>
                </a:r>
              </a:p>
            </c:rich>
          </c:tx>
          <c:layout>
            <c:manualLayout>
              <c:xMode val="edge"/>
              <c:yMode val="edge"/>
              <c:x val="4.0293040293040296E-2"/>
              <c:y val="0.10482402075322429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44894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372986395568484"/>
          <c:y val="0.29261634363012318"/>
          <c:w val="0.21902922512044484"/>
          <c:h val="0.27101403189985868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対排出量割合の推移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製造業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業種別縦_折線!$D$268:$D$279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業種別縦_折線!$G$268:$G$279</c:f>
              <c:numCache>
                <c:formatCode>0.0</c:formatCode>
                <c:ptCount val="12"/>
              </c:numCache>
            </c:numRef>
          </c:val>
        </c:ser>
        <c:ser>
          <c:idx val="1"/>
          <c:order val="1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業種別縦_折線!$D$268:$D$279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業種別縦_折線!$I$268:$I$279</c:f>
              <c:numCache>
                <c:formatCode>0.0</c:formatCode>
                <c:ptCount val="12"/>
                <c:pt idx="0">
                  <c:v>25.773049350225115</c:v>
                </c:pt>
                <c:pt idx="1">
                  <c:v>22.497745716862038</c:v>
                </c:pt>
                <c:pt idx="2">
                  <c:v>19.254658385093169</c:v>
                </c:pt>
                <c:pt idx="3">
                  <c:v>10.869565217391305</c:v>
                </c:pt>
                <c:pt idx="4">
                  <c:v>10.810810810810811</c:v>
                </c:pt>
                <c:pt idx="5">
                  <c:v>11.473247927656367</c:v>
                </c:pt>
                <c:pt idx="6">
                  <c:v>11.913289349670123</c:v>
                </c:pt>
                <c:pt idx="7">
                  <c:v>10.482440581766584</c:v>
                </c:pt>
                <c:pt idx="8">
                  <c:v>10.902401239349341</c:v>
                </c:pt>
                <c:pt idx="9">
                  <c:v>9.0811391724879087</c:v>
                </c:pt>
                <c:pt idx="10">
                  <c:v>11.652218255991841</c:v>
                </c:pt>
                <c:pt idx="11">
                  <c:v>12.979136341581757</c:v>
                </c:pt>
              </c:numCache>
            </c:numRef>
          </c:val>
        </c:ser>
        <c:ser>
          <c:idx val="2"/>
          <c:order val="2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業種別縦_折線!$D$268:$D$279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業種別縦_折線!$J$268:$J$279</c:f>
              <c:numCache>
                <c:formatCode>0.0</c:formatCode>
                <c:ptCount val="12"/>
                <c:pt idx="0">
                  <c:v>62.980951008634221</c:v>
                </c:pt>
                <c:pt idx="1">
                  <c:v>70.018034265103708</c:v>
                </c:pt>
                <c:pt idx="2">
                  <c:v>73.66459627329192</c:v>
                </c:pt>
                <c:pt idx="3">
                  <c:v>88.08695652173914</c:v>
                </c:pt>
                <c:pt idx="4">
                  <c:v>88.227491294975962</c:v>
                </c:pt>
                <c:pt idx="5">
                  <c:v>87.43406179351922</c:v>
                </c:pt>
                <c:pt idx="6">
                  <c:v>86.654099905749291</c:v>
                </c:pt>
                <c:pt idx="7">
                  <c:v>88.790351188364667</c:v>
                </c:pt>
                <c:pt idx="8">
                  <c:v>88.439194422927955</c:v>
                </c:pt>
                <c:pt idx="9">
                  <c:v>89.629231595916167</c:v>
                </c:pt>
                <c:pt idx="10">
                  <c:v>86.460989291177967</c:v>
                </c:pt>
                <c:pt idx="11">
                  <c:v>85.540999514798642</c:v>
                </c:pt>
              </c:numCache>
            </c:numRef>
          </c:val>
        </c:ser>
        <c:ser>
          <c:idx val="3"/>
          <c:order val="3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業種別縦_折線!$D$268:$D$279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業種別縦_折線!$K$268:$K$279</c:f>
              <c:numCache>
                <c:formatCode>0.0</c:formatCode>
                <c:ptCount val="12"/>
                <c:pt idx="0">
                  <c:v>11.245999641140671</c:v>
                </c:pt>
                <c:pt idx="1">
                  <c:v>6.7628494138863831</c:v>
                </c:pt>
                <c:pt idx="2">
                  <c:v>6.8737060041407867</c:v>
                </c:pt>
                <c:pt idx="3">
                  <c:v>1.026086956521739</c:v>
                </c:pt>
                <c:pt idx="4">
                  <c:v>0.94511689603714133</c:v>
                </c:pt>
                <c:pt idx="5">
                  <c:v>1.0738507912584778</c:v>
                </c:pt>
                <c:pt idx="6">
                  <c:v>1.3949104618284638</c:v>
                </c:pt>
                <c:pt idx="7">
                  <c:v>0.70947144377438809</c:v>
                </c:pt>
                <c:pt idx="8">
                  <c:v>0.65840433772269558</c:v>
                </c:pt>
                <c:pt idx="9">
                  <c:v>1.2896292315959161</c:v>
                </c:pt>
                <c:pt idx="10">
                  <c:v>1.8612952575216728</c:v>
                </c:pt>
                <c:pt idx="11">
                  <c:v>1.4556040756914119</c:v>
                </c:pt>
              </c:numCache>
            </c:numRef>
          </c:val>
        </c:ser>
        <c:ser>
          <c:idx val="4"/>
          <c:order val="4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業種別縦_折線!$D$268:$D$279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業種別縦_折線!$L$268:$L$279</c:f>
              <c:numCache>
                <c:formatCode>0.0</c:formatCode>
                <c:ptCount val="12"/>
                <c:pt idx="0">
                  <c:v>0</c:v>
                </c:pt>
                <c:pt idx="1">
                  <c:v>0.67628494138863837</c:v>
                </c:pt>
                <c:pt idx="2">
                  <c:v>0.16563146997929606</c:v>
                </c:pt>
                <c:pt idx="3">
                  <c:v>1.7391304347826087E-2</c:v>
                </c:pt>
                <c:pt idx="4">
                  <c:v>1.6580998176090201E-2</c:v>
                </c:pt>
                <c:pt idx="5">
                  <c:v>1.8839487565938208E-2</c:v>
                </c:pt>
                <c:pt idx="6">
                  <c:v>1.8850141376060323E-2</c:v>
                </c:pt>
                <c:pt idx="7">
                  <c:v>1.7736786094359702E-2</c:v>
                </c:pt>
                <c:pt idx="8">
                  <c:v>0</c:v>
                </c:pt>
                <c:pt idx="9">
                  <c:v>0</c:v>
                </c:pt>
                <c:pt idx="10">
                  <c:v>2.5497195308516064E-2</c:v>
                </c:pt>
                <c:pt idx="11">
                  <c:v>2.4260067928190198E-2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24593408"/>
        <c:axId val="224594944"/>
      </c:barChart>
      <c:dateAx>
        <c:axId val="22459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4594944"/>
        <c:crosses val="autoZero"/>
        <c:auto val="1"/>
        <c:lblOffset val="0"/>
        <c:baseTimeUnit val="years"/>
        <c:majorUnit val="1"/>
        <c:minorUnit val="1"/>
      </c:dateAx>
      <c:valAx>
        <c:axId val="22459494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％</a:t>
                </a:r>
              </a:p>
            </c:rich>
          </c:tx>
          <c:layout>
            <c:manualLayout>
              <c:xMode val="edge"/>
              <c:yMode val="edge"/>
              <c:x val="4.0293088363954503E-2"/>
              <c:y val="4.4638743073782447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45934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4369528405723472"/>
          <c:y val="0.35908429976604367"/>
          <c:w val="0.23260773854881042"/>
          <c:h val="0.27424970440995194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対排出量割合の推移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電気ガス水道業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業種別縦_折線!$D$280:$D$291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業種別縦_折線!$G$280:$G$291</c:f>
              <c:numCache>
                <c:formatCode>0.0</c:formatCode>
                <c:ptCount val="12"/>
              </c:numCache>
            </c:numRef>
          </c:val>
        </c:ser>
        <c:ser>
          <c:idx val="1"/>
          <c:order val="1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業種別縦_折線!$D$280:$D$291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業種別縦_折線!$I$280:$I$291</c:f>
              <c:numCache>
                <c:formatCode>0.0</c:formatCode>
                <c:ptCount val="12"/>
                <c:pt idx="0">
                  <c:v>2.3884785196595311</c:v>
                </c:pt>
                <c:pt idx="1">
                  <c:v>6.8828590337524824</c:v>
                </c:pt>
                <c:pt idx="2">
                  <c:v>5.6166056166056171</c:v>
                </c:pt>
                <c:pt idx="3">
                  <c:v>4.1028781383955906</c:v>
                </c:pt>
                <c:pt idx="4">
                  <c:v>1.6469038208168645</c:v>
                </c:pt>
                <c:pt idx="5">
                  <c:v>1.3824884792626728</c:v>
                </c:pt>
                <c:pt idx="6">
                  <c:v>3.2573289902280131</c:v>
                </c:pt>
                <c:pt idx="7">
                  <c:v>3.8435140700068633</c:v>
                </c:pt>
                <c:pt idx="8">
                  <c:v>3.4859876965140124</c:v>
                </c:pt>
                <c:pt idx="9">
                  <c:v>5.6792873051224939</c:v>
                </c:pt>
                <c:pt idx="10">
                  <c:v>5.3025152957171997</c:v>
                </c:pt>
                <c:pt idx="11">
                  <c:v>2.6422764227642279</c:v>
                </c:pt>
              </c:numCache>
            </c:numRef>
          </c:val>
        </c:ser>
        <c:ser>
          <c:idx val="2"/>
          <c:order val="2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業種別縦_折線!$D$280:$D$291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業種別縦_折線!$J$280:$J$291</c:f>
              <c:numCache>
                <c:formatCode>0.0</c:formatCode>
                <c:ptCount val="12"/>
                <c:pt idx="0">
                  <c:v>78.093700958717022</c:v>
                </c:pt>
                <c:pt idx="1">
                  <c:v>87.624090006618133</c:v>
                </c:pt>
                <c:pt idx="2">
                  <c:v>85.653235653235654</c:v>
                </c:pt>
                <c:pt idx="3">
                  <c:v>89.40600122473974</c:v>
                </c:pt>
                <c:pt idx="4">
                  <c:v>90.974967061923579</c:v>
                </c:pt>
                <c:pt idx="5">
                  <c:v>94.601711652402898</c:v>
                </c:pt>
                <c:pt idx="6">
                  <c:v>95.309446254071659</c:v>
                </c:pt>
                <c:pt idx="7">
                  <c:v>96.019217570350037</c:v>
                </c:pt>
                <c:pt idx="8">
                  <c:v>96.445659603554347</c:v>
                </c:pt>
                <c:pt idx="9">
                  <c:v>87.973273942093542</c:v>
                </c:pt>
                <c:pt idx="10">
                  <c:v>92.794017675050995</c:v>
                </c:pt>
                <c:pt idx="11">
                  <c:v>94.783197831978313</c:v>
                </c:pt>
              </c:numCache>
            </c:numRef>
          </c:val>
        </c:ser>
        <c:ser>
          <c:idx val="3"/>
          <c:order val="3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業種別縦_折線!$D$280:$D$291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業種別縦_折線!$K$280:$K$291</c:f>
              <c:numCache>
                <c:formatCode>0.0</c:formatCode>
                <c:ptCount val="12"/>
                <c:pt idx="0">
                  <c:v>19.517820521623459</c:v>
                </c:pt>
                <c:pt idx="1">
                  <c:v>5.2945069490403709</c:v>
                </c:pt>
                <c:pt idx="2">
                  <c:v>8.5470085470085468</c:v>
                </c:pt>
                <c:pt idx="3">
                  <c:v>6.0012247397428045</c:v>
                </c:pt>
                <c:pt idx="4">
                  <c:v>6.8511198945981553</c:v>
                </c:pt>
                <c:pt idx="5">
                  <c:v>3.489137590520079</c:v>
                </c:pt>
                <c:pt idx="6">
                  <c:v>0.84690553745928343</c:v>
                </c:pt>
                <c:pt idx="7">
                  <c:v>0.13726835964310227</c:v>
                </c:pt>
                <c:pt idx="8">
                  <c:v>6.8352699931647304E-2</c:v>
                </c:pt>
                <c:pt idx="9">
                  <c:v>3.4521158129175946</c:v>
                </c:pt>
                <c:pt idx="10">
                  <c:v>1.6315431679129844</c:v>
                </c:pt>
                <c:pt idx="11">
                  <c:v>2.3035230352303522</c:v>
                </c:pt>
              </c:numCache>
            </c:numRef>
          </c:val>
        </c:ser>
        <c:ser>
          <c:idx val="4"/>
          <c:order val="4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業種別縦_折線!$D$280:$D$291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業種別縦_折線!$L$280:$L$291</c:f>
              <c:numCache>
                <c:formatCode>0.0</c:formatCode>
                <c:ptCount val="12"/>
                <c:pt idx="0">
                  <c:v>0</c:v>
                </c:pt>
                <c:pt idx="1">
                  <c:v>0.13236267372600927</c:v>
                </c:pt>
                <c:pt idx="2">
                  <c:v>0.1221001221001221</c:v>
                </c:pt>
                <c:pt idx="3">
                  <c:v>0.4898958971218616</c:v>
                </c:pt>
                <c:pt idx="4">
                  <c:v>0.5270092226613966</c:v>
                </c:pt>
                <c:pt idx="5">
                  <c:v>0.52666227781435149</c:v>
                </c:pt>
                <c:pt idx="6">
                  <c:v>0.52117263843648209</c:v>
                </c:pt>
                <c:pt idx="7">
                  <c:v>0</c:v>
                </c:pt>
                <c:pt idx="8">
                  <c:v>0</c:v>
                </c:pt>
                <c:pt idx="9">
                  <c:v>2.8953229398663698</c:v>
                </c:pt>
                <c:pt idx="10">
                  <c:v>0.27192386131883073</c:v>
                </c:pt>
                <c:pt idx="11">
                  <c:v>0.27100271002710025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24672384"/>
        <c:axId val="224690560"/>
      </c:barChart>
      <c:dateAx>
        <c:axId val="22467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4690560"/>
        <c:crosses val="autoZero"/>
        <c:auto val="1"/>
        <c:lblOffset val="0"/>
        <c:baseTimeUnit val="years"/>
        <c:majorUnit val="1"/>
        <c:minorUnit val="1"/>
      </c:dateAx>
      <c:valAx>
        <c:axId val="2246905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％</a:t>
                </a:r>
              </a:p>
            </c:rich>
          </c:tx>
          <c:layout>
            <c:manualLayout>
              <c:xMode val="edge"/>
              <c:yMode val="edge"/>
              <c:x val="3.7702460119946143E-2"/>
              <c:y val="7.3789573717078463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46723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4216652163762553"/>
          <c:y val="0.28300095901473854"/>
          <c:w val="0.22981089627947449"/>
          <c:h val="0.28062941651524331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対排出量割合の推移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運輸業</a:t>
            </a:r>
            <a:r>
              <a:rPr lang="en-US" altLang="ja-JP"/>
              <a:t>)</a:t>
            </a:r>
            <a:endParaRPr lang="ja-JP" alt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業種別縦_折線!$D$292:$D$303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業種別縦_折線!$G$292:$G$303</c:f>
              <c:numCache>
                <c:formatCode>0.0</c:formatCode>
                <c:ptCount val="12"/>
              </c:numCache>
            </c:numRef>
          </c:val>
        </c:ser>
        <c:ser>
          <c:idx val="1"/>
          <c:order val="1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業種別縦_折線!$D$292:$D$303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業種別縦_折線!$I$292:$I$303</c:f>
              <c:numCache>
                <c:formatCode>0.0</c:formatCode>
                <c:ptCount val="12"/>
                <c:pt idx="0">
                  <c:v>72.618483412322277</c:v>
                </c:pt>
                <c:pt idx="1">
                  <c:v>37.5</c:v>
                </c:pt>
                <c:pt idx="2">
                  <c:v>55.555555555555557</c:v>
                </c:pt>
                <c:pt idx="3">
                  <c:v>69.39655172413795</c:v>
                </c:pt>
                <c:pt idx="4">
                  <c:v>69.369369369369366</c:v>
                </c:pt>
                <c:pt idx="5">
                  <c:v>72.727272727272734</c:v>
                </c:pt>
                <c:pt idx="6">
                  <c:v>50</c:v>
                </c:pt>
                <c:pt idx="7">
                  <c:v>66.666666666666657</c:v>
                </c:pt>
                <c:pt idx="8">
                  <c:v>60</c:v>
                </c:pt>
                <c:pt idx="9">
                  <c:v>70</c:v>
                </c:pt>
                <c:pt idx="10">
                  <c:v>81.818181818181827</c:v>
                </c:pt>
                <c:pt idx="11">
                  <c:v>81.818181818181827</c:v>
                </c:pt>
              </c:numCache>
            </c:numRef>
          </c:val>
        </c:ser>
        <c:ser>
          <c:idx val="2"/>
          <c:order val="2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業種別縦_折線!$D$292:$D$303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業種別縦_折線!$J$292:$J$303</c:f>
              <c:numCache>
                <c:formatCode>0.0</c:formatCode>
                <c:ptCount val="12"/>
                <c:pt idx="0">
                  <c:v>1.3507109004739337</c:v>
                </c:pt>
                <c:pt idx="1">
                  <c:v>25</c:v>
                </c:pt>
                <c:pt idx="2">
                  <c:v>11.111111111111111</c:v>
                </c:pt>
                <c:pt idx="3">
                  <c:v>20.517241379310345</c:v>
                </c:pt>
                <c:pt idx="4">
                  <c:v>20.54054054054054</c:v>
                </c:pt>
                <c:pt idx="5">
                  <c:v>18.181818181818183</c:v>
                </c:pt>
                <c:pt idx="6">
                  <c:v>44.444444444444443</c:v>
                </c:pt>
                <c:pt idx="7">
                  <c:v>11.111111111111111</c:v>
                </c:pt>
                <c:pt idx="8">
                  <c:v>20</c:v>
                </c:pt>
                <c:pt idx="9">
                  <c:v>10</c:v>
                </c:pt>
                <c:pt idx="10">
                  <c:v>18.181818181818183</c:v>
                </c:pt>
                <c:pt idx="11">
                  <c:v>18.181818181818183</c:v>
                </c:pt>
              </c:numCache>
            </c:numRef>
          </c:val>
        </c:ser>
        <c:ser>
          <c:idx val="3"/>
          <c:order val="3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業種別縦_折線!$D$292:$D$303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業種別縦_折線!$K$292:$K$303</c:f>
              <c:numCache>
                <c:formatCode>0.0</c:formatCode>
                <c:ptCount val="12"/>
                <c:pt idx="0">
                  <c:v>26.030805687203795</c:v>
                </c:pt>
                <c:pt idx="1">
                  <c:v>25</c:v>
                </c:pt>
                <c:pt idx="2">
                  <c:v>33.333333333333329</c:v>
                </c:pt>
                <c:pt idx="3">
                  <c:v>10</c:v>
                </c:pt>
                <c:pt idx="4">
                  <c:v>10</c:v>
                </c:pt>
                <c:pt idx="5">
                  <c:v>9.0909090909090917</c:v>
                </c:pt>
                <c:pt idx="6">
                  <c:v>5.5555555555555554</c:v>
                </c:pt>
                <c:pt idx="7">
                  <c:v>22.222222222222221</c:v>
                </c:pt>
                <c:pt idx="8">
                  <c:v>20</c:v>
                </c:pt>
                <c:pt idx="9">
                  <c:v>20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4"/>
          <c:order val="4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業種別縦_折線!$D$292:$D$303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業種別縦_折線!$L$292:$L$303</c:f>
              <c:numCache>
                <c:formatCode>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8.6206896551724144E-2</c:v>
                </c:pt>
                <c:pt idx="4">
                  <c:v>9.0090090090090086E-2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24743808"/>
        <c:axId val="224745344"/>
      </c:barChart>
      <c:dateAx>
        <c:axId val="22474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4745344"/>
        <c:crosses val="autoZero"/>
        <c:auto val="1"/>
        <c:lblOffset val="0"/>
        <c:baseTimeUnit val="years"/>
        <c:majorUnit val="1"/>
        <c:minorUnit val="1"/>
      </c:dateAx>
      <c:valAx>
        <c:axId val="22474534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％</a:t>
                </a:r>
              </a:p>
            </c:rich>
          </c:tx>
          <c:layout>
            <c:manualLayout>
              <c:xMode val="edge"/>
              <c:yMode val="edge"/>
              <c:x val="4.0292947252561169E-2"/>
              <c:y val="6.0237975826270114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47438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4369528405723472"/>
          <c:y val="0.21175309694568434"/>
          <c:w val="0.21647870629074592"/>
          <c:h val="0.28383442110574614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/>
              <a:t>業種別の産廃処理法</a:t>
            </a:r>
            <a:r>
              <a:rPr lang="en-US" altLang="ja-JP"/>
              <a:t>(H23)</a:t>
            </a:r>
            <a:endParaRPr lang="ja-JP" alt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業種別縦_積棒!$D$67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(業種別縦_積棒!$B$71,業種別縦_積棒!$B$74,業種別縦_積棒!$B$77,業種別縦_積棒!$B$80,業種別縦_積棒!$B$83,業種別縦_積棒!$B$86,業種別縦_積棒!$B$89,業種別縦_積棒!$B$92)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(業種別縦_積棒!$D$71,業種別縦_積棒!$D$74,業種別縦_積棒!$D$77,業種別縦_積棒!$D$80,業種別縦_積棒!$D$83,業種別縦_積棒!$D$86,業種別縦_積棒!$D$89,業種別縦_積棒!$D$92)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28</c:v>
                </c:pt>
                <c:pt idx="3">
                  <c:v>128</c:v>
                </c:pt>
                <c:pt idx="4">
                  <c:v>0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</c:numCache>
            </c:numRef>
          </c:val>
        </c:ser>
        <c:ser>
          <c:idx val="1"/>
          <c:order val="1"/>
          <c:tx>
            <c:strRef>
              <c:f>業種別縦_積棒!$F$67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(業種別縦_積棒!$B$71,業種別縦_積棒!$B$74,業種別縦_積棒!$B$77,業種別縦_積棒!$B$80,業種別縦_積棒!$B$83,業種別縦_積棒!$B$86,業種別縦_積棒!$B$89,業種別縦_積棒!$B$92)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(業種別縦_積棒!$F$71,業種別縦_積棒!$F$74,業種別縦_積棒!$F$77,業種別縦_積棒!$F$80,業種別縦_積棒!$F$83,業種別縦_積棒!$F$86,業種別縦_積棒!$F$89,業種別縦_積棒!$F$92)</c:f>
              <c:numCache>
                <c:formatCode>0_ </c:formatCode>
                <c:ptCount val="8"/>
                <c:pt idx="0">
                  <c:v>1018</c:v>
                </c:pt>
                <c:pt idx="1">
                  <c:v>201</c:v>
                </c:pt>
                <c:pt idx="2">
                  <c:v>2511</c:v>
                </c:pt>
                <c:pt idx="3">
                  <c:v>338</c:v>
                </c:pt>
                <c:pt idx="4">
                  <c:v>51</c:v>
                </c:pt>
                <c:pt idx="5">
                  <c:v>7</c:v>
                </c:pt>
                <c:pt idx="6">
                  <c:v>37</c:v>
                </c:pt>
                <c:pt idx="7">
                  <c:v>12</c:v>
                </c:pt>
              </c:numCache>
            </c:numRef>
          </c:val>
        </c:ser>
        <c:ser>
          <c:idx val="2"/>
          <c:order val="2"/>
          <c:tx>
            <c:strRef>
              <c:f>業種別縦_積棒!$G$67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(業種別縦_積棒!$B$71,業種別縦_積棒!$B$74,業種別縦_積棒!$B$77,業種別縦_積棒!$B$80,業種別縦_積棒!$B$83,業種別縦_積棒!$B$86,業種別縦_積棒!$B$89,業種別縦_積棒!$B$92)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(業種別縦_積棒!$G$71,業種別縦_積棒!$G$74,業種別縦_積棒!$G$77,業種別縦_積棒!$G$80,業種別縦_積棒!$G$83,業種別縦_積棒!$G$86,業種別縦_積棒!$G$89,業種別縦_積棒!$G$92)</c:f>
              <c:numCache>
                <c:formatCode>0_ </c:formatCode>
                <c:ptCount val="8"/>
                <c:pt idx="0">
                  <c:v>877</c:v>
                </c:pt>
                <c:pt idx="1">
                  <c:v>348</c:v>
                </c:pt>
                <c:pt idx="2">
                  <c:v>91</c:v>
                </c:pt>
                <c:pt idx="3">
                  <c:v>3336</c:v>
                </c:pt>
                <c:pt idx="4">
                  <c:v>790</c:v>
                </c:pt>
                <c:pt idx="5">
                  <c:v>1</c:v>
                </c:pt>
                <c:pt idx="6">
                  <c:v>15</c:v>
                </c:pt>
                <c:pt idx="7">
                  <c:v>8</c:v>
                </c:pt>
              </c:numCache>
            </c:numRef>
          </c:val>
        </c:ser>
        <c:ser>
          <c:idx val="3"/>
          <c:order val="3"/>
          <c:tx>
            <c:strRef>
              <c:f>業種別縦_積棒!$H$67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(業種別縦_積棒!$B$71,業種別縦_積棒!$B$74,業種別縦_積棒!$B$77,業種別縦_積棒!$B$80,業種別縦_積棒!$B$83,業種別縦_積棒!$B$86,業種別縦_積棒!$B$89,業種別縦_積棒!$B$92)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(業種別縦_積棒!$H$71,業種別縦_積棒!$H$74,業種別縦_積棒!$H$77,業種別縦_積棒!$H$80,業種別縦_積棒!$H$83,業種別縦_積棒!$H$86,業種別縦_積棒!$H$89,業種別縦_積棒!$H$92)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118</c:v>
                </c:pt>
                <c:pt idx="3">
                  <c:v>48</c:v>
                </c:pt>
                <c:pt idx="4">
                  <c:v>31</c:v>
                </c:pt>
                <c:pt idx="5">
                  <c:v>2</c:v>
                </c:pt>
                <c:pt idx="6">
                  <c:v>11</c:v>
                </c:pt>
                <c:pt idx="7">
                  <c:v>4</c:v>
                </c:pt>
              </c:numCache>
            </c:numRef>
          </c:val>
        </c:ser>
        <c:ser>
          <c:idx val="4"/>
          <c:order val="4"/>
          <c:tx>
            <c:strRef>
              <c:f>業種別縦_積棒!$I$67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(業種別縦_積棒!$B$71,業種別縦_積棒!$B$74,業種別縦_積棒!$B$77,業種別縦_積棒!$B$80,業種別縦_積棒!$B$83,業種別縦_積棒!$B$86,業種別縦_積棒!$B$89,業種別縦_積棒!$B$92)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(業種別縦_積棒!$I$71,業種別縦_積棒!$I$74,業種別縦_積棒!$I$77,業種別縦_積棒!$I$80,業種別縦_積棒!$I$83,業種別縦_積棒!$I$86,業種別縦_積棒!$I$89,業種別縦_積棒!$I$92)</c:f>
              <c:numCache>
                <c:formatCode>0_ </c:formatCode>
                <c:ptCount val="8"/>
                <c:pt idx="0">
                  <c:v>2</c:v>
                </c:pt>
                <c:pt idx="1">
                  <c:v>0</c:v>
                </c:pt>
                <c:pt idx="2">
                  <c:v>27</c:v>
                </c:pt>
                <c:pt idx="3">
                  <c:v>0</c:v>
                </c:pt>
                <c:pt idx="4">
                  <c:v>26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4198272"/>
        <c:axId val="144208256"/>
      </c:barChart>
      <c:catAx>
        <c:axId val="144198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208256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4420825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4.0293040293040296E-2"/>
              <c:y val="0.10482402075322429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1982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71089965397923871"/>
          <c:y val="9.7103427183616156E-2"/>
          <c:w val="0.27024221453287195"/>
          <c:h val="0.28383442110574614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対排出量割合の推移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卸小売業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)</a:t>
            </a:r>
            <a:endParaRPr lang="ja-JP" altLang="en-US" sz="1400">
              <a:latin typeface="Meiryo UI" panose="020B0604030504040204" pitchFamily="50" charset="-128"/>
              <a:ea typeface="Meiryo UI" panose="020B0604030504040204" pitchFamily="50" charset="-128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業種別縦_折線!$D$304:$D$315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業種別縦_折線!$G$304:$G$315</c:f>
              <c:numCache>
                <c:formatCode>0.0</c:formatCode>
                <c:ptCount val="12"/>
              </c:numCache>
            </c:numRef>
          </c:val>
        </c:ser>
        <c:ser>
          <c:idx val="1"/>
          <c:order val="1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業種別縦_折線!$D$304:$D$315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業種別縦_折線!$I$304:$I$315</c:f>
              <c:numCache>
                <c:formatCode>0.0</c:formatCode>
                <c:ptCount val="12"/>
                <c:pt idx="0">
                  <c:v>40.675860355323643</c:v>
                </c:pt>
                <c:pt idx="1">
                  <c:v>50</c:v>
                </c:pt>
                <c:pt idx="2">
                  <c:v>66.666666666666657</c:v>
                </c:pt>
                <c:pt idx="3">
                  <c:v>59.061637534498622</c:v>
                </c:pt>
                <c:pt idx="4">
                  <c:v>59.135708870356339</c:v>
                </c:pt>
                <c:pt idx="5">
                  <c:v>59.615384615384613</c:v>
                </c:pt>
                <c:pt idx="6">
                  <c:v>59.090909090909093</c:v>
                </c:pt>
                <c:pt idx="7">
                  <c:v>55.737704918032783</c:v>
                </c:pt>
                <c:pt idx="8">
                  <c:v>57.142857142857139</c:v>
                </c:pt>
                <c:pt idx="9">
                  <c:v>58.730158730158735</c:v>
                </c:pt>
                <c:pt idx="10">
                  <c:v>65.151515151515156</c:v>
                </c:pt>
                <c:pt idx="11">
                  <c:v>66.129032258064512</c:v>
                </c:pt>
              </c:numCache>
            </c:numRef>
          </c:val>
        </c:ser>
        <c:ser>
          <c:idx val="2"/>
          <c:order val="2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業種別縦_折線!$D$304:$D$315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業種別縦_折線!$J$304:$J$315</c:f>
              <c:numCache>
                <c:formatCode>0.0</c:formatCode>
                <c:ptCount val="12"/>
                <c:pt idx="0">
                  <c:v>1.4121837081210917</c:v>
                </c:pt>
                <c:pt idx="1">
                  <c:v>25</c:v>
                </c:pt>
                <c:pt idx="2">
                  <c:v>0</c:v>
                </c:pt>
                <c:pt idx="3">
                  <c:v>21.619135234590619</c:v>
                </c:pt>
                <c:pt idx="4">
                  <c:v>21.512509476876424</c:v>
                </c:pt>
                <c:pt idx="5">
                  <c:v>21.153846153846153</c:v>
                </c:pt>
                <c:pt idx="6">
                  <c:v>20.454545454545457</c:v>
                </c:pt>
                <c:pt idx="7">
                  <c:v>24.590163934426229</c:v>
                </c:pt>
                <c:pt idx="8">
                  <c:v>25.396825396825395</c:v>
                </c:pt>
                <c:pt idx="9">
                  <c:v>23.809523809523807</c:v>
                </c:pt>
                <c:pt idx="10">
                  <c:v>15.151515151515152</c:v>
                </c:pt>
                <c:pt idx="11">
                  <c:v>14.516129032258066</c:v>
                </c:pt>
              </c:numCache>
            </c:numRef>
          </c:val>
        </c:ser>
        <c:ser>
          <c:idx val="3"/>
          <c:order val="3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業種別縦_折線!$D$304:$D$315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業種別縦_折線!$K$304:$K$315</c:f>
              <c:numCache>
                <c:formatCode>0.0</c:formatCode>
                <c:ptCount val="12"/>
                <c:pt idx="0">
                  <c:v>57.911955936555273</c:v>
                </c:pt>
                <c:pt idx="1">
                  <c:v>20.833333333333336</c:v>
                </c:pt>
                <c:pt idx="2">
                  <c:v>25</c:v>
                </c:pt>
                <c:pt idx="3">
                  <c:v>19.22723091076357</c:v>
                </c:pt>
                <c:pt idx="4">
                  <c:v>19.257012888551937</c:v>
                </c:pt>
                <c:pt idx="5">
                  <c:v>19.230769230769234</c:v>
                </c:pt>
                <c:pt idx="6">
                  <c:v>18.181818181818183</c:v>
                </c:pt>
                <c:pt idx="7">
                  <c:v>19.672131147540984</c:v>
                </c:pt>
                <c:pt idx="8">
                  <c:v>17.460317460317459</c:v>
                </c:pt>
                <c:pt idx="9">
                  <c:v>17.460317460317459</c:v>
                </c:pt>
                <c:pt idx="10">
                  <c:v>19.696969696969695</c:v>
                </c:pt>
                <c:pt idx="11">
                  <c:v>19.35483870967742</c:v>
                </c:pt>
              </c:numCache>
            </c:numRef>
          </c:val>
        </c:ser>
        <c:ser>
          <c:idx val="4"/>
          <c:order val="4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業種別縦_折線!$D$304:$D$315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業種別縦_折線!$L$304:$L$315</c:f>
              <c:numCache>
                <c:formatCode>0.0</c:formatCode>
                <c:ptCount val="12"/>
                <c:pt idx="0">
                  <c:v>0</c:v>
                </c:pt>
                <c:pt idx="1">
                  <c:v>4.1666666666666661</c:v>
                </c:pt>
                <c:pt idx="2">
                  <c:v>4.1666666666666661</c:v>
                </c:pt>
                <c:pt idx="3">
                  <c:v>9.1996320147194124E-2</c:v>
                </c:pt>
                <c:pt idx="4">
                  <c:v>9.4768764215314646E-2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24860032"/>
        <c:axId val="224861568"/>
      </c:barChart>
      <c:dateAx>
        <c:axId val="22486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4861568"/>
        <c:crosses val="autoZero"/>
        <c:auto val="1"/>
        <c:lblOffset val="0"/>
        <c:baseTimeUnit val="years"/>
        <c:majorUnit val="1"/>
        <c:minorUnit val="1"/>
      </c:dateAx>
      <c:valAx>
        <c:axId val="22486156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％</a:t>
                </a:r>
              </a:p>
            </c:rich>
          </c:tx>
          <c:layout>
            <c:manualLayout>
              <c:xMode val="edge"/>
              <c:yMode val="edge"/>
              <c:x val="3.2206846785661228E-2"/>
              <c:y val="6.6607402577862462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48600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8529320627374407"/>
          <c:y val="0.20538367019409198"/>
          <c:w val="0.21633380733068744"/>
          <c:h val="0.28064973168162899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対排出量割合の推移</a:t>
            </a:r>
            <a:r>
              <a:rPr lang="en-US" altLang="ja-JP" sz="1400">
                <a:latin typeface="Meiryo UI" panose="020B0604030504040204" pitchFamily="50" charset="-128"/>
                <a:ea typeface="Meiryo UI" panose="020B0604030504040204" pitchFamily="50" charset="-128"/>
              </a:rPr>
              <a:t>(</a:t>
            </a: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</a:rPr>
              <a:t>サービス業</a:t>
            </a:r>
            <a:r>
              <a:rPr lang="en-US" altLang="ja-JP"/>
              <a:t>)</a:t>
            </a:r>
            <a:endParaRPr lang="ja-JP" alt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業種別縦_折線!$G$3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業種別縦_折線!$D$316:$D$327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業種別縦_折線!$G$316:$G$327</c:f>
              <c:numCache>
                <c:formatCode>0.0</c:formatCode>
                <c:ptCount val="12"/>
              </c:numCache>
            </c:numRef>
          </c:val>
        </c:ser>
        <c:ser>
          <c:idx val="1"/>
          <c:order val="1"/>
          <c:tx>
            <c:strRef>
              <c:f>業種別縦_折線!$I$3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業種別縦_折線!$D$316:$D$327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業種別縦_折線!$I$316:$I$327</c:f>
              <c:numCache>
                <c:formatCode>0.0</c:formatCode>
                <c:ptCount val="12"/>
                <c:pt idx="0">
                  <c:v>25.050410316529891</c:v>
                </c:pt>
                <c:pt idx="1">
                  <c:v>17.391304347826086</c:v>
                </c:pt>
                <c:pt idx="2">
                  <c:v>47.826086956521742</c:v>
                </c:pt>
                <c:pt idx="3">
                  <c:v>47.619047619047613</c:v>
                </c:pt>
                <c:pt idx="4">
                  <c:v>48.454083987078917</c:v>
                </c:pt>
                <c:pt idx="5">
                  <c:v>47.619047619047613</c:v>
                </c:pt>
                <c:pt idx="6">
                  <c:v>53.846153846153847</c:v>
                </c:pt>
                <c:pt idx="7">
                  <c:v>60.869565217391312</c:v>
                </c:pt>
                <c:pt idx="8">
                  <c:v>50</c:v>
                </c:pt>
                <c:pt idx="9">
                  <c:v>50</c:v>
                </c:pt>
                <c:pt idx="10">
                  <c:v>47.619047619047613</c:v>
                </c:pt>
                <c:pt idx="11">
                  <c:v>42.857142857142854</c:v>
                </c:pt>
              </c:numCache>
            </c:numRef>
          </c:val>
        </c:ser>
        <c:ser>
          <c:idx val="2"/>
          <c:order val="2"/>
          <c:tx>
            <c:strRef>
              <c:f>業種別縦_折線!$J$3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業種別縦_折線!$D$316:$D$327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業種別縦_折線!$J$316:$J$327</c:f>
              <c:numCache>
                <c:formatCode>0.0</c:formatCode>
                <c:ptCount val="12"/>
                <c:pt idx="0">
                  <c:v>40.91441969519343</c:v>
                </c:pt>
                <c:pt idx="1">
                  <c:v>43.478260869565219</c:v>
                </c:pt>
                <c:pt idx="2">
                  <c:v>13.043478260869565</c:v>
                </c:pt>
                <c:pt idx="3">
                  <c:v>33.333333333333329</c:v>
                </c:pt>
                <c:pt idx="4">
                  <c:v>32.671896631287495</c:v>
                </c:pt>
                <c:pt idx="5">
                  <c:v>33.333333333333329</c:v>
                </c:pt>
                <c:pt idx="6">
                  <c:v>26.923076923076923</c:v>
                </c:pt>
                <c:pt idx="7">
                  <c:v>21.739130434782609</c:v>
                </c:pt>
                <c:pt idx="8">
                  <c:v>33.333333333333329</c:v>
                </c:pt>
                <c:pt idx="9">
                  <c:v>33.333333333333329</c:v>
                </c:pt>
                <c:pt idx="10">
                  <c:v>9.5238095238095237</c:v>
                </c:pt>
                <c:pt idx="11">
                  <c:v>14.285714285714285</c:v>
                </c:pt>
              </c:numCache>
            </c:numRef>
          </c:val>
        </c:ser>
        <c:ser>
          <c:idx val="3"/>
          <c:order val="3"/>
          <c:tx>
            <c:strRef>
              <c:f>業種別縦_折線!$K$3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業種別縦_折線!$D$316:$D$327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業種別縦_折線!$K$316:$K$327</c:f>
              <c:numCache>
                <c:formatCode>0.0</c:formatCode>
                <c:ptCount val="12"/>
                <c:pt idx="0">
                  <c:v>34.035169988276671</c:v>
                </c:pt>
                <c:pt idx="1">
                  <c:v>30.434782608695656</c:v>
                </c:pt>
                <c:pt idx="2">
                  <c:v>34.782608695652172</c:v>
                </c:pt>
                <c:pt idx="3">
                  <c:v>19.047619047619047</c:v>
                </c:pt>
                <c:pt idx="4">
                  <c:v>18.643285648361793</c:v>
                </c:pt>
                <c:pt idx="5">
                  <c:v>19.047619047619047</c:v>
                </c:pt>
                <c:pt idx="6">
                  <c:v>15.384615384615385</c:v>
                </c:pt>
                <c:pt idx="7">
                  <c:v>17.391304347826086</c:v>
                </c:pt>
                <c:pt idx="8">
                  <c:v>16.666666666666664</c:v>
                </c:pt>
                <c:pt idx="9">
                  <c:v>16.666666666666664</c:v>
                </c:pt>
                <c:pt idx="10">
                  <c:v>4.7619047619047619</c:v>
                </c:pt>
                <c:pt idx="11">
                  <c:v>4.7619047619047619</c:v>
                </c:pt>
              </c:numCache>
            </c:numRef>
          </c:val>
        </c:ser>
        <c:ser>
          <c:idx val="4"/>
          <c:order val="4"/>
          <c:tx>
            <c:strRef>
              <c:f>業種別縦_折線!$L$3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業種別縦_折線!$D$316:$D$327</c:f>
              <c:numCache>
                <c:formatCode>[$-411]ge</c:formatCode>
                <c:ptCount val="12"/>
                <c:pt idx="0">
                  <c:v>33878</c:v>
                </c:pt>
                <c:pt idx="1">
                  <c:v>36800</c:v>
                </c:pt>
                <c:pt idx="2">
                  <c:v>37165</c:v>
                </c:pt>
                <c:pt idx="3">
                  <c:v>37895</c:v>
                </c:pt>
                <c:pt idx="4">
                  <c:v>38261</c:v>
                </c:pt>
                <c:pt idx="5">
                  <c:v>38626</c:v>
                </c:pt>
                <c:pt idx="6">
                  <c:v>38991</c:v>
                </c:pt>
                <c:pt idx="7">
                  <c:v>39722</c:v>
                </c:pt>
                <c:pt idx="8">
                  <c:v>40452</c:v>
                </c:pt>
                <c:pt idx="9">
                  <c:v>40817</c:v>
                </c:pt>
                <c:pt idx="10">
                  <c:v>41183</c:v>
                </c:pt>
                <c:pt idx="11">
                  <c:v>41548</c:v>
                </c:pt>
              </c:numCache>
            </c:numRef>
          </c:cat>
          <c:val>
            <c:numRef>
              <c:f>業種別縦_折線!$L$316:$L$327</c:f>
              <c:numCache>
                <c:formatCode>0.0</c:formatCode>
                <c:ptCount val="12"/>
                <c:pt idx="0">
                  <c:v>0</c:v>
                </c:pt>
                <c:pt idx="1">
                  <c:v>8.695652173913043</c:v>
                </c:pt>
                <c:pt idx="2">
                  <c:v>4.3478260869565215</c:v>
                </c:pt>
                <c:pt idx="3">
                  <c:v>0</c:v>
                </c:pt>
                <c:pt idx="4">
                  <c:v>0.23073373327180435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38.095238095238095</c:v>
                </c:pt>
                <c:pt idx="11">
                  <c:v>38.095238095238095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224910720"/>
        <c:axId val="224916608"/>
      </c:barChart>
      <c:dateAx>
        <c:axId val="224910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4916608"/>
        <c:crosses val="autoZero"/>
        <c:auto val="1"/>
        <c:lblOffset val="0"/>
        <c:baseTimeUnit val="years"/>
        <c:majorUnit val="1"/>
        <c:minorUnit val="1"/>
      </c:dateAx>
      <c:valAx>
        <c:axId val="22491660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％</a:t>
                </a:r>
              </a:p>
            </c:rich>
          </c:tx>
          <c:layout>
            <c:manualLayout>
              <c:xMode val="edge"/>
              <c:yMode val="edge"/>
              <c:x val="4.0293040293040296E-2"/>
              <c:y val="0.10482402075322429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2491072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678888324443315"/>
          <c:y val="0.29774035809218113"/>
          <c:w val="0.22723139446278892"/>
          <c:h val="0.29020387180901752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/>
              <a:t>業種別の産廃処理法</a:t>
            </a:r>
            <a:r>
              <a:rPr lang="en-US" altLang="ja-JP"/>
              <a:t>(H22)</a:t>
            </a:r>
            <a:endParaRPr lang="ja-JP" alt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業種別縦_積棒!$D$98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(業種別縦_積棒!$B$102,業種別縦_積棒!$B$105,業種別縦_積棒!$B$108,業種別縦_積棒!$B$111,業種別縦_積棒!$B$114,業種別縦_積棒!$B$117,業種別縦_積棒!$B$120,業種別縦_積棒!$B$123)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(業種別縦_積棒!$D$102,業種別縦_積棒!$D$105,業種別縦_積棒!$D$108,業種別縦_積棒!$D$111,業種別縦_積棒!$D$114,業種別縦_積棒!$D$117,業種別縦_積棒!$D$120,業種別縦_積棒!$D$123)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8</c:v>
                </c:pt>
                <c:pt idx="3">
                  <c:v>135</c:v>
                </c:pt>
                <c:pt idx="4">
                  <c:v>0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</c:numCache>
            </c:numRef>
          </c:val>
        </c:ser>
        <c:ser>
          <c:idx val="1"/>
          <c:order val="1"/>
          <c:tx>
            <c:strRef>
              <c:f>業種別縦_積棒!$F$98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(業種別縦_積棒!$B$102,業種別縦_積棒!$B$105,業種別縦_積棒!$B$108,業種別縦_積棒!$B$111,業種別縦_積棒!$B$114,業種別縦_積棒!$B$117,業種別縦_積棒!$B$120,業種別縦_積棒!$B$123)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(業種別縦_積棒!$F$102,業種別縦_積棒!$F$105,業種別縦_積棒!$F$108,業種別縦_積棒!$F$111,業種別縦_積棒!$F$114,業種別縦_積棒!$F$117,業種別縦_積棒!$F$120,業種別縦_積棒!$F$123)</c:f>
              <c:numCache>
                <c:formatCode>0_ </c:formatCode>
                <c:ptCount val="8"/>
                <c:pt idx="0">
                  <c:v>1035</c:v>
                </c:pt>
                <c:pt idx="1">
                  <c:v>158</c:v>
                </c:pt>
                <c:pt idx="2">
                  <c:v>1413</c:v>
                </c:pt>
                <c:pt idx="3">
                  <c:v>563</c:v>
                </c:pt>
                <c:pt idx="4">
                  <c:v>51</c:v>
                </c:pt>
                <c:pt idx="5">
                  <c:v>6</c:v>
                </c:pt>
                <c:pt idx="6">
                  <c:v>36</c:v>
                </c:pt>
                <c:pt idx="7">
                  <c:v>12</c:v>
                </c:pt>
              </c:numCache>
            </c:numRef>
          </c:val>
        </c:ser>
        <c:ser>
          <c:idx val="2"/>
          <c:order val="2"/>
          <c:tx>
            <c:strRef>
              <c:f>業種別縦_積棒!$G$98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(業種別縦_積棒!$B$102,業種別縦_積棒!$B$105,業種別縦_積棒!$B$108,業種別縦_積棒!$B$111,業種別縦_積棒!$B$114,業種別縦_積棒!$B$117,業種別縦_積棒!$B$120,業種別縦_積棒!$B$123)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(業種別縦_積棒!$G$102,業種別縦_積棒!$G$105,業種別縦_積棒!$G$108,業種別縦_積棒!$G$111,業種別縦_積棒!$G$114,業種別縦_積棒!$G$117,業種別縦_積棒!$G$120,業種別縦_積棒!$G$123)</c:f>
              <c:numCache>
                <c:formatCode>0_ </c:formatCode>
                <c:ptCount val="8"/>
                <c:pt idx="0">
                  <c:v>891</c:v>
                </c:pt>
                <c:pt idx="1">
                  <c:v>275</c:v>
                </c:pt>
                <c:pt idx="2">
                  <c:v>61</c:v>
                </c:pt>
                <c:pt idx="3">
                  <c:v>4567</c:v>
                </c:pt>
                <c:pt idx="4">
                  <c:v>1411</c:v>
                </c:pt>
                <c:pt idx="5">
                  <c:v>2</c:v>
                </c:pt>
                <c:pt idx="6">
                  <c:v>16</c:v>
                </c:pt>
                <c:pt idx="7">
                  <c:v>8</c:v>
                </c:pt>
              </c:numCache>
            </c:numRef>
          </c:val>
        </c:ser>
        <c:ser>
          <c:idx val="3"/>
          <c:order val="3"/>
          <c:tx>
            <c:strRef>
              <c:f>業種別縦_積棒!$H$98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(業種別縦_積棒!$B$102,業種別縦_積棒!$B$105,業種別縦_積棒!$B$108,業種別縦_積棒!$B$111,業種別縦_積棒!$B$114,業種別縦_積棒!$B$117,業種別縦_積棒!$B$120,業種別縦_積棒!$B$123)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(業種別縦_積棒!$H$102,業種別縦_積棒!$H$105,業種別縦_積棒!$H$108,業種別縦_積棒!$H$111,業種別縦_積棒!$H$114,業種別縦_積棒!$H$117,業種別縦_積棒!$H$120,業種別縦_積棒!$H$123)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55</c:v>
                </c:pt>
                <c:pt idx="3">
                  <c:v>34</c:v>
                </c:pt>
                <c:pt idx="4">
                  <c:v>1</c:v>
                </c:pt>
                <c:pt idx="5">
                  <c:v>2</c:v>
                </c:pt>
                <c:pt idx="6">
                  <c:v>11</c:v>
                </c:pt>
                <c:pt idx="7">
                  <c:v>4</c:v>
                </c:pt>
              </c:numCache>
            </c:numRef>
          </c:val>
        </c:ser>
        <c:ser>
          <c:idx val="4"/>
          <c:order val="4"/>
          <c:tx>
            <c:strRef>
              <c:f>業種別縦_積棒!$I$98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(業種別縦_積棒!$B$102,業種別縦_積棒!$B$105,業種別縦_積棒!$B$108,業種別縦_積棒!$B$111,業種別縦_積棒!$B$114,業種別縦_積棒!$B$117,業種別縦_積棒!$B$120,業種別縦_積棒!$B$123)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(業種別縦_積棒!$I$102,業種別縦_積棒!$I$105,業種別縦_積棒!$I$108,業種別縦_積棒!$I$111,業種別縦_積棒!$I$114,業種別縦_積棒!$I$117,業種別縦_積棒!$I$120,業種別縦_積棒!$I$123)</c:f>
              <c:numCache>
                <c:formatCode>0_ </c:formatCode>
                <c:ptCount val="8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3854208"/>
        <c:axId val="143868288"/>
      </c:barChart>
      <c:catAx>
        <c:axId val="143854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868288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4386828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4.7539370078740158E-2"/>
              <c:y val="7.4353174689728879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8542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71089965397923871"/>
          <c:y val="9.7103427183616156E-2"/>
          <c:w val="0.27024221453287195"/>
          <c:h val="0.28383442110574614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/>
              <a:t>業種別の産廃処理法</a:t>
            </a:r>
            <a:r>
              <a:rPr lang="en-US" altLang="ja-JP"/>
              <a:t>(H20)</a:t>
            </a:r>
            <a:endParaRPr lang="ja-JP" alt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業種別縦_積棒!$D$129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(業種別縦_積棒!$B$133,業種別縦_積棒!$B$136,業種別縦_積棒!$B$139,業種別縦_積棒!$B$142,業種別縦_積棒!$B$145,業種別縦_積棒!$B$148,業種別縦_積棒!$B$151,業種別縦_積棒!$B$154)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(業種別縦_積棒!$D$133,業種別縦_積棒!$D$136,業種別縦_積棒!$D$139,業種別縦_積棒!$D$142,業種別縦_積棒!$D$145,業種別縦_積棒!$D$148,業種別縦_積棒!$D$151,業種別縦_積棒!$D$154)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151</c:v>
                </c:pt>
                <c:pt idx="4">
                  <c:v>0</c:v>
                </c:pt>
                <c:pt idx="5">
                  <c:v>2</c:v>
                </c:pt>
                <c:pt idx="6">
                  <c:v>4</c:v>
                </c:pt>
                <c:pt idx="7">
                  <c:v>2</c:v>
                </c:pt>
              </c:numCache>
            </c:numRef>
          </c:val>
        </c:ser>
        <c:ser>
          <c:idx val="1"/>
          <c:order val="1"/>
          <c:tx>
            <c:strRef>
              <c:f>業種別縦_積棒!$F$129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(業種別縦_積棒!$B$133,業種別縦_積棒!$B$136,業種別縦_積棒!$B$139,業種別縦_積棒!$B$142,業種別縦_積棒!$B$145,業種別縦_積棒!$B$148,業種別縦_積棒!$B$151,業種別縦_積棒!$B$154)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(業種別縦_積棒!$F$133,業種別縦_積棒!$F$136,業種別縦_積棒!$F$139,業種別縦_積棒!$F$142,業種別縦_積棒!$F$145,業種別縦_積棒!$F$148,業種別縦_積棒!$F$151,業種別縦_積棒!$F$154)</c:f>
              <c:numCache>
                <c:formatCode>0_ </c:formatCode>
                <c:ptCount val="8"/>
                <c:pt idx="0">
                  <c:v>1103</c:v>
                </c:pt>
                <c:pt idx="1">
                  <c:v>186</c:v>
                </c:pt>
                <c:pt idx="2">
                  <c:v>1303</c:v>
                </c:pt>
                <c:pt idx="3">
                  <c:v>591</c:v>
                </c:pt>
                <c:pt idx="4">
                  <c:v>56</c:v>
                </c:pt>
                <c:pt idx="5">
                  <c:v>6</c:v>
                </c:pt>
                <c:pt idx="6">
                  <c:v>34</c:v>
                </c:pt>
                <c:pt idx="7">
                  <c:v>14</c:v>
                </c:pt>
              </c:numCache>
            </c:numRef>
          </c:val>
        </c:ser>
        <c:ser>
          <c:idx val="2"/>
          <c:order val="2"/>
          <c:tx>
            <c:strRef>
              <c:f>業種別縦_積棒!$G$129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(業種別縦_積棒!$B$133,業種別縦_積棒!$B$136,業種別縦_積棒!$B$139,業種別縦_積棒!$B$142,業種別縦_積棒!$B$145,業種別縦_積棒!$B$148,業種別縦_積棒!$B$151,業種別縦_積棒!$B$154)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(業種別縦_積棒!$G$133,業種別縦_積棒!$G$136,業種別縦_積棒!$G$139,業種別縦_積棒!$G$142,業種別縦_積棒!$G$145,業種別縦_積棒!$G$148,業種別縦_積棒!$G$151,業種別縦_積棒!$G$154)</c:f>
              <c:numCache>
                <c:formatCode>0_ </c:formatCode>
                <c:ptCount val="8"/>
                <c:pt idx="0">
                  <c:v>949</c:v>
                </c:pt>
                <c:pt idx="1">
                  <c:v>323</c:v>
                </c:pt>
                <c:pt idx="2">
                  <c:v>73</c:v>
                </c:pt>
                <c:pt idx="3">
                  <c:v>5006</c:v>
                </c:pt>
                <c:pt idx="4">
                  <c:v>1399</c:v>
                </c:pt>
                <c:pt idx="5">
                  <c:v>1</c:v>
                </c:pt>
                <c:pt idx="6">
                  <c:v>15</c:v>
                </c:pt>
                <c:pt idx="7">
                  <c:v>5</c:v>
                </c:pt>
              </c:numCache>
            </c:numRef>
          </c:val>
        </c:ser>
        <c:ser>
          <c:idx val="3"/>
          <c:order val="3"/>
          <c:tx>
            <c:strRef>
              <c:f>業種別縦_積棒!$H$129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(業種別縦_積棒!$B$133,業種別縦_積棒!$B$136,業種別縦_積棒!$B$139,業種別縦_積棒!$B$142,業種別縦_積棒!$B$145,業種別縦_積棒!$B$148,業種別縦_積棒!$B$151,業種別縦_積棒!$B$154)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(業種別縦_積棒!$H$133,業種別縦_積棒!$H$136,業種別縦_積棒!$H$139,業種別縦_積棒!$H$142,業種別縦_積棒!$H$145,業種別縦_積棒!$H$148,業種別縦_積棒!$H$151,業種別縦_積棒!$H$154)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89</c:v>
                </c:pt>
                <c:pt idx="3">
                  <c:v>40</c:v>
                </c:pt>
                <c:pt idx="4">
                  <c:v>2</c:v>
                </c:pt>
                <c:pt idx="5">
                  <c:v>2</c:v>
                </c:pt>
                <c:pt idx="6">
                  <c:v>12</c:v>
                </c:pt>
                <c:pt idx="7">
                  <c:v>4</c:v>
                </c:pt>
              </c:numCache>
            </c:numRef>
          </c:val>
        </c:ser>
        <c:ser>
          <c:idx val="4"/>
          <c:order val="4"/>
          <c:tx>
            <c:strRef>
              <c:f>業種別縦_積棒!$I$129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(業種別縦_積棒!$B$133,業種別縦_積棒!$B$136,業種別縦_積棒!$B$139,業種別縦_積棒!$B$142,業種別縦_積棒!$B$145,業種別縦_積棒!$B$148,業種別縦_積棒!$B$151,業種別縦_積棒!$B$154)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(業種別縦_積棒!$I$133,業種別縦_積棒!$I$136,業種別縦_積棒!$I$139,業種別縦_積棒!$I$142,業種別縦_積棒!$I$145,業種別縦_積棒!$I$148,業種別縦_積棒!$I$151,業種別縦_積棒!$I$154)</c:f>
              <c:numCache>
                <c:formatCode>0_ </c:formatCode>
                <c:ptCount val="8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3925248"/>
        <c:axId val="143926784"/>
      </c:barChart>
      <c:catAx>
        <c:axId val="143925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926784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4392678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4.0292947252561169E-2"/>
              <c:y val="0.14649059492563429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9252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71089965397923871"/>
          <c:y val="9.7103427183616156E-2"/>
          <c:w val="0.27024221453287195"/>
          <c:h val="0.28383442110574614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/>
              <a:t>業種別の産廃処理法</a:t>
            </a:r>
            <a:r>
              <a:rPr lang="en-US" altLang="ja-JP"/>
              <a:t>(H18)</a:t>
            </a:r>
            <a:endParaRPr lang="ja-JP" alt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業種別縦_積棒!$D$160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(業種別縦_積棒!$B$164,業種別縦_積棒!$B$167,業種別縦_積棒!$B$170,業種別縦_積棒!$B$173,業種別縦_積棒!$B$176,業種別縦_積棒!$B$179,業種別縦_積棒!$B$182,業種別縦_積棒!$B$185)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(業種別縦_積棒!$D$164,業種別縦_積棒!$D$167,業種別縦_積棒!$D$170,業種別縦_積棒!$D$173,業種別縦_積棒!$D$176,業種別縦_積棒!$D$179,業種別縦_積棒!$D$182,業種別縦_積棒!$D$185)</c:f>
              <c:numCache>
                <c:formatCode>0_ </c:formatCode>
                <c:ptCount val="8"/>
                <c:pt idx="0">
                  <c:v>0</c:v>
                </c:pt>
                <c:pt idx="1">
                  <c:v>8</c:v>
                </c:pt>
                <c:pt idx="2">
                  <c:v>7</c:v>
                </c:pt>
                <c:pt idx="3">
                  <c:v>198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strRef>
              <c:f>業種別縦_積棒!$F$160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(業種別縦_積棒!$B$164,業種別縦_積棒!$B$167,業種別縦_積棒!$B$170,業種別縦_積棒!$B$173,業種別縦_積棒!$B$176,業種別縦_積棒!$B$179,業種別縦_積棒!$B$182,業種別縦_積棒!$B$185)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(業種別縦_積棒!$F$164,業種別縦_積棒!$F$167,業種別縦_積棒!$F$170,業種別縦_積棒!$F$173,業種別縦_積棒!$F$176,業種別縦_積棒!$F$179,業種別縦_積棒!$F$182,業種別縦_積棒!$F$185)</c:f>
              <c:numCache>
                <c:formatCode>0_ </c:formatCode>
                <c:ptCount val="8"/>
                <c:pt idx="0">
                  <c:v>1105</c:v>
                </c:pt>
                <c:pt idx="1">
                  <c:v>194</c:v>
                </c:pt>
                <c:pt idx="2">
                  <c:v>1464</c:v>
                </c:pt>
                <c:pt idx="3">
                  <c:v>632</c:v>
                </c:pt>
                <c:pt idx="4">
                  <c:v>50</c:v>
                </c:pt>
                <c:pt idx="5">
                  <c:v>9</c:v>
                </c:pt>
                <c:pt idx="6">
                  <c:v>26</c:v>
                </c:pt>
                <c:pt idx="7">
                  <c:v>14</c:v>
                </c:pt>
              </c:numCache>
            </c:numRef>
          </c:val>
        </c:ser>
        <c:ser>
          <c:idx val="2"/>
          <c:order val="2"/>
          <c:tx>
            <c:strRef>
              <c:f>業種別縦_積棒!$G$160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(業種別縦_積棒!$B$164,業種別縦_積棒!$B$167,業種別縦_積棒!$B$170,業種別縦_積棒!$B$173,業種別縦_積棒!$B$176,業種別縦_積棒!$B$179,業種別縦_積棒!$B$182,業種別縦_積棒!$B$185)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(業種別縦_積棒!$G$164,業種別縦_積棒!$G$167,業種別縦_積棒!$G$170,業種別縦_積棒!$G$173,業種別縦_積棒!$G$176,業種別縦_積棒!$G$179,業種別縦_積棒!$G$182,業種別縦_積棒!$G$185)</c:f>
              <c:numCache>
                <c:formatCode>0_ </c:formatCode>
                <c:ptCount val="8"/>
                <c:pt idx="0">
                  <c:v>952</c:v>
                </c:pt>
                <c:pt idx="1">
                  <c:v>325</c:v>
                </c:pt>
                <c:pt idx="2">
                  <c:v>85</c:v>
                </c:pt>
                <c:pt idx="3">
                  <c:v>4597</c:v>
                </c:pt>
                <c:pt idx="4">
                  <c:v>1463</c:v>
                </c:pt>
                <c:pt idx="5">
                  <c:v>8</c:v>
                </c:pt>
                <c:pt idx="6">
                  <c:v>9</c:v>
                </c:pt>
                <c:pt idx="7">
                  <c:v>7</c:v>
                </c:pt>
              </c:numCache>
            </c:numRef>
          </c:val>
        </c:ser>
        <c:ser>
          <c:idx val="3"/>
          <c:order val="3"/>
          <c:tx>
            <c:strRef>
              <c:f>業種別縦_積棒!$H$160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(業種別縦_積棒!$B$164,業種別縦_積棒!$B$167,業種別縦_積棒!$B$170,業種別縦_積棒!$B$173,業種別縦_積棒!$B$176,業種別縦_積棒!$B$179,業種別縦_積棒!$B$182,業種別縦_積棒!$B$185)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(業種別縦_積棒!$H$164,業種別縦_積棒!$H$167,業種別縦_積棒!$H$170,業種別縦_積棒!$H$173,業種別縦_積棒!$H$176,業種別縦_積棒!$H$179,業種別縦_積棒!$H$182,業種別縦_積棒!$H$185)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106</c:v>
                </c:pt>
                <c:pt idx="3">
                  <c:v>74</c:v>
                </c:pt>
                <c:pt idx="4">
                  <c:v>13</c:v>
                </c:pt>
                <c:pt idx="5">
                  <c:v>1</c:v>
                </c:pt>
                <c:pt idx="6">
                  <c:v>8</c:v>
                </c:pt>
                <c:pt idx="7">
                  <c:v>4</c:v>
                </c:pt>
              </c:numCache>
            </c:numRef>
          </c:val>
        </c:ser>
        <c:ser>
          <c:idx val="4"/>
          <c:order val="4"/>
          <c:tx>
            <c:strRef>
              <c:f>業種別縦_積棒!$I$160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(業種別縦_積棒!$B$164,業種別縦_積棒!$B$167,業種別縦_積棒!$B$170,業種別縦_積棒!$B$173,業種別縦_積棒!$B$176,業種別縦_積棒!$B$179,業種別縦_積棒!$B$182,業種別縦_積棒!$B$185)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(業種別縦_積棒!$I$164,業種別縦_積棒!$I$167,業種別縦_積棒!$I$170,業種別縦_積棒!$I$173,業種別縦_積棒!$I$176,業種別縦_積棒!$I$179,業種別縦_積棒!$I$182,業種別縦_積棒!$I$185)</c:f>
              <c:numCache>
                <c:formatCode>0_ </c:formatCode>
                <c:ptCount val="8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3996416"/>
        <c:axId val="143997952"/>
      </c:barChart>
      <c:catAx>
        <c:axId val="14399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997952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439979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4.029310393140359E-2"/>
              <c:y val="6.8409537043163729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39964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71089965397923871"/>
          <c:y val="9.7103427183616156E-2"/>
          <c:w val="0.27024221453287195"/>
          <c:h val="0.28383442110574614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/>
              <a:t>業種別の産廃処理法</a:t>
            </a:r>
            <a:r>
              <a:rPr lang="en-US" altLang="ja-JP"/>
              <a:t>(H17)</a:t>
            </a:r>
            <a:endParaRPr lang="ja-JP" alt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536651662964696E-2"/>
          <c:y val="1.5187221443612149E-2"/>
          <c:w val="0.93746334833703526"/>
          <c:h val="0.912151303035866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業種別縦_積棒!$D$191</c:f>
              <c:strCache>
                <c:ptCount val="1"/>
                <c:pt idx="0">
                  <c:v>有償物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99CC" mc:Ignorable="a14" a14:legacySpreadsheetColorIndex="4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(業種別縦_積棒!$B$195,業種別縦_積棒!$B$198,業種別縦_積棒!$B$201,業種別縦_積棒!$B$204,業種別縦_積棒!$B$207,業種別縦_積棒!$B$210,業種別縦_積棒!$B$213,業種別縦_積棒!$B$216)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(業種別縦_積棒!$D$195,業種別縦_積棒!$D$198,業種別縦_積棒!$D$201,業種別縦_積棒!$D$204,業種別縦_積棒!$D$207,業種別縦_積棒!$D$210,業種別縦_積棒!$D$213,業種別縦_積棒!$D$216)</c:f>
              <c:numCache>
                <c:formatCode>0_ </c:formatCode>
                <c:ptCount val="8"/>
                <c:pt idx="0">
                  <c:v>0</c:v>
                </c:pt>
                <c:pt idx="1">
                  <c:v>9</c:v>
                </c:pt>
                <c:pt idx="2">
                  <c:v>4</c:v>
                </c:pt>
                <c:pt idx="3">
                  <c:v>176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strRef>
              <c:f>業種別縦_積棒!$F$191</c:f>
              <c:strCache>
                <c:ptCount val="1"/>
                <c:pt idx="0">
                  <c:v>再生利用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(業種別縦_積棒!$B$195,業種別縦_積棒!$B$198,業種別縦_積棒!$B$201,業種別縦_積棒!$B$204,業種別縦_積棒!$B$207,業種別縦_積棒!$B$210,業種別縦_積棒!$B$213,業種別縦_積棒!$B$216)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(業種別縦_積棒!$F$195,業種別縦_積棒!$F$198,業種別縦_積棒!$F$201,業種別縦_積棒!$F$204,業種別縦_積棒!$F$207,業種別縦_積棒!$F$210,業種別縦_積棒!$F$213,業種別縦_積棒!$F$216)</c:f>
              <c:numCache>
                <c:formatCode>0_ </c:formatCode>
                <c:ptCount val="8"/>
                <c:pt idx="0">
                  <c:v>1108</c:v>
                </c:pt>
                <c:pt idx="1">
                  <c:v>223</c:v>
                </c:pt>
                <c:pt idx="2">
                  <c:v>1360</c:v>
                </c:pt>
                <c:pt idx="3">
                  <c:v>609</c:v>
                </c:pt>
                <c:pt idx="4">
                  <c:v>21</c:v>
                </c:pt>
                <c:pt idx="5">
                  <c:v>8</c:v>
                </c:pt>
                <c:pt idx="6">
                  <c:v>31</c:v>
                </c:pt>
                <c:pt idx="7">
                  <c:v>10</c:v>
                </c:pt>
              </c:numCache>
            </c:numRef>
          </c:val>
        </c:ser>
        <c:ser>
          <c:idx val="2"/>
          <c:order val="2"/>
          <c:tx>
            <c:strRef>
              <c:f>業種別縦_積棒!$G$191</c:f>
              <c:strCache>
                <c:ptCount val="1"/>
                <c:pt idx="0">
                  <c:v>減量化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(業種別縦_積棒!$B$195,業種別縦_積棒!$B$198,業種別縦_積棒!$B$201,業種別縦_積棒!$B$204,業種別縦_積棒!$B$207,業種別縦_積棒!$B$210,業種別縦_積棒!$B$213,業種別縦_積棒!$B$216)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(業種別縦_積棒!$G$195,業種別縦_積棒!$G$198,業種別縦_積棒!$G$201,業種別縦_積棒!$G$204,業種別縦_積棒!$G$207,業種別縦_積棒!$G$210,業種別縦_積棒!$G$213,業種別縦_積棒!$G$216)</c:f>
              <c:numCache>
                <c:formatCode>0_ </c:formatCode>
                <c:ptCount val="8"/>
                <c:pt idx="0">
                  <c:v>955</c:v>
                </c:pt>
                <c:pt idx="1">
                  <c:v>374</c:v>
                </c:pt>
                <c:pt idx="2">
                  <c:v>110</c:v>
                </c:pt>
                <c:pt idx="3">
                  <c:v>4641</c:v>
                </c:pt>
                <c:pt idx="4">
                  <c:v>1437</c:v>
                </c:pt>
                <c:pt idx="5">
                  <c:v>2</c:v>
                </c:pt>
                <c:pt idx="6">
                  <c:v>11</c:v>
                </c:pt>
                <c:pt idx="7">
                  <c:v>7</c:v>
                </c:pt>
              </c:numCache>
            </c:numRef>
          </c:val>
        </c:ser>
        <c:ser>
          <c:idx val="3"/>
          <c:order val="3"/>
          <c:tx>
            <c:strRef>
              <c:f>業種別縦_積棒!$H$191</c:f>
              <c:strCache>
                <c:ptCount val="1"/>
                <c:pt idx="0">
                  <c:v>最終処分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(業種別縦_積棒!$B$195,業種別縦_積棒!$B$198,業種別縦_積棒!$B$201,業種別縦_積棒!$B$204,業種別縦_積棒!$B$207,業種別縦_積棒!$B$210,業種別縦_積棒!$B$213,業種別縦_積棒!$B$216)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(業種別縦_積棒!$H$195,業種別縦_積棒!$H$198,業種別縦_積棒!$H$201,業種別縦_積棒!$H$204,業種別縦_積棒!$H$207,業種別縦_積棒!$H$210,業種別縦_積棒!$H$213,業種別縦_積棒!$H$216)</c:f>
              <c:numCache>
                <c:formatCode>0_ 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107</c:v>
                </c:pt>
                <c:pt idx="3">
                  <c:v>57</c:v>
                </c:pt>
                <c:pt idx="4">
                  <c:v>53</c:v>
                </c:pt>
                <c:pt idx="5">
                  <c:v>1</c:v>
                </c:pt>
                <c:pt idx="6">
                  <c:v>10</c:v>
                </c:pt>
                <c:pt idx="7">
                  <c:v>4</c:v>
                </c:pt>
              </c:numCache>
            </c:numRef>
          </c:val>
        </c:ser>
        <c:ser>
          <c:idx val="4"/>
          <c:order val="4"/>
          <c:tx>
            <c:strRef>
              <c:f>業種別縦_積棒!$I$191</c:f>
              <c:strCache>
                <c:ptCount val="1"/>
                <c:pt idx="0">
                  <c:v>その他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660066" mc:Ignorable="a14" a14:legacySpreadsheetColorIndex="2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(業種別縦_積棒!$B$195,業種別縦_積棒!$B$198,業種別縦_積棒!$B$201,業種別縦_積棒!$B$204,業種別縦_積棒!$B$207,業種別縦_積棒!$B$210,業種別縦_積棒!$B$213,業種別縦_積棒!$B$216)</c:f>
              <c:strCache>
                <c:ptCount val="8"/>
                <c:pt idx="0">
                  <c:v>農業</c:v>
                </c:pt>
                <c:pt idx="1">
                  <c:v>鉱業</c:v>
                </c:pt>
                <c:pt idx="2">
                  <c:v>建設業</c:v>
                </c:pt>
                <c:pt idx="3">
                  <c:v>製造業</c:v>
                </c:pt>
                <c:pt idx="4">
                  <c:v>電気･水道業</c:v>
                </c:pt>
                <c:pt idx="5">
                  <c:v>運輸業</c:v>
                </c:pt>
                <c:pt idx="6">
                  <c:v>卸･小売業</c:v>
                </c:pt>
                <c:pt idx="7">
                  <c:v>サービス業</c:v>
                </c:pt>
              </c:strCache>
            </c:strRef>
          </c:cat>
          <c:val>
            <c:numRef>
              <c:f>(業種別縦_積棒!$I$195,業種別縦_積棒!$I$198,業種別縦_積棒!$I$201,業種別縦_積棒!$I$204,業種別縦_積棒!$I$207,業種別縦_積棒!$I$210,業種別縦_積棒!$I$213,業種別縦_積棒!$I$216)</c:f>
              <c:numCache>
                <c:formatCode>0_ </c:formatCode>
                <c:ptCount val="8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44059008"/>
        <c:axId val="144064896"/>
      </c:barChart>
      <c:catAx>
        <c:axId val="144059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064896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440648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>
                    <a:latin typeface="Meiryo UI" panose="020B0604030504040204" pitchFamily="50" charset="-128"/>
                    <a:ea typeface="Meiryo UI" panose="020B0604030504040204" pitchFamily="50" charset="-128"/>
                  </a:defRPr>
                </a:pPr>
                <a:r>
                  <a:rPr lang="ja-JP" altLang="en-US"/>
                  <a:t>千トン</a:t>
                </a:r>
              </a:p>
            </c:rich>
          </c:tx>
          <c:layout>
            <c:manualLayout>
              <c:xMode val="edge"/>
              <c:yMode val="edge"/>
              <c:x val="4.0292935411045644E-2"/>
              <c:y val="8.5216259732239355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40590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71089965397923871"/>
          <c:y val="9.7103427183616156E-2"/>
          <c:w val="0.27024221453287195"/>
          <c:h val="0.28383442110574614"/>
        </c:manualLayout>
      </c:layout>
      <c:overlay val="0"/>
      <c:txPr>
        <a:bodyPr/>
        <a:lstStyle/>
        <a:p>
          <a:pPr>
            <a:defRPr sz="1500" baseline="30000">
              <a:latin typeface="Meiryo UI" panose="020B0604030504040204" pitchFamily="50" charset="-128"/>
              <a:ea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ysClr val="windowText" lastClr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2.xml"/><Relationship Id="rId13" Type="http://schemas.openxmlformats.org/officeDocument/2006/relationships/chart" Target="../charts/chart37.xml"/><Relationship Id="rId18" Type="http://schemas.openxmlformats.org/officeDocument/2006/relationships/chart" Target="../charts/chart42.xml"/><Relationship Id="rId26" Type="http://schemas.openxmlformats.org/officeDocument/2006/relationships/chart" Target="../charts/chart50.xml"/><Relationship Id="rId3" Type="http://schemas.openxmlformats.org/officeDocument/2006/relationships/chart" Target="../charts/chart27.xml"/><Relationship Id="rId21" Type="http://schemas.openxmlformats.org/officeDocument/2006/relationships/chart" Target="../charts/chart45.xml"/><Relationship Id="rId7" Type="http://schemas.openxmlformats.org/officeDocument/2006/relationships/chart" Target="../charts/chart31.xml"/><Relationship Id="rId12" Type="http://schemas.openxmlformats.org/officeDocument/2006/relationships/chart" Target="../charts/chart36.xml"/><Relationship Id="rId17" Type="http://schemas.openxmlformats.org/officeDocument/2006/relationships/chart" Target="../charts/chart41.xml"/><Relationship Id="rId25" Type="http://schemas.openxmlformats.org/officeDocument/2006/relationships/chart" Target="../charts/chart49.xml"/><Relationship Id="rId2" Type="http://schemas.openxmlformats.org/officeDocument/2006/relationships/chart" Target="../charts/chart26.xml"/><Relationship Id="rId16" Type="http://schemas.openxmlformats.org/officeDocument/2006/relationships/chart" Target="../charts/chart40.xml"/><Relationship Id="rId20" Type="http://schemas.openxmlformats.org/officeDocument/2006/relationships/chart" Target="../charts/chart44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11" Type="http://schemas.openxmlformats.org/officeDocument/2006/relationships/chart" Target="../charts/chart35.xml"/><Relationship Id="rId24" Type="http://schemas.openxmlformats.org/officeDocument/2006/relationships/chart" Target="../charts/chart48.xml"/><Relationship Id="rId5" Type="http://schemas.openxmlformats.org/officeDocument/2006/relationships/chart" Target="../charts/chart29.xml"/><Relationship Id="rId15" Type="http://schemas.openxmlformats.org/officeDocument/2006/relationships/chart" Target="../charts/chart39.xml"/><Relationship Id="rId23" Type="http://schemas.openxmlformats.org/officeDocument/2006/relationships/chart" Target="../charts/chart47.xml"/><Relationship Id="rId10" Type="http://schemas.openxmlformats.org/officeDocument/2006/relationships/chart" Target="../charts/chart34.xml"/><Relationship Id="rId19" Type="http://schemas.openxmlformats.org/officeDocument/2006/relationships/chart" Target="../charts/chart43.xml"/><Relationship Id="rId4" Type="http://schemas.openxmlformats.org/officeDocument/2006/relationships/chart" Target="../charts/chart28.xml"/><Relationship Id="rId9" Type="http://schemas.openxmlformats.org/officeDocument/2006/relationships/chart" Target="../charts/chart33.xml"/><Relationship Id="rId14" Type="http://schemas.openxmlformats.org/officeDocument/2006/relationships/chart" Target="../charts/chart38.xml"/><Relationship Id="rId22" Type="http://schemas.openxmlformats.org/officeDocument/2006/relationships/chart" Target="../charts/chart46.xml"/><Relationship Id="rId27" Type="http://schemas.openxmlformats.org/officeDocument/2006/relationships/chart" Target="../charts/chart5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190500</xdr:colOff>
      <xdr:row>1</xdr:row>
      <xdr:rowOff>120649</xdr:rowOff>
    </xdr:from>
    <xdr:to>
      <xdr:col>20</xdr:col>
      <xdr:colOff>114300</xdr:colOff>
      <xdr:row>31</xdr:row>
      <xdr:rowOff>114301</xdr:rowOff>
    </xdr:to>
    <xdr:graphicFrame macro="">
      <xdr:nvGraphicFramePr>
        <xdr:cNvPr id="58" name="グラフ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88900</xdr:colOff>
      <xdr:row>1</xdr:row>
      <xdr:rowOff>120649</xdr:rowOff>
    </xdr:from>
    <xdr:to>
      <xdr:col>29</xdr:col>
      <xdr:colOff>12700</xdr:colOff>
      <xdr:row>31</xdr:row>
      <xdr:rowOff>114301</xdr:rowOff>
    </xdr:to>
    <xdr:graphicFrame macro="">
      <xdr:nvGraphicFramePr>
        <xdr:cNvPr id="60" name="グラフ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190500</xdr:colOff>
      <xdr:row>33</xdr:row>
      <xdr:rowOff>76200</xdr:rowOff>
    </xdr:from>
    <xdr:to>
      <xdr:col>20</xdr:col>
      <xdr:colOff>114300</xdr:colOff>
      <xdr:row>62</xdr:row>
      <xdr:rowOff>114300</xdr:rowOff>
    </xdr:to>
    <xdr:graphicFrame macro="">
      <xdr:nvGraphicFramePr>
        <xdr:cNvPr id="62" name="グラフ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101600</xdr:colOff>
      <xdr:row>33</xdr:row>
      <xdr:rowOff>63500</xdr:rowOff>
    </xdr:from>
    <xdr:to>
      <xdr:col>29</xdr:col>
      <xdr:colOff>25400</xdr:colOff>
      <xdr:row>62</xdr:row>
      <xdr:rowOff>101600</xdr:rowOff>
    </xdr:to>
    <xdr:graphicFrame macro="">
      <xdr:nvGraphicFramePr>
        <xdr:cNvPr id="63" name="グラフ 6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177800</xdr:colOff>
      <xdr:row>63</xdr:row>
      <xdr:rowOff>114300</xdr:rowOff>
    </xdr:from>
    <xdr:to>
      <xdr:col>20</xdr:col>
      <xdr:colOff>127000</xdr:colOff>
      <xdr:row>93</xdr:row>
      <xdr:rowOff>114300</xdr:rowOff>
    </xdr:to>
    <xdr:graphicFrame macro="">
      <xdr:nvGraphicFramePr>
        <xdr:cNvPr id="64" name="グラフ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177800</xdr:colOff>
      <xdr:row>95</xdr:row>
      <xdr:rowOff>0</xdr:rowOff>
    </xdr:from>
    <xdr:to>
      <xdr:col>20</xdr:col>
      <xdr:colOff>139700</xdr:colOff>
      <xdr:row>125</xdr:row>
      <xdr:rowOff>12700</xdr:rowOff>
    </xdr:to>
    <xdr:graphicFrame macro="">
      <xdr:nvGraphicFramePr>
        <xdr:cNvPr id="65" name="グラフ 6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165100</xdr:colOff>
      <xdr:row>125</xdr:row>
      <xdr:rowOff>127000</xdr:rowOff>
    </xdr:from>
    <xdr:to>
      <xdr:col>20</xdr:col>
      <xdr:colOff>165100</xdr:colOff>
      <xdr:row>155</xdr:row>
      <xdr:rowOff>127000</xdr:rowOff>
    </xdr:to>
    <xdr:graphicFrame macro="">
      <xdr:nvGraphicFramePr>
        <xdr:cNvPr id="66" name="グラフ 6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152400</xdr:colOff>
      <xdr:row>156</xdr:row>
      <xdr:rowOff>139700</xdr:rowOff>
    </xdr:from>
    <xdr:to>
      <xdr:col>20</xdr:col>
      <xdr:colOff>177800</xdr:colOff>
      <xdr:row>186</xdr:row>
      <xdr:rowOff>101600</xdr:rowOff>
    </xdr:to>
    <xdr:graphicFrame macro="">
      <xdr:nvGraphicFramePr>
        <xdr:cNvPr id="67" name="グラフ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152400</xdr:colOff>
      <xdr:row>188</xdr:row>
      <xdr:rowOff>0</xdr:rowOff>
    </xdr:from>
    <xdr:to>
      <xdr:col>20</xdr:col>
      <xdr:colOff>241300</xdr:colOff>
      <xdr:row>217</xdr:row>
      <xdr:rowOff>114300</xdr:rowOff>
    </xdr:to>
    <xdr:graphicFrame macro="">
      <xdr:nvGraphicFramePr>
        <xdr:cNvPr id="68" name="グラフ 6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165100</xdr:colOff>
      <xdr:row>219</xdr:row>
      <xdr:rowOff>12700</xdr:rowOff>
    </xdr:from>
    <xdr:to>
      <xdr:col>20</xdr:col>
      <xdr:colOff>254000</xdr:colOff>
      <xdr:row>248</xdr:row>
      <xdr:rowOff>88900</xdr:rowOff>
    </xdr:to>
    <xdr:graphicFrame macro="">
      <xdr:nvGraphicFramePr>
        <xdr:cNvPr id="69" name="グラフ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</xdr:col>
      <xdr:colOff>139700</xdr:colOff>
      <xdr:row>249</xdr:row>
      <xdr:rowOff>139700</xdr:rowOff>
    </xdr:from>
    <xdr:to>
      <xdr:col>20</xdr:col>
      <xdr:colOff>266700</xdr:colOff>
      <xdr:row>279</xdr:row>
      <xdr:rowOff>127000</xdr:rowOff>
    </xdr:to>
    <xdr:graphicFrame macro="">
      <xdr:nvGraphicFramePr>
        <xdr:cNvPr id="70" name="グラフ 6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127000</xdr:colOff>
      <xdr:row>280</xdr:row>
      <xdr:rowOff>127000</xdr:rowOff>
    </xdr:from>
    <xdr:to>
      <xdr:col>20</xdr:col>
      <xdr:colOff>266700</xdr:colOff>
      <xdr:row>310</xdr:row>
      <xdr:rowOff>127000</xdr:rowOff>
    </xdr:to>
    <xdr:graphicFrame macro="">
      <xdr:nvGraphicFramePr>
        <xdr:cNvPr id="71" name="グラフ 7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11</xdr:col>
      <xdr:colOff>127000</xdr:colOff>
      <xdr:row>311</xdr:row>
      <xdr:rowOff>139700</xdr:rowOff>
    </xdr:from>
    <xdr:to>
      <xdr:col>20</xdr:col>
      <xdr:colOff>266700</xdr:colOff>
      <xdr:row>341</xdr:row>
      <xdr:rowOff>127000</xdr:rowOff>
    </xdr:to>
    <xdr:graphicFrame macro="">
      <xdr:nvGraphicFramePr>
        <xdr:cNvPr id="72" name="グラフ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11</xdr:col>
      <xdr:colOff>127000</xdr:colOff>
      <xdr:row>342</xdr:row>
      <xdr:rowOff>114300</xdr:rowOff>
    </xdr:from>
    <xdr:to>
      <xdr:col>20</xdr:col>
      <xdr:colOff>254000</xdr:colOff>
      <xdr:row>372</xdr:row>
      <xdr:rowOff>139700</xdr:rowOff>
    </xdr:to>
    <xdr:graphicFrame macro="">
      <xdr:nvGraphicFramePr>
        <xdr:cNvPr id="73" name="グラフ 7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20</xdr:col>
      <xdr:colOff>101600</xdr:colOff>
      <xdr:row>63</xdr:row>
      <xdr:rowOff>114300</xdr:rowOff>
    </xdr:from>
    <xdr:to>
      <xdr:col>29</xdr:col>
      <xdr:colOff>50800</xdr:colOff>
      <xdr:row>93</xdr:row>
      <xdr:rowOff>114300</xdr:rowOff>
    </xdr:to>
    <xdr:graphicFrame macro="">
      <xdr:nvGraphicFramePr>
        <xdr:cNvPr id="75" name="グラフ 7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20</xdr:col>
      <xdr:colOff>114300</xdr:colOff>
      <xdr:row>95</xdr:row>
      <xdr:rowOff>0</xdr:rowOff>
    </xdr:from>
    <xdr:to>
      <xdr:col>29</xdr:col>
      <xdr:colOff>76200</xdr:colOff>
      <xdr:row>125</xdr:row>
      <xdr:rowOff>12700</xdr:rowOff>
    </xdr:to>
    <xdr:graphicFrame macro="">
      <xdr:nvGraphicFramePr>
        <xdr:cNvPr id="76" name="グラフ 7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20</xdr:col>
      <xdr:colOff>139700</xdr:colOff>
      <xdr:row>125</xdr:row>
      <xdr:rowOff>139700</xdr:rowOff>
    </xdr:from>
    <xdr:to>
      <xdr:col>29</xdr:col>
      <xdr:colOff>139700</xdr:colOff>
      <xdr:row>155</xdr:row>
      <xdr:rowOff>139700</xdr:rowOff>
    </xdr:to>
    <xdr:graphicFrame macro="">
      <xdr:nvGraphicFramePr>
        <xdr:cNvPr id="77" name="グラフ 7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20</xdr:col>
      <xdr:colOff>152400</xdr:colOff>
      <xdr:row>156</xdr:row>
      <xdr:rowOff>127000</xdr:rowOff>
    </xdr:from>
    <xdr:to>
      <xdr:col>29</xdr:col>
      <xdr:colOff>177800</xdr:colOff>
      <xdr:row>186</xdr:row>
      <xdr:rowOff>88900</xdr:rowOff>
    </xdr:to>
    <xdr:graphicFrame macro="">
      <xdr:nvGraphicFramePr>
        <xdr:cNvPr id="78" name="グラフ 7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20</xdr:col>
      <xdr:colOff>203200</xdr:colOff>
      <xdr:row>188</xdr:row>
      <xdr:rowOff>0</xdr:rowOff>
    </xdr:from>
    <xdr:to>
      <xdr:col>29</xdr:col>
      <xdr:colOff>203200</xdr:colOff>
      <xdr:row>217</xdr:row>
      <xdr:rowOff>114300</xdr:rowOff>
    </xdr:to>
    <xdr:graphicFrame macro="">
      <xdr:nvGraphicFramePr>
        <xdr:cNvPr id="79" name="グラフ 7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20</xdr:col>
      <xdr:colOff>215900</xdr:colOff>
      <xdr:row>219</xdr:row>
      <xdr:rowOff>12700</xdr:rowOff>
    </xdr:from>
    <xdr:to>
      <xdr:col>29</xdr:col>
      <xdr:colOff>304800</xdr:colOff>
      <xdr:row>248</xdr:row>
      <xdr:rowOff>88900</xdr:rowOff>
    </xdr:to>
    <xdr:graphicFrame macro="">
      <xdr:nvGraphicFramePr>
        <xdr:cNvPr id="80" name="グラフ 7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20</xdr:col>
      <xdr:colOff>241300</xdr:colOff>
      <xdr:row>249</xdr:row>
      <xdr:rowOff>139700</xdr:rowOff>
    </xdr:from>
    <xdr:to>
      <xdr:col>29</xdr:col>
      <xdr:colOff>368300</xdr:colOff>
      <xdr:row>279</xdr:row>
      <xdr:rowOff>127000</xdr:rowOff>
    </xdr:to>
    <xdr:graphicFrame macro="">
      <xdr:nvGraphicFramePr>
        <xdr:cNvPr id="81" name="グラフ 8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20</xdr:col>
      <xdr:colOff>241300</xdr:colOff>
      <xdr:row>280</xdr:row>
      <xdr:rowOff>139700</xdr:rowOff>
    </xdr:from>
    <xdr:to>
      <xdr:col>29</xdr:col>
      <xdr:colOff>381000</xdr:colOff>
      <xdr:row>310</xdr:row>
      <xdr:rowOff>139700</xdr:rowOff>
    </xdr:to>
    <xdr:graphicFrame macro="">
      <xdr:nvGraphicFramePr>
        <xdr:cNvPr id="82" name="グラフ 8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20</xdr:col>
      <xdr:colOff>241300</xdr:colOff>
      <xdr:row>311</xdr:row>
      <xdr:rowOff>127000</xdr:rowOff>
    </xdr:from>
    <xdr:to>
      <xdr:col>29</xdr:col>
      <xdr:colOff>381000</xdr:colOff>
      <xdr:row>341</xdr:row>
      <xdr:rowOff>114300</xdr:rowOff>
    </xdr:to>
    <xdr:graphicFrame macro="">
      <xdr:nvGraphicFramePr>
        <xdr:cNvPr id="83" name="グラフ 8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20</xdr:col>
      <xdr:colOff>228600</xdr:colOff>
      <xdr:row>342</xdr:row>
      <xdr:rowOff>127000</xdr:rowOff>
    </xdr:from>
    <xdr:to>
      <xdr:col>29</xdr:col>
      <xdr:colOff>355600</xdr:colOff>
      <xdr:row>373</xdr:row>
      <xdr:rowOff>0</xdr:rowOff>
    </xdr:to>
    <xdr:graphicFrame macro="">
      <xdr:nvGraphicFramePr>
        <xdr:cNvPr id="84" name="グラフ 8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7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7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7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7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7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7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7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38100</xdr:colOff>
      <xdr:row>27</xdr:row>
      <xdr:rowOff>19048</xdr:rowOff>
    </xdr:from>
    <xdr:to>
      <xdr:col>37</xdr:col>
      <xdr:colOff>368300</xdr:colOff>
      <xdr:row>50</xdr:row>
      <xdr:rowOff>152400</xdr:rowOff>
    </xdr:to>
    <xdr:graphicFrame macro="">
      <xdr:nvGraphicFramePr>
        <xdr:cNvPr id="67" name="グラフ 6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25400</xdr:colOff>
      <xdr:row>3</xdr:row>
      <xdr:rowOff>38100</xdr:rowOff>
    </xdr:from>
    <xdr:to>
      <xdr:col>26</xdr:col>
      <xdr:colOff>38100</xdr:colOff>
      <xdr:row>27</xdr:row>
      <xdr:rowOff>25399</xdr:rowOff>
    </xdr:to>
    <xdr:graphicFrame macro="">
      <xdr:nvGraphicFramePr>
        <xdr:cNvPr id="39" name="グラフ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25400</xdr:colOff>
      <xdr:row>3</xdr:row>
      <xdr:rowOff>44448</xdr:rowOff>
    </xdr:from>
    <xdr:to>
      <xdr:col>37</xdr:col>
      <xdr:colOff>355600</xdr:colOff>
      <xdr:row>27</xdr:row>
      <xdr:rowOff>38099</xdr:rowOff>
    </xdr:to>
    <xdr:graphicFrame macro="">
      <xdr:nvGraphicFramePr>
        <xdr:cNvPr id="40" name="グラフ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38100</xdr:colOff>
      <xdr:row>27</xdr:row>
      <xdr:rowOff>0</xdr:rowOff>
    </xdr:from>
    <xdr:to>
      <xdr:col>26</xdr:col>
      <xdr:colOff>25400</xdr:colOff>
      <xdr:row>50</xdr:row>
      <xdr:rowOff>152399</xdr:rowOff>
    </xdr:to>
    <xdr:graphicFrame macro="">
      <xdr:nvGraphicFramePr>
        <xdr:cNvPr id="41" name="グラフ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38100</xdr:colOff>
      <xdr:row>50</xdr:row>
      <xdr:rowOff>133348</xdr:rowOff>
    </xdr:from>
    <xdr:to>
      <xdr:col>26</xdr:col>
      <xdr:colOff>12700</xdr:colOff>
      <xdr:row>74</xdr:row>
      <xdr:rowOff>165099</xdr:rowOff>
    </xdr:to>
    <xdr:graphicFrame macro="">
      <xdr:nvGraphicFramePr>
        <xdr:cNvPr id="42" name="グラフ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12700</xdr:colOff>
      <xdr:row>50</xdr:row>
      <xdr:rowOff>133348</xdr:rowOff>
    </xdr:from>
    <xdr:to>
      <xdr:col>37</xdr:col>
      <xdr:colOff>368300</xdr:colOff>
      <xdr:row>75</xdr:row>
      <xdr:rowOff>25399</xdr:rowOff>
    </xdr:to>
    <xdr:graphicFrame macro="">
      <xdr:nvGraphicFramePr>
        <xdr:cNvPr id="43" name="グラフ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38100</xdr:colOff>
      <xdr:row>75</xdr:row>
      <xdr:rowOff>6348</xdr:rowOff>
    </xdr:from>
    <xdr:to>
      <xdr:col>26</xdr:col>
      <xdr:colOff>25400</xdr:colOff>
      <xdr:row>99</xdr:row>
      <xdr:rowOff>25399</xdr:rowOff>
    </xdr:to>
    <xdr:graphicFrame macro="">
      <xdr:nvGraphicFramePr>
        <xdr:cNvPr id="44" name="グラフ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12700</xdr:colOff>
      <xdr:row>74</xdr:row>
      <xdr:rowOff>171448</xdr:rowOff>
    </xdr:from>
    <xdr:to>
      <xdr:col>37</xdr:col>
      <xdr:colOff>368300</xdr:colOff>
      <xdr:row>99</xdr:row>
      <xdr:rowOff>25399</xdr:rowOff>
    </xdr:to>
    <xdr:graphicFrame macro="">
      <xdr:nvGraphicFramePr>
        <xdr:cNvPr id="45" name="グラフ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38100</xdr:colOff>
      <xdr:row>99</xdr:row>
      <xdr:rowOff>6348</xdr:rowOff>
    </xdr:from>
    <xdr:to>
      <xdr:col>26</xdr:col>
      <xdr:colOff>12700</xdr:colOff>
      <xdr:row>123</xdr:row>
      <xdr:rowOff>38099</xdr:rowOff>
    </xdr:to>
    <xdr:graphicFrame macro="">
      <xdr:nvGraphicFramePr>
        <xdr:cNvPr id="46" name="グラフ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26</xdr:col>
      <xdr:colOff>25400</xdr:colOff>
      <xdr:row>99</xdr:row>
      <xdr:rowOff>12700</xdr:rowOff>
    </xdr:from>
    <xdr:to>
      <xdr:col>37</xdr:col>
      <xdr:colOff>381000</xdr:colOff>
      <xdr:row>123</xdr:row>
      <xdr:rowOff>38099</xdr:rowOff>
    </xdr:to>
    <xdr:graphicFrame macro="">
      <xdr:nvGraphicFramePr>
        <xdr:cNvPr id="47" name="グラフ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25400</xdr:colOff>
      <xdr:row>123</xdr:row>
      <xdr:rowOff>0</xdr:rowOff>
    </xdr:from>
    <xdr:to>
      <xdr:col>26</xdr:col>
      <xdr:colOff>38100</xdr:colOff>
      <xdr:row>147</xdr:row>
      <xdr:rowOff>38100</xdr:rowOff>
    </xdr:to>
    <xdr:graphicFrame macro="">
      <xdr:nvGraphicFramePr>
        <xdr:cNvPr id="48" name="グラフ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26</xdr:col>
      <xdr:colOff>25400</xdr:colOff>
      <xdr:row>123</xdr:row>
      <xdr:rowOff>12700</xdr:rowOff>
    </xdr:from>
    <xdr:to>
      <xdr:col>37</xdr:col>
      <xdr:colOff>381000</xdr:colOff>
      <xdr:row>147</xdr:row>
      <xdr:rowOff>50800</xdr:rowOff>
    </xdr:to>
    <xdr:graphicFrame macro="">
      <xdr:nvGraphicFramePr>
        <xdr:cNvPr id="49" name="グラフ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25400</xdr:colOff>
      <xdr:row>147</xdr:row>
      <xdr:rowOff>12700</xdr:rowOff>
    </xdr:from>
    <xdr:to>
      <xdr:col>26</xdr:col>
      <xdr:colOff>38100</xdr:colOff>
      <xdr:row>171</xdr:row>
      <xdr:rowOff>25400</xdr:rowOff>
    </xdr:to>
    <xdr:graphicFrame macro="">
      <xdr:nvGraphicFramePr>
        <xdr:cNvPr id="50" name="グラフ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26</xdr:col>
      <xdr:colOff>25400</xdr:colOff>
      <xdr:row>147</xdr:row>
      <xdr:rowOff>12700</xdr:rowOff>
    </xdr:from>
    <xdr:to>
      <xdr:col>37</xdr:col>
      <xdr:colOff>368300</xdr:colOff>
      <xdr:row>171</xdr:row>
      <xdr:rowOff>25400</xdr:rowOff>
    </xdr:to>
    <xdr:graphicFrame macro="">
      <xdr:nvGraphicFramePr>
        <xdr:cNvPr id="51" name="グラフ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14</xdr:col>
      <xdr:colOff>25400</xdr:colOff>
      <xdr:row>171</xdr:row>
      <xdr:rowOff>12700</xdr:rowOff>
    </xdr:from>
    <xdr:to>
      <xdr:col>26</xdr:col>
      <xdr:colOff>25400</xdr:colOff>
      <xdr:row>195</xdr:row>
      <xdr:rowOff>25400</xdr:rowOff>
    </xdr:to>
    <xdr:graphicFrame macro="">
      <xdr:nvGraphicFramePr>
        <xdr:cNvPr id="52" name="グラフ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26</xdr:col>
      <xdr:colOff>25400</xdr:colOff>
      <xdr:row>171</xdr:row>
      <xdr:rowOff>0</xdr:rowOff>
    </xdr:from>
    <xdr:to>
      <xdr:col>37</xdr:col>
      <xdr:colOff>368300</xdr:colOff>
      <xdr:row>195</xdr:row>
      <xdr:rowOff>25400</xdr:rowOff>
    </xdr:to>
    <xdr:graphicFrame macro="">
      <xdr:nvGraphicFramePr>
        <xdr:cNvPr id="53" name="グラフ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14</xdr:col>
      <xdr:colOff>25400</xdr:colOff>
      <xdr:row>195</xdr:row>
      <xdr:rowOff>12700</xdr:rowOff>
    </xdr:from>
    <xdr:to>
      <xdr:col>26</xdr:col>
      <xdr:colOff>25400</xdr:colOff>
      <xdr:row>219</xdr:row>
      <xdr:rowOff>12700</xdr:rowOff>
    </xdr:to>
    <xdr:graphicFrame macro="">
      <xdr:nvGraphicFramePr>
        <xdr:cNvPr id="54" name="グラフ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26</xdr:col>
      <xdr:colOff>25400</xdr:colOff>
      <xdr:row>195</xdr:row>
      <xdr:rowOff>0</xdr:rowOff>
    </xdr:from>
    <xdr:to>
      <xdr:col>37</xdr:col>
      <xdr:colOff>368300</xdr:colOff>
      <xdr:row>219</xdr:row>
      <xdr:rowOff>12700</xdr:rowOff>
    </xdr:to>
    <xdr:graphicFrame macro="">
      <xdr:nvGraphicFramePr>
        <xdr:cNvPr id="55" name="グラフ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14</xdr:col>
      <xdr:colOff>25400</xdr:colOff>
      <xdr:row>219</xdr:row>
      <xdr:rowOff>0</xdr:rowOff>
    </xdr:from>
    <xdr:to>
      <xdr:col>26</xdr:col>
      <xdr:colOff>25400</xdr:colOff>
      <xdr:row>243</xdr:row>
      <xdr:rowOff>25400</xdr:rowOff>
    </xdr:to>
    <xdr:graphicFrame macro="">
      <xdr:nvGraphicFramePr>
        <xdr:cNvPr id="56" name="グラフ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26</xdr:col>
      <xdr:colOff>12700</xdr:colOff>
      <xdr:row>219</xdr:row>
      <xdr:rowOff>0</xdr:rowOff>
    </xdr:from>
    <xdr:to>
      <xdr:col>37</xdr:col>
      <xdr:colOff>381000</xdr:colOff>
      <xdr:row>243</xdr:row>
      <xdr:rowOff>63500</xdr:rowOff>
    </xdr:to>
    <xdr:graphicFrame macro="">
      <xdr:nvGraphicFramePr>
        <xdr:cNvPr id="57" name="グラフ 5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14</xdr:col>
      <xdr:colOff>12700</xdr:colOff>
      <xdr:row>242</xdr:row>
      <xdr:rowOff>152400</xdr:rowOff>
    </xdr:from>
    <xdr:to>
      <xdr:col>26</xdr:col>
      <xdr:colOff>12700</xdr:colOff>
      <xdr:row>267</xdr:row>
      <xdr:rowOff>25400</xdr:rowOff>
    </xdr:to>
    <xdr:graphicFrame macro="">
      <xdr:nvGraphicFramePr>
        <xdr:cNvPr id="58" name="グラフ 5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26</xdr:col>
      <xdr:colOff>0</xdr:colOff>
      <xdr:row>243</xdr:row>
      <xdr:rowOff>25400</xdr:rowOff>
    </xdr:from>
    <xdr:to>
      <xdr:col>37</xdr:col>
      <xdr:colOff>381000</xdr:colOff>
      <xdr:row>267</xdr:row>
      <xdr:rowOff>25400</xdr:rowOff>
    </xdr:to>
    <xdr:graphicFrame macro="">
      <xdr:nvGraphicFramePr>
        <xdr:cNvPr id="59" name="グラフ 5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14</xdr:col>
      <xdr:colOff>12700</xdr:colOff>
      <xdr:row>267</xdr:row>
      <xdr:rowOff>0</xdr:rowOff>
    </xdr:from>
    <xdr:to>
      <xdr:col>26</xdr:col>
      <xdr:colOff>12700</xdr:colOff>
      <xdr:row>291</xdr:row>
      <xdr:rowOff>12700</xdr:rowOff>
    </xdr:to>
    <xdr:graphicFrame macro="">
      <xdr:nvGraphicFramePr>
        <xdr:cNvPr id="60" name="グラフ 5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26</xdr:col>
      <xdr:colOff>12700</xdr:colOff>
      <xdr:row>267</xdr:row>
      <xdr:rowOff>0</xdr:rowOff>
    </xdr:from>
    <xdr:to>
      <xdr:col>38</xdr:col>
      <xdr:colOff>0</xdr:colOff>
      <xdr:row>291</xdr:row>
      <xdr:rowOff>0</xdr:rowOff>
    </xdr:to>
    <xdr:graphicFrame macro="">
      <xdr:nvGraphicFramePr>
        <xdr:cNvPr id="61" name="グラフ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14</xdr:col>
      <xdr:colOff>12700</xdr:colOff>
      <xdr:row>291</xdr:row>
      <xdr:rowOff>0</xdr:rowOff>
    </xdr:from>
    <xdr:to>
      <xdr:col>26</xdr:col>
      <xdr:colOff>12700</xdr:colOff>
      <xdr:row>315</xdr:row>
      <xdr:rowOff>25400</xdr:rowOff>
    </xdr:to>
    <xdr:graphicFrame macro="">
      <xdr:nvGraphicFramePr>
        <xdr:cNvPr id="62" name="グラフ 6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26</xdr:col>
      <xdr:colOff>12700</xdr:colOff>
      <xdr:row>291</xdr:row>
      <xdr:rowOff>0</xdr:rowOff>
    </xdr:from>
    <xdr:to>
      <xdr:col>38</xdr:col>
      <xdr:colOff>0</xdr:colOff>
      <xdr:row>315</xdr:row>
      <xdr:rowOff>25400</xdr:rowOff>
    </xdr:to>
    <xdr:graphicFrame macro="">
      <xdr:nvGraphicFramePr>
        <xdr:cNvPr id="64" name="グラフ 6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14</xdr:col>
      <xdr:colOff>12700</xdr:colOff>
      <xdr:row>315</xdr:row>
      <xdr:rowOff>0</xdr:rowOff>
    </xdr:from>
    <xdr:to>
      <xdr:col>26</xdr:col>
      <xdr:colOff>12700</xdr:colOff>
      <xdr:row>339</xdr:row>
      <xdr:rowOff>25400</xdr:rowOff>
    </xdr:to>
    <xdr:graphicFrame macro="">
      <xdr:nvGraphicFramePr>
        <xdr:cNvPr id="72" name="グラフ 7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7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7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16</xdr:row>
      <xdr:rowOff>152400</xdr:rowOff>
    </xdr:from>
    <xdr:to>
      <xdr:col>1</xdr:col>
      <xdr:colOff>400050</xdr:colOff>
      <xdr:row>17</xdr:row>
      <xdr:rowOff>57150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3166050" y="10820400"/>
          <a:ext cx="571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Ｘ</a:t>
          </a:r>
        </a:p>
      </xdr:txBody>
    </xdr:sp>
    <xdr:clientData/>
  </xdr:twoCellAnchor>
  <xdr:twoCellAnchor>
    <xdr:from>
      <xdr:col>5</xdr:col>
      <xdr:colOff>180975</xdr:colOff>
      <xdr:row>39</xdr:row>
      <xdr:rowOff>123825</xdr:rowOff>
    </xdr:from>
    <xdr:to>
      <xdr:col>5</xdr:col>
      <xdr:colOff>276225</xdr:colOff>
      <xdr:row>39</xdr:row>
      <xdr:rowOff>152400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5747325" y="148113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一</a:t>
          </a:r>
        </a:p>
      </xdr:txBody>
    </xdr:sp>
    <xdr:clientData/>
  </xdr:twoCellAnchor>
  <xdr:twoCellAnchor>
    <xdr:from>
      <xdr:col>6</xdr:col>
      <xdr:colOff>771525</xdr:colOff>
      <xdr:row>46</xdr:row>
      <xdr:rowOff>47625</xdr:rowOff>
    </xdr:from>
    <xdr:to>
      <xdr:col>6</xdr:col>
      <xdr:colOff>685800</xdr:colOff>
      <xdr:row>46</xdr:row>
      <xdr:rowOff>85725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6937950" y="15954375"/>
          <a:ext cx="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/</a:t>
          </a:r>
        </a:p>
      </xdr:txBody>
    </xdr:sp>
    <xdr:clientData/>
  </xdr:twoCellAnchor>
  <xdr:twoCellAnchor>
    <xdr:from>
      <xdr:col>8</xdr:col>
      <xdr:colOff>76200</xdr:colOff>
      <xdr:row>46</xdr:row>
      <xdr:rowOff>66675</xdr:rowOff>
    </xdr:from>
    <xdr:to>
      <xdr:col>8</xdr:col>
      <xdr:colOff>142875</xdr:colOff>
      <xdr:row>46</xdr:row>
      <xdr:rowOff>114300</xdr:rowOff>
    </xdr:to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37699950" y="15973425"/>
          <a:ext cx="666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ｙ、</a:t>
          </a:r>
        </a:p>
      </xdr:txBody>
    </xdr:sp>
    <xdr:clientData/>
  </xdr:twoCellAnchor>
  <xdr:twoCellAnchor>
    <xdr:from>
      <xdr:col>8</xdr:col>
      <xdr:colOff>495300</xdr:colOff>
      <xdr:row>44</xdr:row>
      <xdr:rowOff>76200</xdr:rowOff>
    </xdr:from>
    <xdr:to>
      <xdr:col>8</xdr:col>
      <xdr:colOff>533400</xdr:colOff>
      <xdr:row>45</xdr:row>
      <xdr:rowOff>38100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8119050" y="15630525"/>
          <a:ext cx="381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ぐ</a:t>
          </a:r>
        </a:p>
      </xdr:txBody>
    </xdr:sp>
    <xdr:clientData/>
  </xdr:twoCellAnchor>
  <xdr:twoCellAnchor>
    <xdr:from>
      <xdr:col>2</xdr:col>
      <xdr:colOff>342900</xdr:colOff>
      <xdr:row>36</xdr:row>
      <xdr:rowOff>152400</xdr:rowOff>
    </xdr:from>
    <xdr:to>
      <xdr:col>2</xdr:col>
      <xdr:colOff>400050</xdr:colOff>
      <xdr:row>37</xdr:row>
      <xdr:rowOff>57150</xdr:rowOff>
    </xdr:to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33851850" y="14316075"/>
          <a:ext cx="571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Ｘ</a:t>
          </a:r>
        </a:p>
      </xdr:txBody>
    </xdr:sp>
    <xdr:clientData/>
  </xdr:twoCellAnchor>
  <xdr:twoCellAnchor>
    <xdr:from>
      <xdr:col>6</xdr:col>
      <xdr:colOff>180975</xdr:colOff>
      <xdr:row>46</xdr:row>
      <xdr:rowOff>123825</xdr:rowOff>
    </xdr:from>
    <xdr:to>
      <xdr:col>6</xdr:col>
      <xdr:colOff>276225</xdr:colOff>
      <xdr:row>46</xdr:row>
      <xdr:rowOff>152400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6433125" y="16030575"/>
          <a:ext cx="952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一</a:t>
          </a:r>
        </a:p>
      </xdr:txBody>
    </xdr:sp>
    <xdr:clientData/>
  </xdr:twoCellAnchor>
  <xdr:twoCellAnchor>
    <xdr:from>
      <xdr:col>7</xdr:col>
      <xdr:colOff>771525</xdr:colOff>
      <xdr:row>45</xdr:row>
      <xdr:rowOff>47625</xdr:rowOff>
    </xdr:from>
    <xdr:to>
      <xdr:col>7</xdr:col>
      <xdr:colOff>685800</xdr:colOff>
      <xdr:row>45</xdr:row>
      <xdr:rowOff>85725</xdr:rowOff>
    </xdr:to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37623750" y="15782925"/>
          <a:ext cx="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/</a:t>
          </a:r>
        </a:p>
      </xdr:txBody>
    </xdr:sp>
    <xdr:clientData/>
  </xdr:twoCellAnchor>
  <xdr:twoCellAnchor>
    <xdr:from>
      <xdr:col>9</xdr:col>
      <xdr:colOff>76200</xdr:colOff>
      <xdr:row>37</xdr:row>
      <xdr:rowOff>66675</xdr:rowOff>
    </xdr:from>
    <xdr:to>
      <xdr:col>9</xdr:col>
      <xdr:colOff>142875</xdr:colOff>
      <xdr:row>37</xdr:row>
      <xdr:rowOff>114300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8385750" y="14401800"/>
          <a:ext cx="6667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ｙ、</a:t>
          </a:r>
        </a:p>
      </xdr:txBody>
    </xdr:sp>
    <xdr:clientData/>
  </xdr:twoCellAnchor>
  <xdr:twoCellAnchor>
    <xdr:from>
      <xdr:col>9</xdr:col>
      <xdr:colOff>495300</xdr:colOff>
      <xdr:row>34</xdr:row>
      <xdr:rowOff>76200</xdr:rowOff>
    </xdr:from>
    <xdr:to>
      <xdr:col>9</xdr:col>
      <xdr:colOff>533400</xdr:colOff>
      <xdr:row>36</xdr:row>
      <xdr:rowOff>38100</xdr:rowOff>
    </xdr:to>
    <xdr:sp macro="" textlink="">
      <xdr:nvSpPr>
        <xdr:cNvPr id="1036" name="Text Box 12"/>
        <xdr:cNvSpPr txBox="1">
          <a:spLocks noChangeArrowheads="1"/>
        </xdr:cNvSpPr>
      </xdr:nvSpPr>
      <xdr:spPr bwMode="auto">
        <a:xfrm>
          <a:off x="38804850" y="13887450"/>
          <a:ext cx="381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ぐ</a:t>
          </a:r>
        </a:p>
      </xdr:txBody>
    </xdr:sp>
    <xdr:clientData/>
  </xdr:twoCellAnchor>
  <xdr:twoCellAnchor>
    <xdr:from>
      <xdr:col>6</xdr:col>
      <xdr:colOff>342900</xdr:colOff>
      <xdr:row>45</xdr:row>
      <xdr:rowOff>152400</xdr:rowOff>
    </xdr:from>
    <xdr:to>
      <xdr:col>6</xdr:col>
      <xdr:colOff>400050</xdr:colOff>
      <xdr:row>46</xdr:row>
      <xdr:rowOff>57150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6595050" y="15887700"/>
          <a:ext cx="571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Ｘ</a:t>
          </a:r>
        </a:p>
      </xdr:txBody>
    </xdr:sp>
    <xdr:clientData/>
  </xdr:twoCellAnchor>
  <xdr:twoCellAnchor>
    <xdr:from>
      <xdr:col>6</xdr:col>
      <xdr:colOff>771525</xdr:colOff>
      <xdr:row>45</xdr:row>
      <xdr:rowOff>47625</xdr:rowOff>
    </xdr:from>
    <xdr:to>
      <xdr:col>6</xdr:col>
      <xdr:colOff>685800</xdr:colOff>
      <xdr:row>45</xdr:row>
      <xdr:rowOff>85725</xdr:rowOff>
    </xdr:to>
    <xdr:sp macro="" textlink="">
      <xdr:nvSpPr>
        <xdr:cNvPr id="1038" name="Text Box 14"/>
        <xdr:cNvSpPr txBox="1">
          <a:spLocks noChangeArrowheads="1"/>
        </xdr:cNvSpPr>
      </xdr:nvSpPr>
      <xdr:spPr bwMode="auto">
        <a:xfrm>
          <a:off x="36937950" y="15782925"/>
          <a:ext cx="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/</a:t>
          </a:r>
        </a:p>
      </xdr:txBody>
    </xdr:sp>
    <xdr:clientData/>
  </xdr:twoCellAnchor>
  <xdr:twoCellAnchor>
    <xdr:from>
      <xdr:col>5</xdr:col>
      <xdr:colOff>342900</xdr:colOff>
      <xdr:row>45</xdr:row>
      <xdr:rowOff>152400</xdr:rowOff>
    </xdr:from>
    <xdr:to>
      <xdr:col>5</xdr:col>
      <xdr:colOff>400050</xdr:colOff>
      <xdr:row>46</xdr:row>
      <xdr:rowOff>57150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909250" y="15887700"/>
          <a:ext cx="571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Ｘ</a:t>
          </a:r>
        </a:p>
      </xdr:txBody>
    </xdr:sp>
    <xdr:clientData/>
  </xdr:twoCellAnchor>
  <xdr:twoCellAnchor>
    <xdr:from>
      <xdr:col>10</xdr:col>
      <xdr:colOff>771525</xdr:colOff>
      <xdr:row>45</xdr:row>
      <xdr:rowOff>47625</xdr:rowOff>
    </xdr:from>
    <xdr:to>
      <xdr:col>10</xdr:col>
      <xdr:colOff>428625</xdr:colOff>
      <xdr:row>45</xdr:row>
      <xdr:rowOff>85725</xdr:rowOff>
    </xdr:to>
    <xdr:sp macro="" textlink="">
      <xdr:nvSpPr>
        <xdr:cNvPr id="1040" name="Text Box 16"/>
        <xdr:cNvSpPr txBox="1">
          <a:spLocks noChangeArrowheads="1"/>
        </xdr:cNvSpPr>
      </xdr:nvSpPr>
      <xdr:spPr bwMode="auto">
        <a:xfrm>
          <a:off x="39681150" y="15782925"/>
          <a:ext cx="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/</a:t>
          </a:r>
        </a:p>
      </xdr:txBody>
    </xdr:sp>
    <xdr:clientData/>
  </xdr:twoCellAnchor>
  <xdr:twoCellAnchor>
    <xdr:from>
      <xdr:col>9</xdr:col>
      <xdr:colOff>342900</xdr:colOff>
      <xdr:row>45</xdr:row>
      <xdr:rowOff>152400</xdr:rowOff>
    </xdr:from>
    <xdr:to>
      <xdr:col>9</xdr:col>
      <xdr:colOff>400050</xdr:colOff>
      <xdr:row>46</xdr:row>
      <xdr:rowOff>57150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8652450" y="15887700"/>
          <a:ext cx="571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Ｘ</a:t>
          </a:r>
        </a:p>
      </xdr:txBody>
    </xdr:sp>
    <xdr:clientData/>
  </xdr:twoCellAnchor>
  <xdr:twoCellAnchor>
    <xdr:from>
      <xdr:col>9</xdr:col>
      <xdr:colOff>771525</xdr:colOff>
      <xdr:row>45</xdr:row>
      <xdr:rowOff>47625</xdr:rowOff>
    </xdr:from>
    <xdr:to>
      <xdr:col>9</xdr:col>
      <xdr:colOff>428625</xdr:colOff>
      <xdr:row>45</xdr:row>
      <xdr:rowOff>85725</xdr:rowOff>
    </xdr:to>
    <xdr:sp macro="" textlink="">
      <xdr:nvSpPr>
        <xdr:cNvPr id="1042" name="Text Box 18"/>
        <xdr:cNvSpPr txBox="1">
          <a:spLocks noChangeArrowheads="1"/>
        </xdr:cNvSpPr>
      </xdr:nvSpPr>
      <xdr:spPr bwMode="auto">
        <a:xfrm>
          <a:off x="38995350" y="15782925"/>
          <a:ext cx="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/</a:t>
          </a:r>
        </a:p>
      </xdr:txBody>
    </xdr:sp>
    <xdr:clientData/>
  </xdr:twoCellAnchor>
  <xdr:twoCellAnchor>
    <xdr:from>
      <xdr:col>10</xdr:col>
      <xdr:colOff>342900</xdr:colOff>
      <xdr:row>45</xdr:row>
      <xdr:rowOff>152400</xdr:rowOff>
    </xdr:from>
    <xdr:to>
      <xdr:col>10</xdr:col>
      <xdr:colOff>400050</xdr:colOff>
      <xdr:row>46</xdr:row>
      <xdr:rowOff>57150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9338250" y="15887700"/>
          <a:ext cx="571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Ｘ</a:t>
          </a:r>
        </a:p>
      </xdr:txBody>
    </xdr:sp>
    <xdr:clientData/>
  </xdr:twoCellAnchor>
  <xdr:twoCellAnchor>
    <xdr:from>
      <xdr:col>10</xdr:col>
      <xdr:colOff>771525</xdr:colOff>
      <xdr:row>45</xdr:row>
      <xdr:rowOff>47625</xdr:rowOff>
    </xdr:from>
    <xdr:to>
      <xdr:col>10</xdr:col>
      <xdr:colOff>428625</xdr:colOff>
      <xdr:row>45</xdr:row>
      <xdr:rowOff>85725</xdr:rowOff>
    </xdr:to>
    <xdr:sp macro="" textlink="">
      <xdr:nvSpPr>
        <xdr:cNvPr id="1044" name="Text Box 20"/>
        <xdr:cNvSpPr txBox="1">
          <a:spLocks noChangeArrowheads="1"/>
        </xdr:cNvSpPr>
      </xdr:nvSpPr>
      <xdr:spPr bwMode="auto">
        <a:xfrm>
          <a:off x="39681150" y="15782925"/>
          <a:ext cx="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/</a:t>
          </a:r>
        </a:p>
      </xdr:txBody>
    </xdr:sp>
    <xdr:clientData/>
  </xdr:twoCellAnchor>
  <xdr:twoCellAnchor>
    <xdr:from>
      <xdr:col>23</xdr:col>
      <xdr:colOff>0</xdr:colOff>
      <xdr:row>2</xdr:row>
      <xdr:rowOff>238125</xdr:rowOff>
    </xdr:from>
    <xdr:to>
      <xdr:col>23</xdr:col>
      <xdr:colOff>0</xdr:colOff>
      <xdr:row>3</xdr:row>
      <xdr:rowOff>47625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47567850" y="8353425"/>
          <a:ext cx="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Ｎ</a:t>
          </a:r>
        </a:p>
      </xdr:txBody>
    </xdr:sp>
    <xdr:clientData/>
  </xdr:twoCellAnchor>
  <xdr:twoCellAnchor>
    <xdr:from>
      <xdr:col>23</xdr:col>
      <xdr:colOff>0</xdr:colOff>
      <xdr:row>11</xdr:row>
      <xdr:rowOff>123825</xdr:rowOff>
    </xdr:from>
    <xdr:to>
      <xdr:col>23</xdr:col>
      <xdr:colOff>0</xdr:colOff>
      <xdr:row>12</xdr:row>
      <xdr:rowOff>9525</xdr:rowOff>
    </xdr:to>
    <xdr:sp macro="" textlink="">
      <xdr:nvSpPr>
        <xdr:cNvPr id="1046" name="Text Box 22"/>
        <xdr:cNvSpPr txBox="1">
          <a:spLocks noChangeArrowheads="1"/>
        </xdr:cNvSpPr>
      </xdr:nvSpPr>
      <xdr:spPr bwMode="auto">
        <a:xfrm>
          <a:off x="47567850" y="9915525"/>
          <a:ext cx="0" cy="66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-</a:t>
          </a:r>
        </a:p>
      </xdr:txBody>
    </xdr:sp>
    <xdr:clientData/>
  </xdr:twoCellAnchor>
  <xdr:twoCellAnchor>
    <xdr:from>
      <xdr:col>23</xdr:col>
      <xdr:colOff>0</xdr:colOff>
      <xdr:row>3</xdr:row>
      <xdr:rowOff>238125</xdr:rowOff>
    </xdr:from>
    <xdr:to>
      <xdr:col>23</xdr:col>
      <xdr:colOff>0</xdr:colOff>
      <xdr:row>4</xdr:row>
      <xdr:rowOff>47625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47567850" y="856297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Ｎ</a:t>
          </a:r>
        </a:p>
      </xdr:txBody>
    </xdr:sp>
    <xdr:clientData/>
  </xdr:twoCellAnchor>
  <xdr:twoCellAnchor>
    <xdr:from>
      <xdr:col>23</xdr:col>
      <xdr:colOff>0</xdr:colOff>
      <xdr:row>4</xdr:row>
      <xdr:rowOff>238125</xdr:rowOff>
    </xdr:from>
    <xdr:to>
      <xdr:col>23</xdr:col>
      <xdr:colOff>0</xdr:colOff>
      <xdr:row>5</xdr:row>
      <xdr:rowOff>47625</xdr:rowOff>
    </xdr:to>
    <xdr:sp macro="" textlink="">
      <xdr:nvSpPr>
        <xdr:cNvPr id="1048" name="Text Box 24"/>
        <xdr:cNvSpPr txBox="1">
          <a:spLocks noChangeArrowheads="1"/>
        </xdr:cNvSpPr>
      </xdr:nvSpPr>
      <xdr:spPr bwMode="auto">
        <a:xfrm>
          <a:off x="47567850" y="874395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Ｎ</a:t>
          </a:r>
        </a:p>
      </xdr:txBody>
    </xdr:sp>
    <xdr:clientData/>
  </xdr:twoCellAnchor>
  <xdr:twoCellAnchor>
    <xdr:from>
      <xdr:col>23</xdr:col>
      <xdr:colOff>0</xdr:colOff>
      <xdr:row>5</xdr:row>
      <xdr:rowOff>238125</xdr:rowOff>
    </xdr:from>
    <xdr:to>
      <xdr:col>23</xdr:col>
      <xdr:colOff>0</xdr:colOff>
      <xdr:row>6</xdr:row>
      <xdr:rowOff>47625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47567850" y="89249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Ｎ</a:t>
          </a:r>
        </a:p>
      </xdr:txBody>
    </xdr:sp>
    <xdr:clientData/>
  </xdr:twoCellAnchor>
  <xdr:twoCellAnchor>
    <xdr:from>
      <xdr:col>23</xdr:col>
      <xdr:colOff>0</xdr:colOff>
      <xdr:row>6</xdr:row>
      <xdr:rowOff>238125</xdr:rowOff>
    </xdr:from>
    <xdr:to>
      <xdr:col>23</xdr:col>
      <xdr:colOff>0</xdr:colOff>
      <xdr:row>7</xdr:row>
      <xdr:rowOff>47625</xdr:rowOff>
    </xdr:to>
    <xdr:sp macro="" textlink="">
      <xdr:nvSpPr>
        <xdr:cNvPr id="1050" name="Text Box 26"/>
        <xdr:cNvSpPr txBox="1">
          <a:spLocks noChangeArrowheads="1"/>
        </xdr:cNvSpPr>
      </xdr:nvSpPr>
      <xdr:spPr bwMode="auto">
        <a:xfrm>
          <a:off x="47567850" y="909637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Ｎ</a:t>
          </a:r>
        </a:p>
      </xdr:txBody>
    </xdr:sp>
    <xdr:clientData/>
  </xdr:twoCellAnchor>
  <xdr:twoCellAnchor>
    <xdr:from>
      <xdr:col>23</xdr:col>
      <xdr:colOff>0</xdr:colOff>
      <xdr:row>7</xdr:row>
      <xdr:rowOff>238125</xdr:rowOff>
    </xdr:from>
    <xdr:to>
      <xdr:col>23</xdr:col>
      <xdr:colOff>0</xdr:colOff>
      <xdr:row>8</xdr:row>
      <xdr:rowOff>47625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47567850" y="92678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Ｎ</a:t>
          </a:r>
        </a:p>
      </xdr:txBody>
    </xdr:sp>
    <xdr:clientData/>
  </xdr:twoCellAnchor>
  <xdr:twoCellAnchor>
    <xdr:from>
      <xdr:col>23</xdr:col>
      <xdr:colOff>0</xdr:colOff>
      <xdr:row>8</xdr:row>
      <xdr:rowOff>238125</xdr:rowOff>
    </xdr:from>
    <xdr:to>
      <xdr:col>23</xdr:col>
      <xdr:colOff>0</xdr:colOff>
      <xdr:row>9</xdr:row>
      <xdr:rowOff>47625</xdr:rowOff>
    </xdr:to>
    <xdr:sp macro="" textlink="">
      <xdr:nvSpPr>
        <xdr:cNvPr id="1052" name="Text Box 28"/>
        <xdr:cNvSpPr txBox="1">
          <a:spLocks noChangeArrowheads="1"/>
        </xdr:cNvSpPr>
      </xdr:nvSpPr>
      <xdr:spPr bwMode="auto">
        <a:xfrm>
          <a:off x="47567850" y="94488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Ｎ</a:t>
          </a:r>
        </a:p>
      </xdr:txBody>
    </xdr:sp>
    <xdr:clientData/>
  </xdr:twoCellAnchor>
  <xdr:twoCellAnchor>
    <xdr:from>
      <xdr:col>23</xdr:col>
      <xdr:colOff>0</xdr:colOff>
      <xdr:row>9</xdr:row>
      <xdr:rowOff>238125</xdr:rowOff>
    </xdr:from>
    <xdr:to>
      <xdr:col>23</xdr:col>
      <xdr:colOff>0</xdr:colOff>
      <xdr:row>10</xdr:row>
      <xdr:rowOff>47625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47567850" y="962025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Ｎ</a:t>
          </a:r>
        </a:p>
      </xdr:txBody>
    </xdr:sp>
    <xdr:clientData/>
  </xdr:twoCellAnchor>
  <xdr:twoCellAnchor>
    <xdr:from>
      <xdr:col>23</xdr:col>
      <xdr:colOff>0</xdr:colOff>
      <xdr:row>10</xdr:row>
      <xdr:rowOff>238125</xdr:rowOff>
    </xdr:from>
    <xdr:to>
      <xdr:col>23</xdr:col>
      <xdr:colOff>0</xdr:colOff>
      <xdr:row>11</xdr:row>
      <xdr:rowOff>47625</xdr:rowOff>
    </xdr:to>
    <xdr:sp macro="" textlink="">
      <xdr:nvSpPr>
        <xdr:cNvPr id="1054" name="Text Box 30"/>
        <xdr:cNvSpPr txBox="1">
          <a:spLocks noChangeArrowheads="1"/>
        </xdr:cNvSpPr>
      </xdr:nvSpPr>
      <xdr:spPr bwMode="auto">
        <a:xfrm>
          <a:off x="47567850" y="97917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Ｎ</a:t>
          </a:r>
        </a:p>
      </xdr:txBody>
    </xdr:sp>
    <xdr:clientData/>
  </xdr:twoCellAnchor>
  <xdr:twoCellAnchor>
    <xdr:from>
      <xdr:col>23</xdr:col>
      <xdr:colOff>0</xdr:colOff>
      <xdr:row>11</xdr:row>
      <xdr:rowOff>238125</xdr:rowOff>
    </xdr:from>
    <xdr:to>
      <xdr:col>23</xdr:col>
      <xdr:colOff>0</xdr:colOff>
      <xdr:row>12</xdr:row>
      <xdr:rowOff>47625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47567850" y="997267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Ｎ</a:t>
          </a:r>
        </a:p>
      </xdr:txBody>
    </xdr:sp>
    <xdr:clientData/>
  </xdr:twoCellAnchor>
  <xdr:twoCellAnchor>
    <xdr:from>
      <xdr:col>23</xdr:col>
      <xdr:colOff>0</xdr:colOff>
      <xdr:row>12</xdr:row>
      <xdr:rowOff>238125</xdr:rowOff>
    </xdr:from>
    <xdr:to>
      <xdr:col>23</xdr:col>
      <xdr:colOff>0</xdr:colOff>
      <xdr:row>13</xdr:row>
      <xdr:rowOff>47625</xdr:rowOff>
    </xdr:to>
    <xdr:sp macro="" textlink="">
      <xdr:nvSpPr>
        <xdr:cNvPr id="1056" name="Text Box 32"/>
        <xdr:cNvSpPr txBox="1">
          <a:spLocks noChangeArrowheads="1"/>
        </xdr:cNvSpPr>
      </xdr:nvSpPr>
      <xdr:spPr bwMode="auto">
        <a:xfrm>
          <a:off x="47567850" y="101441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Ｎ</a:t>
          </a:r>
        </a:p>
      </xdr:txBody>
    </xdr:sp>
    <xdr:clientData/>
  </xdr:twoCellAnchor>
  <xdr:twoCellAnchor>
    <xdr:from>
      <xdr:col>23</xdr:col>
      <xdr:colOff>0</xdr:colOff>
      <xdr:row>13</xdr:row>
      <xdr:rowOff>238125</xdr:rowOff>
    </xdr:from>
    <xdr:to>
      <xdr:col>23</xdr:col>
      <xdr:colOff>0</xdr:colOff>
      <xdr:row>14</xdr:row>
      <xdr:rowOff>47625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47567850" y="1031557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Ｎ</a:t>
          </a:r>
        </a:p>
      </xdr:txBody>
    </xdr:sp>
    <xdr:clientData/>
  </xdr:twoCellAnchor>
  <xdr:twoCellAnchor>
    <xdr:from>
      <xdr:col>23</xdr:col>
      <xdr:colOff>0</xdr:colOff>
      <xdr:row>14</xdr:row>
      <xdr:rowOff>238125</xdr:rowOff>
    </xdr:from>
    <xdr:to>
      <xdr:col>23</xdr:col>
      <xdr:colOff>0</xdr:colOff>
      <xdr:row>15</xdr:row>
      <xdr:rowOff>47625</xdr:rowOff>
    </xdr:to>
    <xdr:sp macro="" textlink="">
      <xdr:nvSpPr>
        <xdr:cNvPr id="1058" name="Text Box 34"/>
        <xdr:cNvSpPr txBox="1">
          <a:spLocks noChangeArrowheads="1"/>
        </xdr:cNvSpPr>
      </xdr:nvSpPr>
      <xdr:spPr bwMode="auto">
        <a:xfrm>
          <a:off x="47567850" y="1049655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Ｎ</a:t>
          </a:r>
        </a:p>
      </xdr:txBody>
    </xdr:sp>
    <xdr:clientData/>
  </xdr:twoCellAnchor>
  <xdr:twoCellAnchor>
    <xdr:from>
      <xdr:col>23</xdr:col>
      <xdr:colOff>0</xdr:colOff>
      <xdr:row>15</xdr:row>
      <xdr:rowOff>238125</xdr:rowOff>
    </xdr:from>
    <xdr:to>
      <xdr:col>23</xdr:col>
      <xdr:colOff>0</xdr:colOff>
      <xdr:row>16</xdr:row>
      <xdr:rowOff>47625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47567850" y="1066800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Ｎ</a:t>
          </a:r>
        </a:p>
      </xdr:txBody>
    </xdr:sp>
    <xdr:clientData/>
  </xdr:twoCellAnchor>
  <xdr:twoCellAnchor>
    <xdr:from>
      <xdr:col>23</xdr:col>
      <xdr:colOff>0</xdr:colOff>
      <xdr:row>16</xdr:row>
      <xdr:rowOff>238125</xdr:rowOff>
    </xdr:from>
    <xdr:to>
      <xdr:col>23</xdr:col>
      <xdr:colOff>0</xdr:colOff>
      <xdr:row>17</xdr:row>
      <xdr:rowOff>47625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47567850" y="10839450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Ｎ</a:t>
          </a:r>
        </a:p>
      </xdr:txBody>
    </xdr:sp>
    <xdr:clientData/>
  </xdr:twoCellAnchor>
  <xdr:twoCellAnchor>
    <xdr:from>
      <xdr:col>23</xdr:col>
      <xdr:colOff>0</xdr:colOff>
      <xdr:row>17</xdr:row>
      <xdr:rowOff>238125</xdr:rowOff>
    </xdr:from>
    <xdr:to>
      <xdr:col>23</xdr:col>
      <xdr:colOff>0</xdr:colOff>
      <xdr:row>18</xdr:row>
      <xdr:rowOff>47625</xdr:rowOff>
    </xdr:to>
    <xdr:sp macro="" textlink="">
      <xdr:nvSpPr>
        <xdr:cNvPr id="1061" name="Text Box 37"/>
        <xdr:cNvSpPr txBox="1">
          <a:spLocks noChangeArrowheads="1"/>
        </xdr:cNvSpPr>
      </xdr:nvSpPr>
      <xdr:spPr bwMode="auto">
        <a:xfrm>
          <a:off x="47567850" y="110204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Ｎ</a:t>
          </a:r>
        </a:p>
      </xdr:txBody>
    </xdr:sp>
    <xdr:clientData/>
  </xdr:twoCellAnchor>
  <xdr:twoCellAnchor>
    <xdr:from>
      <xdr:col>23</xdr:col>
      <xdr:colOff>0</xdr:colOff>
      <xdr:row>18</xdr:row>
      <xdr:rowOff>238125</xdr:rowOff>
    </xdr:from>
    <xdr:to>
      <xdr:col>23</xdr:col>
      <xdr:colOff>0</xdr:colOff>
      <xdr:row>19</xdr:row>
      <xdr:rowOff>47625</xdr:rowOff>
    </xdr:to>
    <xdr:sp macro="" textlink="">
      <xdr:nvSpPr>
        <xdr:cNvPr id="1062" name="Text Box 38"/>
        <xdr:cNvSpPr txBox="1">
          <a:spLocks noChangeArrowheads="1"/>
        </xdr:cNvSpPr>
      </xdr:nvSpPr>
      <xdr:spPr bwMode="auto">
        <a:xfrm>
          <a:off x="47567850" y="1119187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Ｎ</a:t>
          </a:r>
        </a:p>
      </xdr:txBody>
    </xdr:sp>
    <xdr:clientData/>
  </xdr:twoCellAnchor>
  <xdr:twoCellAnchor>
    <xdr:from>
      <xdr:col>23</xdr:col>
      <xdr:colOff>0</xdr:colOff>
      <xdr:row>19</xdr:row>
      <xdr:rowOff>238125</xdr:rowOff>
    </xdr:from>
    <xdr:to>
      <xdr:col>23</xdr:col>
      <xdr:colOff>0</xdr:colOff>
      <xdr:row>20</xdr:row>
      <xdr:rowOff>47625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47567850" y="11363325"/>
          <a:ext cx="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Ｎ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7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7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7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7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5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6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7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9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3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8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0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0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1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1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2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2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3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3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3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6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4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49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2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5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58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5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1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4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67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6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0.29677</cdr:x>
      <cdr:y>0.06473</cdr:y>
    </cdr:from>
    <cdr:to>
      <cdr:x>0.52806</cdr:x>
      <cdr:y>0.15859</cdr:y>
    </cdr:to>
    <cdr:sp macro="" textlink="">
      <cdr:nvSpPr>
        <cdr:cNvPr id="170" name="テキスト ボックス 1"/>
        <cdr:cNvSpPr txBox="1"/>
      </cdr:nvSpPr>
      <cdr:spPr>
        <a:xfrm xmlns:a="http://schemas.openxmlformats.org/drawingml/2006/main">
          <a:off x="3910852" y="224116"/>
          <a:ext cx="3048000" cy="324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7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4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5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6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7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8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89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0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1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2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0.17772</cdr:x>
      <cdr:y>0.04531</cdr:y>
    </cdr:from>
    <cdr:to>
      <cdr:x>0.44388</cdr:x>
      <cdr:y>0.13594</cdr:y>
    </cdr:to>
    <cdr:sp macro="" textlink="">
      <cdr:nvSpPr>
        <cdr:cNvPr id="193" name="テキスト ボックス 3"/>
        <cdr:cNvSpPr txBox="1"/>
      </cdr:nvSpPr>
      <cdr:spPr>
        <a:xfrm xmlns:a="http://schemas.openxmlformats.org/drawingml/2006/main">
          <a:off x="2342028" y="156881"/>
          <a:ext cx="3507442" cy="3137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DK378"/>
  <sheetViews>
    <sheetView tabSelected="1" zoomScale="75" zoomScaleNormal="75" workbookViewId="0">
      <selection activeCell="AH23" sqref="AH23"/>
    </sheetView>
  </sheetViews>
  <sheetFormatPr defaultRowHeight="12" customHeight="1" x14ac:dyDescent="0.15"/>
  <cols>
    <col min="1" max="1" width="1.625" style="1" customWidth="1"/>
    <col min="2" max="2" width="17" style="1" customWidth="1"/>
    <col min="3" max="9" width="6.25" style="1" customWidth="1"/>
    <col min="10" max="10" width="5.125" style="137" customWidth="1"/>
    <col min="11" max="11" width="2.25" style="1" customWidth="1"/>
    <col min="12" max="45" width="4.75" style="1" customWidth="1"/>
    <col min="46" max="65" width="5.125" style="1" customWidth="1"/>
    <col min="66" max="72" width="6.25" style="1" customWidth="1"/>
    <col min="73" max="73" width="3.25" style="1" customWidth="1"/>
    <col min="74" max="81" width="6.25" style="1" customWidth="1"/>
    <col min="82" max="82" width="3.25" style="1" customWidth="1"/>
    <col min="83" max="90" width="6.25" style="1" customWidth="1"/>
    <col min="91" max="91" width="3.875" style="1" customWidth="1"/>
    <col min="92" max="92" width="2.75" style="1" customWidth="1"/>
    <col min="93" max="100" width="6.25" style="1" customWidth="1"/>
    <col min="101" max="101" width="3.625" style="1" customWidth="1"/>
    <col min="102" max="102" width="2.375" style="1" customWidth="1"/>
    <col min="103" max="120" width="6.375" style="1" customWidth="1"/>
    <col min="121" max="16384" width="9" style="1"/>
  </cols>
  <sheetData>
    <row r="1" spans="2:115" ht="12" customHeight="1" x14ac:dyDescent="0.15">
      <c r="M1" s="121"/>
      <c r="N1" s="1" t="s">
        <v>130</v>
      </c>
    </row>
    <row r="2" spans="2:115" ht="17.25" customHeight="1" x14ac:dyDescent="0.15">
      <c r="B2" s="132" t="s">
        <v>156</v>
      </c>
      <c r="G2" s="2"/>
      <c r="H2" s="2" t="s">
        <v>9</v>
      </c>
      <c r="DK2" s="86"/>
    </row>
    <row r="3" spans="2:115" ht="12" customHeight="1" x14ac:dyDescent="0.15">
      <c r="B3" s="109" t="s">
        <v>125</v>
      </c>
      <c r="C3" s="110" t="s">
        <v>128</v>
      </c>
      <c r="D3" s="111"/>
      <c r="E3" s="111"/>
      <c r="F3" s="111"/>
      <c r="G3" s="111"/>
      <c r="H3" s="111"/>
      <c r="I3" s="112"/>
      <c r="J3" s="138"/>
      <c r="DK3" s="86"/>
    </row>
    <row r="4" spans="2:115" ht="12" customHeight="1" x14ac:dyDescent="0.15">
      <c r="B4" s="113"/>
      <c r="C4" s="114">
        <f>C9+C12+C15+C18+C21+C24+C27+C30</f>
        <v>11515</v>
      </c>
      <c r="D4" s="109" t="s">
        <v>1</v>
      </c>
      <c r="E4" s="115" t="s">
        <v>108</v>
      </c>
      <c r="F4" s="111"/>
      <c r="G4" s="111"/>
      <c r="H4" s="111"/>
      <c r="I4" s="112"/>
      <c r="J4" s="138"/>
      <c r="DK4" s="86"/>
    </row>
    <row r="5" spans="2:115" ht="12" customHeight="1" x14ac:dyDescent="0.15">
      <c r="B5" s="136" t="s">
        <v>111</v>
      </c>
      <c r="C5" s="116"/>
      <c r="D5" s="136" t="s">
        <v>129</v>
      </c>
      <c r="E5" s="116"/>
      <c r="F5" s="121" t="s">
        <v>2</v>
      </c>
      <c r="G5" s="121" t="s">
        <v>3</v>
      </c>
      <c r="H5" s="121" t="s">
        <v>4</v>
      </c>
      <c r="I5" s="121" t="s">
        <v>5</v>
      </c>
      <c r="J5" s="139"/>
      <c r="DK5" s="86"/>
    </row>
    <row r="6" spans="2:115" ht="12" customHeight="1" x14ac:dyDescent="0.15">
      <c r="B6" s="109" t="s">
        <v>111</v>
      </c>
      <c r="C6" s="134">
        <v>11561</v>
      </c>
      <c r="D6" s="134">
        <v>393</v>
      </c>
      <c r="E6" s="134">
        <v>11168</v>
      </c>
      <c r="F6" s="134">
        <v>4910</v>
      </c>
      <c r="G6" s="134">
        <v>6009</v>
      </c>
      <c r="H6" s="134">
        <v>222</v>
      </c>
      <c r="I6" s="134">
        <v>27</v>
      </c>
      <c r="J6" s="140" t="s">
        <v>11</v>
      </c>
      <c r="DK6" s="86"/>
    </row>
    <row r="7" spans="2:115" ht="12" customHeight="1" x14ac:dyDescent="0.15">
      <c r="B7" s="3" t="s">
        <v>7</v>
      </c>
      <c r="C7" s="119">
        <f>C6/C6*100</f>
        <v>100</v>
      </c>
      <c r="D7" s="119">
        <f>D6/C6*100</f>
        <v>3.3993599169622004</v>
      </c>
      <c r="E7" s="119">
        <f>E6/C6*100</f>
        <v>96.600640083037803</v>
      </c>
      <c r="F7" s="119">
        <f>F6/C6*100</f>
        <v>42.470374535074825</v>
      </c>
      <c r="G7" s="119">
        <f>G6/C6*100</f>
        <v>51.97647262347548</v>
      </c>
      <c r="H7" s="119">
        <f>H6/C6*100</f>
        <v>1.9202491133984951</v>
      </c>
      <c r="I7" s="119">
        <f>I6/C6*100</f>
        <v>0.23354381108900615</v>
      </c>
      <c r="J7" s="141" t="s">
        <v>12</v>
      </c>
      <c r="DK7" s="86"/>
    </row>
    <row r="8" spans="2:115" ht="12" customHeight="1" x14ac:dyDescent="0.15">
      <c r="B8" s="4" t="s">
        <v>8</v>
      </c>
      <c r="C8" s="7"/>
      <c r="D8" s="7"/>
      <c r="E8" s="5">
        <f>E6/E6*100</f>
        <v>100</v>
      </c>
      <c r="F8" s="5">
        <f>F6/E6*100</f>
        <v>43.964899713467048</v>
      </c>
      <c r="G8" s="5">
        <f>G6/E6*100</f>
        <v>53.805515759312314</v>
      </c>
      <c r="H8" s="5">
        <f>H6/E6*100</f>
        <v>1.9878223495702003</v>
      </c>
      <c r="I8" s="5">
        <f>I6/E6*100</f>
        <v>0.24176217765042979</v>
      </c>
      <c r="J8" s="142" t="s">
        <v>12</v>
      </c>
      <c r="DK8" s="86"/>
    </row>
    <row r="9" spans="2:115" ht="12" customHeight="1" x14ac:dyDescent="0.15">
      <c r="B9" s="122" t="s">
        <v>112</v>
      </c>
      <c r="C9" s="134">
        <v>1812</v>
      </c>
      <c r="D9" s="123">
        <v>3</v>
      </c>
      <c r="E9" s="118">
        <v>1809</v>
      </c>
      <c r="F9" s="123">
        <v>977</v>
      </c>
      <c r="G9" s="123">
        <v>832</v>
      </c>
      <c r="H9" s="123">
        <v>0</v>
      </c>
      <c r="I9" s="123">
        <v>0</v>
      </c>
      <c r="J9" s="140" t="s">
        <v>11</v>
      </c>
      <c r="DK9" s="86"/>
    </row>
    <row r="10" spans="2:115" ht="12" customHeight="1" x14ac:dyDescent="0.15">
      <c r="B10" s="3" t="s">
        <v>7</v>
      </c>
      <c r="C10" s="119">
        <f>C9/C9*100</f>
        <v>100</v>
      </c>
      <c r="D10" s="119">
        <f>D9/C9*100</f>
        <v>0.16556291390728478</v>
      </c>
      <c r="E10" s="119">
        <f>E9/C9*100</f>
        <v>99.83443708609272</v>
      </c>
      <c r="F10" s="119">
        <f>F9/C9*100</f>
        <v>53.918322295805744</v>
      </c>
      <c r="G10" s="119">
        <f>G9/C9*100</f>
        <v>45.916114790286976</v>
      </c>
      <c r="H10" s="119">
        <f>H9/C9*100</f>
        <v>0</v>
      </c>
      <c r="I10" s="119">
        <f>I9/C9*100</f>
        <v>0</v>
      </c>
      <c r="J10" s="141" t="s">
        <v>12</v>
      </c>
      <c r="DK10" s="86"/>
    </row>
    <row r="11" spans="2:115" ht="12" customHeight="1" x14ac:dyDescent="0.15">
      <c r="B11" s="4" t="s">
        <v>8</v>
      </c>
      <c r="C11" s="7"/>
      <c r="D11" s="7"/>
      <c r="E11" s="5">
        <f>E9/E9*100</f>
        <v>100</v>
      </c>
      <c r="F11" s="5">
        <f>F9/E9*100</f>
        <v>54.007739082365944</v>
      </c>
      <c r="G11" s="5">
        <f>G9/E9*100</f>
        <v>45.992260917634056</v>
      </c>
      <c r="H11" s="5">
        <f>H9/E9*100</f>
        <v>0</v>
      </c>
      <c r="I11" s="5">
        <f>I9/E9*100</f>
        <v>0</v>
      </c>
      <c r="J11" s="142" t="s">
        <v>12</v>
      </c>
      <c r="DK11" s="86"/>
    </row>
    <row r="12" spans="2:115" ht="12" customHeight="1" x14ac:dyDescent="0.15">
      <c r="B12" s="122" t="s">
        <v>113</v>
      </c>
      <c r="C12" s="134">
        <v>232</v>
      </c>
      <c r="D12" s="123">
        <v>77</v>
      </c>
      <c r="E12" s="118">
        <v>155</v>
      </c>
      <c r="F12" s="123">
        <v>21</v>
      </c>
      <c r="G12" s="123">
        <v>134</v>
      </c>
      <c r="H12" s="123">
        <v>0</v>
      </c>
      <c r="I12" s="123">
        <v>0</v>
      </c>
      <c r="J12" s="140" t="s">
        <v>11</v>
      </c>
      <c r="DK12" s="86"/>
    </row>
    <row r="13" spans="2:115" ht="12" customHeight="1" x14ac:dyDescent="0.15">
      <c r="B13" s="3" t="s">
        <v>7</v>
      </c>
      <c r="C13" s="119">
        <f>C12/C12*100</f>
        <v>100</v>
      </c>
      <c r="D13" s="119">
        <f>D12/C12*100</f>
        <v>33.189655172413794</v>
      </c>
      <c r="E13" s="119">
        <f>E12/C12*100</f>
        <v>66.810344827586206</v>
      </c>
      <c r="F13" s="119">
        <f>F12/C12*100</f>
        <v>9.0517241379310338</v>
      </c>
      <c r="G13" s="119">
        <f>G12/C12*100</f>
        <v>57.758620689655174</v>
      </c>
      <c r="H13" s="119">
        <f>H12/C12*100</f>
        <v>0</v>
      </c>
      <c r="I13" s="119">
        <f>I12/C12*100</f>
        <v>0</v>
      </c>
      <c r="J13" s="141" t="s">
        <v>12</v>
      </c>
      <c r="DK13" s="86"/>
    </row>
    <row r="14" spans="2:115" ht="12" customHeight="1" x14ac:dyDescent="0.15">
      <c r="B14" s="4" t="s">
        <v>8</v>
      </c>
      <c r="C14" s="7"/>
      <c r="D14" s="7"/>
      <c r="E14" s="5">
        <f>E12/E12*100</f>
        <v>100</v>
      </c>
      <c r="F14" s="5">
        <f>F12/E12*100</f>
        <v>13.548387096774196</v>
      </c>
      <c r="G14" s="5">
        <f>G12/E12*100</f>
        <v>86.451612903225808</v>
      </c>
      <c r="H14" s="5">
        <f>H12/E12*100</f>
        <v>0</v>
      </c>
      <c r="I14" s="5">
        <f>I12/E12*100</f>
        <v>0</v>
      </c>
      <c r="J14" s="142" t="s">
        <v>12</v>
      </c>
      <c r="DK14" s="86"/>
    </row>
    <row r="15" spans="2:115" ht="12" customHeight="1" x14ac:dyDescent="0.15">
      <c r="B15" s="122" t="s">
        <v>114</v>
      </c>
      <c r="C15" s="131">
        <v>3518</v>
      </c>
      <c r="D15" s="123">
        <v>52</v>
      </c>
      <c r="E15" s="118">
        <v>3466</v>
      </c>
      <c r="F15" s="123">
        <v>3264</v>
      </c>
      <c r="G15" s="123">
        <v>84</v>
      </c>
      <c r="H15" s="123">
        <v>103</v>
      </c>
      <c r="I15" s="123">
        <v>15</v>
      </c>
      <c r="J15" s="140" t="s">
        <v>11</v>
      </c>
      <c r="DK15" s="86"/>
    </row>
    <row r="16" spans="2:115" ht="12" customHeight="1" x14ac:dyDescent="0.15">
      <c r="B16" s="3" t="s">
        <v>7</v>
      </c>
      <c r="C16" s="119">
        <f>C15/C15*100</f>
        <v>100</v>
      </c>
      <c r="D16" s="119">
        <f>D15/C15*100</f>
        <v>1.4781125639567936</v>
      </c>
      <c r="E16" s="119">
        <f>E15/C15*100</f>
        <v>98.521887436043215</v>
      </c>
      <c r="F16" s="119">
        <f>F15/C15*100</f>
        <v>92.779988629903357</v>
      </c>
      <c r="G16" s="119">
        <f>G15/C15*100</f>
        <v>2.3877202956225125</v>
      </c>
      <c r="H16" s="119">
        <f>H15/C15*100</f>
        <v>2.9277998862990335</v>
      </c>
      <c r="I16" s="119">
        <f>I15/C15*100</f>
        <v>0.42637862421830586</v>
      </c>
      <c r="J16" s="141" t="s">
        <v>12</v>
      </c>
      <c r="DK16" s="86"/>
    </row>
    <row r="17" spans="2:115" ht="12" customHeight="1" x14ac:dyDescent="0.15">
      <c r="B17" s="4" t="s">
        <v>8</v>
      </c>
      <c r="C17" s="7"/>
      <c r="D17" s="7"/>
      <c r="E17" s="5">
        <f>E15/E15*100</f>
        <v>100</v>
      </c>
      <c r="F17" s="5">
        <f>F15/E15*100</f>
        <v>94.17195614541258</v>
      </c>
      <c r="G17" s="5">
        <f>G15/E15*100</f>
        <v>2.4235429890363531</v>
      </c>
      <c r="H17" s="5">
        <f>H15/E15*100</f>
        <v>2.971725331794576</v>
      </c>
      <c r="I17" s="5">
        <f>I15/E15*100</f>
        <v>0.43277553375649158</v>
      </c>
      <c r="J17" s="142" t="s">
        <v>12</v>
      </c>
      <c r="DK17" s="86"/>
    </row>
    <row r="18" spans="2:115" ht="12" customHeight="1" x14ac:dyDescent="0.15">
      <c r="B18" s="122" t="s">
        <v>115</v>
      </c>
      <c r="C18" s="134">
        <v>4374</v>
      </c>
      <c r="D18" s="123">
        <v>252</v>
      </c>
      <c r="E18" s="118">
        <v>4122</v>
      </c>
      <c r="F18" s="123">
        <v>535</v>
      </c>
      <c r="G18" s="123">
        <v>3526</v>
      </c>
      <c r="H18" s="123">
        <v>60</v>
      </c>
      <c r="I18" s="123">
        <v>1</v>
      </c>
      <c r="J18" s="140" t="s">
        <v>11</v>
      </c>
      <c r="DK18" s="86"/>
    </row>
    <row r="19" spans="2:115" ht="12" customHeight="1" x14ac:dyDescent="0.15">
      <c r="B19" s="3" t="s">
        <v>7</v>
      </c>
      <c r="C19" s="119">
        <f>C18/C18*100</f>
        <v>100</v>
      </c>
      <c r="D19" s="119">
        <f>D18/C18*100</f>
        <v>5.761316872427984</v>
      </c>
      <c r="E19" s="119">
        <f>E18/C18*100</f>
        <v>94.238683127572017</v>
      </c>
      <c r="F19" s="119">
        <f>F18/C18*100</f>
        <v>12.231367169638775</v>
      </c>
      <c r="G19" s="119">
        <f>G18/C18*100</f>
        <v>80.612711476908999</v>
      </c>
      <c r="H19" s="119">
        <f>H18/C18*100</f>
        <v>1.3717421124828533</v>
      </c>
      <c r="I19" s="119">
        <f>I18/C18*100</f>
        <v>2.2862368541380886E-2</v>
      </c>
      <c r="J19" s="141" t="s">
        <v>12</v>
      </c>
      <c r="DK19" s="86"/>
    </row>
    <row r="20" spans="2:115" ht="12" customHeight="1" x14ac:dyDescent="0.15">
      <c r="B20" s="4" t="s">
        <v>8</v>
      </c>
      <c r="C20" s="7"/>
      <c r="D20" s="7"/>
      <c r="E20" s="5">
        <f>E18/E18*100</f>
        <v>100</v>
      </c>
      <c r="F20" s="5">
        <f>F18/E18*100</f>
        <v>12.979136341581757</v>
      </c>
      <c r="G20" s="5">
        <f>G18/E18*100</f>
        <v>85.540999514798642</v>
      </c>
      <c r="H20" s="5">
        <f>H18/E18*100</f>
        <v>1.4556040756914119</v>
      </c>
      <c r="I20" s="5">
        <f>I18/E18*100</f>
        <v>2.4260067928190198E-2</v>
      </c>
      <c r="J20" s="142" t="s">
        <v>12</v>
      </c>
      <c r="DK20" s="86"/>
    </row>
    <row r="21" spans="2:115" ht="12" customHeight="1" x14ac:dyDescent="0.15">
      <c r="B21" s="122" t="s">
        <v>116</v>
      </c>
      <c r="C21" s="134">
        <v>1476</v>
      </c>
      <c r="D21" s="123">
        <v>0</v>
      </c>
      <c r="E21" s="118">
        <v>1476</v>
      </c>
      <c r="F21" s="123">
        <v>39</v>
      </c>
      <c r="G21" s="123">
        <v>1399</v>
      </c>
      <c r="H21" s="123">
        <v>34</v>
      </c>
      <c r="I21" s="123">
        <v>4</v>
      </c>
      <c r="J21" s="140" t="s">
        <v>11</v>
      </c>
      <c r="DK21" s="86"/>
    </row>
    <row r="22" spans="2:115" ht="12" customHeight="1" x14ac:dyDescent="0.15">
      <c r="B22" s="3" t="s">
        <v>7</v>
      </c>
      <c r="C22" s="119">
        <f>C21/C21*100</f>
        <v>100</v>
      </c>
      <c r="D22" s="119">
        <f>D21/C21*100</f>
        <v>0</v>
      </c>
      <c r="E22" s="119">
        <f>E21/C21*100</f>
        <v>100</v>
      </c>
      <c r="F22" s="119">
        <f>F21/C21*100</f>
        <v>2.6422764227642279</v>
      </c>
      <c r="G22" s="119">
        <f>G21/C21*100</f>
        <v>94.783197831978313</v>
      </c>
      <c r="H22" s="119">
        <f>H21/C21*100</f>
        <v>2.3035230352303522</v>
      </c>
      <c r="I22" s="119">
        <f>I21/C21*100</f>
        <v>0.27100271002710025</v>
      </c>
      <c r="J22" s="141" t="s">
        <v>12</v>
      </c>
      <c r="DK22" s="86"/>
    </row>
    <row r="23" spans="2:115" ht="12" customHeight="1" x14ac:dyDescent="0.15">
      <c r="B23" s="4" t="s">
        <v>8</v>
      </c>
      <c r="C23" s="7"/>
      <c r="D23" s="7"/>
      <c r="E23" s="5">
        <f>E21/E21*100</f>
        <v>100</v>
      </c>
      <c r="F23" s="5">
        <f>F21/E21*100</f>
        <v>2.6422764227642279</v>
      </c>
      <c r="G23" s="5">
        <f>G21/E21*100</f>
        <v>94.783197831978313</v>
      </c>
      <c r="H23" s="5">
        <f>H21/E21*100</f>
        <v>2.3035230352303522</v>
      </c>
      <c r="I23" s="5">
        <f>I21/E21*100</f>
        <v>0.27100271002710025</v>
      </c>
      <c r="J23" s="142" t="s">
        <v>12</v>
      </c>
      <c r="DK23" s="86"/>
    </row>
    <row r="24" spans="2:115" ht="12" customHeight="1" x14ac:dyDescent="0.15">
      <c r="B24" s="122" t="s">
        <v>117</v>
      </c>
      <c r="C24" s="131">
        <v>12</v>
      </c>
      <c r="D24" s="123">
        <v>1</v>
      </c>
      <c r="E24" s="118">
        <v>11</v>
      </c>
      <c r="F24" s="123">
        <v>9</v>
      </c>
      <c r="G24" s="123">
        <v>2</v>
      </c>
      <c r="H24" s="123">
        <v>0</v>
      </c>
      <c r="I24" s="123">
        <v>0</v>
      </c>
      <c r="J24" s="140" t="s">
        <v>11</v>
      </c>
      <c r="DK24" s="86"/>
    </row>
    <row r="25" spans="2:115" ht="12" customHeight="1" x14ac:dyDescent="0.15">
      <c r="B25" s="3" t="s">
        <v>7</v>
      </c>
      <c r="C25" s="119">
        <f>C24/C24*100</f>
        <v>100</v>
      </c>
      <c r="D25" s="119">
        <f>D24/C24*100</f>
        <v>8.3333333333333321</v>
      </c>
      <c r="E25" s="119">
        <f>E24/C24*100</f>
        <v>91.666666666666657</v>
      </c>
      <c r="F25" s="119">
        <f>F24/C24*100</f>
        <v>75</v>
      </c>
      <c r="G25" s="119">
        <f>G24/C24*100</f>
        <v>16.666666666666664</v>
      </c>
      <c r="H25" s="119">
        <f>H24/C24*100</f>
        <v>0</v>
      </c>
      <c r="I25" s="119">
        <f>I24/C24*100</f>
        <v>0</v>
      </c>
      <c r="J25" s="141" t="s">
        <v>12</v>
      </c>
      <c r="DK25" s="86"/>
    </row>
    <row r="26" spans="2:115" ht="12" customHeight="1" x14ac:dyDescent="0.15">
      <c r="B26" s="4" t="s">
        <v>8</v>
      </c>
      <c r="C26" s="7"/>
      <c r="D26" s="7"/>
      <c r="E26" s="5">
        <f>E24/E24*100</f>
        <v>100</v>
      </c>
      <c r="F26" s="5">
        <f>F24/E24*100</f>
        <v>81.818181818181827</v>
      </c>
      <c r="G26" s="5">
        <f>G24/E24*100</f>
        <v>18.181818181818183</v>
      </c>
      <c r="H26" s="5">
        <f>H24/E24*100</f>
        <v>0</v>
      </c>
      <c r="I26" s="5">
        <f>I24/E24*100</f>
        <v>0</v>
      </c>
      <c r="J26" s="142" t="s">
        <v>12</v>
      </c>
      <c r="DK26" s="86"/>
    </row>
    <row r="27" spans="2:115" ht="12" customHeight="1" x14ac:dyDescent="0.15">
      <c r="B27" s="122" t="s">
        <v>118</v>
      </c>
      <c r="C27" s="131">
        <v>70</v>
      </c>
      <c r="D27" s="123">
        <v>8</v>
      </c>
      <c r="E27" s="118">
        <v>62</v>
      </c>
      <c r="F27" s="123">
        <v>41</v>
      </c>
      <c r="G27" s="123">
        <v>9</v>
      </c>
      <c r="H27" s="123">
        <v>12</v>
      </c>
      <c r="I27" s="123">
        <v>0</v>
      </c>
      <c r="J27" s="140" t="s">
        <v>11</v>
      </c>
      <c r="DK27" s="86"/>
    </row>
    <row r="28" spans="2:115" ht="12" customHeight="1" x14ac:dyDescent="0.15">
      <c r="B28" s="3" t="s">
        <v>7</v>
      </c>
      <c r="C28" s="119">
        <f>C27/C27*100</f>
        <v>100</v>
      </c>
      <c r="D28" s="119">
        <f>D27/C27*100</f>
        <v>11.428571428571429</v>
      </c>
      <c r="E28" s="119">
        <f>E27/C27*100</f>
        <v>88.571428571428569</v>
      </c>
      <c r="F28" s="119">
        <f>F27/C27*100</f>
        <v>58.571428571428577</v>
      </c>
      <c r="G28" s="119">
        <f>G27/C27*100</f>
        <v>12.857142857142856</v>
      </c>
      <c r="H28" s="119">
        <f>H27/C27*100</f>
        <v>17.142857142857142</v>
      </c>
      <c r="I28" s="119">
        <f>I27/C27*100</f>
        <v>0</v>
      </c>
      <c r="J28" s="141" t="s">
        <v>12</v>
      </c>
      <c r="DK28" s="86"/>
    </row>
    <row r="29" spans="2:115" ht="12" customHeight="1" x14ac:dyDescent="0.15">
      <c r="B29" s="4" t="s">
        <v>8</v>
      </c>
      <c r="C29" s="7"/>
      <c r="D29" s="7"/>
      <c r="E29" s="5">
        <f>E27/E27*100</f>
        <v>100</v>
      </c>
      <c r="F29" s="5">
        <f>F27/E27*100</f>
        <v>66.129032258064512</v>
      </c>
      <c r="G29" s="5">
        <f>G27/E27*100</f>
        <v>14.516129032258066</v>
      </c>
      <c r="H29" s="5">
        <f>H27/E27*100</f>
        <v>19.35483870967742</v>
      </c>
      <c r="I29" s="5">
        <f>I27/E27*100</f>
        <v>0</v>
      </c>
      <c r="J29" s="142" t="s">
        <v>12</v>
      </c>
      <c r="DK29" s="86"/>
    </row>
    <row r="30" spans="2:115" ht="12" customHeight="1" x14ac:dyDescent="0.15">
      <c r="B30" s="122" t="s">
        <v>119</v>
      </c>
      <c r="C30" s="134">
        <v>21</v>
      </c>
      <c r="D30" s="123">
        <v>0</v>
      </c>
      <c r="E30" s="118">
        <v>21</v>
      </c>
      <c r="F30" s="123">
        <v>9</v>
      </c>
      <c r="G30" s="123">
        <v>3</v>
      </c>
      <c r="H30" s="123">
        <v>1</v>
      </c>
      <c r="I30" s="123">
        <v>8</v>
      </c>
      <c r="J30" s="140" t="s">
        <v>11</v>
      </c>
      <c r="DK30" s="86"/>
    </row>
    <row r="31" spans="2:115" ht="12" customHeight="1" x14ac:dyDescent="0.15">
      <c r="B31" s="3" t="s">
        <v>7</v>
      </c>
      <c r="C31" s="119">
        <f>C30/C30*100</f>
        <v>100</v>
      </c>
      <c r="D31" s="119">
        <f>D30/C30*100</f>
        <v>0</v>
      </c>
      <c r="E31" s="119">
        <f>E30/C30*100</f>
        <v>100</v>
      </c>
      <c r="F31" s="119">
        <f>F30/C30*100</f>
        <v>42.857142857142854</v>
      </c>
      <c r="G31" s="119">
        <f>G30/C30*100</f>
        <v>14.285714285714285</v>
      </c>
      <c r="H31" s="119">
        <f>H30/C30*100</f>
        <v>4.7619047619047619</v>
      </c>
      <c r="I31" s="119">
        <f>I30/C30*100</f>
        <v>38.095238095238095</v>
      </c>
      <c r="J31" s="141" t="s">
        <v>12</v>
      </c>
      <c r="DK31" s="86"/>
    </row>
    <row r="32" spans="2:115" ht="12" customHeight="1" x14ac:dyDescent="0.15">
      <c r="B32" s="4" t="s">
        <v>8</v>
      </c>
      <c r="C32" s="7"/>
      <c r="D32" s="7"/>
      <c r="E32" s="5">
        <f>E30/E30*100</f>
        <v>100</v>
      </c>
      <c r="F32" s="5">
        <f>F30/E30*100</f>
        <v>42.857142857142854</v>
      </c>
      <c r="G32" s="5">
        <f>G30/E30*100</f>
        <v>14.285714285714285</v>
      </c>
      <c r="H32" s="5">
        <f>H30/E30*100</f>
        <v>4.7619047619047619</v>
      </c>
      <c r="I32" s="5">
        <f>I30/E30*100</f>
        <v>38.095238095238095</v>
      </c>
      <c r="J32" s="142" t="s">
        <v>12</v>
      </c>
      <c r="DK32" s="86"/>
    </row>
    <row r="33" spans="2:115" ht="12" customHeight="1" x14ac:dyDescent="0.15">
      <c r="B33" s="132" t="s">
        <v>139</v>
      </c>
      <c r="C33" s="132"/>
      <c r="D33" s="132"/>
      <c r="E33" s="132"/>
      <c r="F33" s="132"/>
      <c r="G33" s="135"/>
      <c r="H33" s="135" t="s">
        <v>9</v>
      </c>
      <c r="I33" s="132"/>
      <c r="J33" s="9"/>
    </row>
    <row r="34" spans="2:115" ht="12" customHeight="1" x14ac:dyDescent="0.15">
      <c r="B34" s="109" t="s">
        <v>125</v>
      </c>
      <c r="C34" s="110" t="s">
        <v>128</v>
      </c>
      <c r="D34" s="111"/>
      <c r="E34" s="111"/>
      <c r="F34" s="111"/>
      <c r="G34" s="111"/>
      <c r="H34" s="111"/>
      <c r="I34" s="112"/>
      <c r="J34" s="138"/>
      <c r="DK34" s="93"/>
    </row>
    <row r="35" spans="2:115" ht="12" customHeight="1" x14ac:dyDescent="0.15">
      <c r="B35" s="113"/>
      <c r="C35" s="114">
        <f>C40+C43+C46+C49+C52+C55+C58+C61</f>
        <v>10467</v>
      </c>
      <c r="D35" s="109" t="s">
        <v>1</v>
      </c>
      <c r="E35" s="115" t="s">
        <v>108</v>
      </c>
      <c r="F35" s="111"/>
      <c r="G35" s="111"/>
      <c r="H35" s="111"/>
      <c r="I35" s="112"/>
      <c r="J35" s="138"/>
      <c r="DK35" s="93"/>
    </row>
    <row r="36" spans="2:115" ht="12" customHeight="1" x14ac:dyDescent="0.15">
      <c r="B36" s="120"/>
      <c r="C36" s="116"/>
      <c r="D36" s="136" t="s">
        <v>129</v>
      </c>
      <c r="E36" s="116"/>
      <c r="F36" s="121" t="s">
        <v>2</v>
      </c>
      <c r="G36" s="121" t="s">
        <v>3</v>
      </c>
      <c r="H36" s="121" t="s">
        <v>4</v>
      </c>
      <c r="I36" s="121" t="s">
        <v>5</v>
      </c>
      <c r="J36" s="139"/>
      <c r="DK36" s="93"/>
    </row>
    <row r="37" spans="2:115" ht="12" customHeight="1" x14ac:dyDescent="0.15">
      <c r="B37" s="109" t="s">
        <v>111</v>
      </c>
      <c r="C37" s="131">
        <v>10515</v>
      </c>
      <c r="D37" s="134">
        <v>171</v>
      </c>
      <c r="E37" s="134">
        <v>10343</v>
      </c>
      <c r="F37" s="134">
        <v>4298</v>
      </c>
      <c r="G37" s="134">
        <v>5805</v>
      </c>
      <c r="H37" s="134">
        <v>206</v>
      </c>
      <c r="I37" s="134">
        <v>33</v>
      </c>
      <c r="J37" s="140" t="s">
        <v>11</v>
      </c>
      <c r="DK37" s="93"/>
    </row>
    <row r="38" spans="2:115" ht="12" customHeight="1" x14ac:dyDescent="0.15">
      <c r="B38" s="3" t="s">
        <v>7</v>
      </c>
      <c r="C38" s="119">
        <f>C37/C37*100</f>
        <v>100</v>
      </c>
      <c r="D38" s="119">
        <f>D37/C37*100</f>
        <v>1.6262482168330954</v>
      </c>
      <c r="E38" s="119">
        <f>E37/C37*100</f>
        <v>98.364241559676657</v>
      </c>
      <c r="F38" s="119">
        <f>F37/C37*100</f>
        <v>40.874940561103188</v>
      </c>
      <c r="G38" s="119">
        <f>G37/C37*100</f>
        <v>55.206847360912981</v>
      </c>
      <c r="H38" s="119">
        <f>H37/C37*100</f>
        <v>1.9591060389919164</v>
      </c>
      <c r="I38" s="119">
        <f>I37/C37*100</f>
        <v>0.31383737517831667</v>
      </c>
      <c r="J38" s="141" t="s">
        <v>146</v>
      </c>
      <c r="DK38" s="93"/>
    </row>
    <row r="39" spans="2:115" ht="12" customHeight="1" x14ac:dyDescent="0.15">
      <c r="B39" s="4" t="s">
        <v>8</v>
      </c>
      <c r="C39" s="7"/>
      <c r="D39" s="7"/>
      <c r="E39" s="5">
        <f>E37/E37*100</f>
        <v>100</v>
      </c>
      <c r="F39" s="5">
        <f>F37/E37*100</f>
        <v>41.554674659189786</v>
      </c>
      <c r="G39" s="5">
        <f>G37/E37*100</f>
        <v>56.124915401720976</v>
      </c>
      <c r="H39" s="5">
        <f>H37/E37*100</f>
        <v>1.9916851977182637</v>
      </c>
      <c r="I39" s="5">
        <f>I37/E37*100</f>
        <v>0.31905636662477038</v>
      </c>
      <c r="J39" s="142" t="s">
        <v>146</v>
      </c>
      <c r="DK39" s="93"/>
    </row>
    <row r="40" spans="2:115" ht="12" customHeight="1" x14ac:dyDescent="0.15">
      <c r="B40" s="122" t="s">
        <v>112</v>
      </c>
      <c r="C40" s="131">
        <v>1824</v>
      </c>
      <c r="D40" s="123">
        <v>0</v>
      </c>
      <c r="E40" s="118">
        <v>1824</v>
      </c>
      <c r="F40" s="123">
        <v>986</v>
      </c>
      <c r="G40" s="123">
        <v>838</v>
      </c>
      <c r="H40" s="123">
        <v>0</v>
      </c>
      <c r="I40" s="123">
        <v>0</v>
      </c>
      <c r="J40" s="140"/>
      <c r="DK40" s="93"/>
    </row>
    <row r="41" spans="2:115" ht="12" customHeight="1" x14ac:dyDescent="0.15">
      <c r="B41" s="3" t="s">
        <v>7</v>
      </c>
      <c r="C41" s="119">
        <f>C40/C40*100</f>
        <v>100</v>
      </c>
      <c r="D41" s="119">
        <f>D40/C40*100</f>
        <v>0</v>
      </c>
      <c r="E41" s="119">
        <f>E40/C40*100</f>
        <v>100</v>
      </c>
      <c r="F41" s="119">
        <f>F40/C40*100</f>
        <v>54.057017543859651</v>
      </c>
      <c r="G41" s="119">
        <f>G40/C40*100</f>
        <v>45.942982456140349</v>
      </c>
      <c r="H41" s="119">
        <f>H40/C40*100</f>
        <v>0</v>
      </c>
      <c r="I41" s="119">
        <f>I40/C40*100</f>
        <v>0</v>
      </c>
      <c r="J41" s="141" t="s">
        <v>146</v>
      </c>
      <c r="DK41" s="93"/>
    </row>
    <row r="42" spans="2:115" ht="12" customHeight="1" x14ac:dyDescent="0.15">
      <c r="B42" s="4" t="s">
        <v>8</v>
      </c>
      <c r="C42" s="7"/>
      <c r="D42" s="7"/>
      <c r="E42" s="5">
        <f>E40/E40*100</f>
        <v>100</v>
      </c>
      <c r="F42" s="5">
        <f>F40/E40*100</f>
        <v>54.057017543859651</v>
      </c>
      <c r="G42" s="5">
        <f>G40/E40*100</f>
        <v>45.942982456140349</v>
      </c>
      <c r="H42" s="5">
        <f>H40/E40*100</f>
        <v>0</v>
      </c>
      <c r="I42" s="5">
        <f>I40/E40*100</f>
        <v>0</v>
      </c>
      <c r="J42" s="142" t="s">
        <v>146</v>
      </c>
      <c r="DK42" s="93"/>
    </row>
    <row r="43" spans="2:115" ht="12" customHeight="1" x14ac:dyDescent="0.15">
      <c r="B43" s="122" t="s">
        <v>113</v>
      </c>
      <c r="C43" s="134">
        <v>189</v>
      </c>
      <c r="D43" s="123">
        <v>80</v>
      </c>
      <c r="E43" s="118">
        <v>109</v>
      </c>
      <c r="F43" s="123">
        <v>13</v>
      </c>
      <c r="G43" s="123">
        <v>96</v>
      </c>
      <c r="H43" s="123">
        <v>0</v>
      </c>
      <c r="I43" s="123">
        <v>0</v>
      </c>
      <c r="J43" s="140"/>
      <c r="DK43" s="93"/>
    </row>
    <row r="44" spans="2:115" ht="12" customHeight="1" x14ac:dyDescent="0.15">
      <c r="B44" s="3" t="s">
        <v>7</v>
      </c>
      <c r="C44" s="119">
        <f>C43/C43*100</f>
        <v>100</v>
      </c>
      <c r="D44" s="119">
        <f>D43/C43*100</f>
        <v>42.328042328042329</v>
      </c>
      <c r="E44" s="119">
        <f>E43/C43*100</f>
        <v>57.671957671957671</v>
      </c>
      <c r="F44" s="119">
        <f>F43/C43*100</f>
        <v>6.8783068783068781</v>
      </c>
      <c r="G44" s="119">
        <f>G43/C43*100</f>
        <v>50.793650793650791</v>
      </c>
      <c r="H44" s="119">
        <f>H43/C43*100</f>
        <v>0</v>
      </c>
      <c r="I44" s="119">
        <f>I43/C43*100</f>
        <v>0</v>
      </c>
      <c r="J44" s="141" t="s">
        <v>146</v>
      </c>
      <c r="DK44" s="93"/>
    </row>
    <row r="45" spans="2:115" ht="12" customHeight="1" x14ac:dyDescent="0.15">
      <c r="B45" s="4" t="s">
        <v>8</v>
      </c>
      <c r="C45" s="7"/>
      <c r="D45" s="7"/>
      <c r="E45" s="5">
        <f>E43/E43*100</f>
        <v>100</v>
      </c>
      <c r="F45" s="5">
        <f>F43/E43*100</f>
        <v>11.926605504587156</v>
      </c>
      <c r="G45" s="5">
        <f>G43/E43*100</f>
        <v>88.073394495412856</v>
      </c>
      <c r="H45" s="5">
        <f>H43/E43*100</f>
        <v>0</v>
      </c>
      <c r="I45" s="5">
        <f>I43/E43*100</f>
        <v>0</v>
      </c>
      <c r="J45" s="142" t="s">
        <v>146</v>
      </c>
      <c r="DK45" s="93"/>
    </row>
    <row r="46" spans="2:115" ht="12" customHeight="1" x14ac:dyDescent="0.15">
      <c r="B46" s="122" t="s">
        <v>114</v>
      </c>
      <c r="C46" s="134">
        <v>2873</v>
      </c>
      <c r="D46" s="123">
        <v>1</v>
      </c>
      <c r="E46" s="118">
        <v>2872</v>
      </c>
      <c r="F46" s="123">
        <v>2688</v>
      </c>
      <c r="G46" s="123">
        <v>82</v>
      </c>
      <c r="H46" s="123">
        <v>82</v>
      </c>
      <c r="I46" s="123">
        <v>20</v>
      </c>
      <c r="J46" s="140"/>
      <c r="DK46" s="93"/>
    </row>
    <row r="47" spans="2:115" ht="12" customHeight="1" x14ac:dyDescent="0.15">
      <c r="B47" s="3" t="s">
        <v>7</v>
      </c>
      <c r="C47" s="119">
        <f>C46/C46*100</f>
        <v>100</v>
      </c>
      <c r="D47" s="119">
        <f>D46/C46*100</f>
        <v>3.4806822137138885E-2</v>
      </c>
      <c r="E47" s="119">
        <f>E46/C46*100</f>
        <v>99.965193177862872</v>
      </c>
      <c r="F47" s="119">
        <f>F46/C46*100</f>
        <v>93.560737904629306</v>
      </c>
      <c r="G47" s="119">
        <f>G46/C46*100</f>
        <v>2.854159415245388</v>
      </c>
      <c r="H47" s="119">
        <f>H46/C46*100</f>
        <v>2.854159415245388</v>
      </c>
      <c r="I47" s="119">
        <f>I46/C46*100</f>
        <v>0.69613644274277753</v>
      </c>
      <c r="J47" s="141" t="s">
        <v>146</v>
      </c>
    </row>
    <row r="48" spans="2:115" ht="12" customHeight="1" x14ac:dyDescent="0.15">
      <c r="B48" s="4" t="s">
        <v>8</v>
      </c>
      <c r="C48" s="7"/>
      <c r="D48" s="7"/>
      <c r="E48" s="5">
        <f>E46/E46*100</f>
        <v>100</v>
      </c>
      <c r="F48" s="5">
        <f>F46/E46*100</f>
        <v>93.593314763231191</v>
      </c>
      <c r="G48" s="5">
        <f>G46/E46*100</f>
        <v>2.8551532033426184</v>
      </c>
      <c r="H48" s="5">
        <f>H46/E46*100</f>
        <v>2.8551532033426184</v>
      </c>
      <c r="I48" s="5">
        <f>I46/E46*100</f>
        <v>0.69637883008356549</v>
      </c>
      <c r="J48" s="142" t="s">
        <v>146</v>
      </c>
    </row>
    <row r="49" spans="2:10" ht="12" customHeight="1" x14ac:dyDescent="0.15">
      <c r="B49" s="122" t="s">
        <v>115</v>
      </c>
      <c r="C49" s="134">
        <v>4002</v>
      </c>
      <c r="D49" s="123">
        <v>80</v>
      </c>
      <c r="E49" s="118">
        <v>3922</v>
      </c>
      <c r="F49" s="123">
        <v>457</v>
      </c>
      <c r="G49" s="123">
        <v>3391</v>
      </c>
      <c r="H49" s="123">
        <v>73</v>
      </c>
      <c r="I49" s="123">
        <v>1</v>
      </c>
      <c r="J49" s="140"/>
    </row>
    <row r="50" spans="2:10" ht="12" customHeight="1" x14ac:dyDescent="0.15">
      <c r="B50" s="3" t="s">
        <v>7</v>
      </c>
      <c r="C50" s="119">
        <f>C49/C49*100</f>
        <v>100</v>
      </c>
      <c r="D50" s="119">
        <f>D49/C49*100</f>
        <v>1.9990004997501249</v>
      </c>
      <c r="E50" s="119">
        <f>E49/C49*100</f>
        <v>98.000999500249875</v>
      </c>
      <c r="F50" s="119">
        <f>F49/C49*100</f>
        <v>11.419290354822589</v>
      </c>
      <c r="G50" s="119">
        <f>G49/C49*100</f>
        <v>84.732633683158426</v>
      </c>
      <c r="H50" s="119">
        <f>H49/C49*100</f>
        <v>1.8240879560219889</v>
      </c>
      <c r="I50" s="119">
        <f>I49/C49*100</f>
        <v>2.498750624687656E-2</v>
      </c>
      <c r="J50" s="141" t="s">
        <v>146</v>
      </c>
    </row>
    <row r="51" spans="2:10" ht="12" customHeight="1" x14ac:dyDescent="0.15">
      <c r="B51" s="4" t="s">
        <v>8</v>
      </c>
      <c r="C51" s="7"/>
      <c r="D51" s="7"/>
      <c r="E51" s="5">
        <f>E49/E49*100</f>
        <v>100</v>
      </c>
      <c r="F51" s="5">
        <f>F49/E49*100</f>
        <v>11.652218255991841</v>
      </c>
      <c r="G51" s="5">
        <f>G49/E49*100</f>
        <v>86.460989291177967</v>
      </c>
      <c r="H51" s="5">
        <f>H49/E49*100</f>
        <v>1.8612952575216728</v>
      </c>
      <c r="I51" s="5">
        <f>I49/E49*100</f>
        <v>2.5497195308516064E-2</v>
      </c>
      <c r="J51" s="142" t="s">
        <v>146</v>
      </c>
    </row>
    <row r="52" spans="2:10" ht="12" customHeight="1" x14ac:dyDescent="0.15">
      <c r="B52" s="122" t="s">
        <v>116</v>
      </c>
      <c r="C52" s="131">
        <v>1471</v>
      </c>
      <c r="D52" s="123">
        <v>0</v>
      </c>
      <c r="E52" s="118">
        <v>1471</v>
      </c>
      <c r="F52" s="123">
        <v>78</v>
      </c>
      <c r="G52" s="123">
        <v>1365</v>
      </c>
      <c r="H52" s="123">
        <v>24</v>
      </c>
      <c r="I52" s="123">
        <v>4</v>
      </c>
      <c r="J52" s="140"/>
    </row>
    <row r="53" spans="2:10" ht="12" customHeight="1" x14ac:dyDescent="0.15">
      <c r="B53" s="3" t="s">
        <v>7</v>
      </c>
      <c r="C53" s="119">
        <f>C52/C52*100</f>
        <v>100</v>
      </c>
      <c r="D53" s="119">
        <f>D52/C52*100</f>
        <v>0</v>
      </c>
      <c r="E53" s="119">
        <f>E52/C52*100</f>
        <v>100</v>
      </c>
      <c r="F53" s="119">
        <f>F52/C52*100</f>
        <v>5.3025152957171997</v>
      </c>
      <c r="G53" s="119">
        <f>G52/C52*100</f>
        <v>92.794017675050995</v>
      </c>
      <c r="H53" s="119">
        <f>H52/C52*100</f>
        <v>1.6315431679129844</v>
      </c>
      <c r="I53" s="119">
        <f>I52/C52*100</f>
        <v>0.27192386131883073</v>
      </c>
      <c r="J53" s="141" t="s">
        <v>146</v>
      </c>
    </row>
    <row r="54" spans="2:10" ht="12" customHeight="1" x14ac:dyDescent="0.15">
      <c r="B54" s="4" t="s">
        <v>8</v>
      </c>
      <c r="C54" s="7"/>
      <c r="D54" s="7"/>
      <c r="E54" s="5">
        <f>E52/E52*100</f>
        <v>100</v>
      </c>
      <c r="F54" s="5">
        <f>F52/E52*100</f>
        <v>5.3025152957171997</v>
      </c>
      <c r="G54" s="5">
        <f>G52/E52*100</f>
        <v>92.794017675050995</v>
      </c>
      <c r="H54" s="5">
        <f>H52/E52*100</f>
        <v>1.6315431679129844</v>
      </c>
      <c r="I54" s="5">
        <f>I52/E52*100</f>
        <v>0.27192386131883073</v>
      </c>
      <c r="J54" s="142" t="s">
        <v>146</v>
      </c>
    </row>
    <row r="55" spans="2:10" ht="12" customHeight="1" x14ac:dyDescent="0.15">
      <c r="B55" s="122" t="s">
        <v>117</v>
      </c>
      <c r="C55" s="134">
        <v>12</v>
      </c>
      <c r="D55" s="123">
        <v>1</v>
      </c>
      <c r="E55" s="118">
        <v>11</v>
      </c>
      <c r="F55" s="123">
        <v>9</v>
      </c>
      <c r="G55" s="123">
        <v>2</v>
      </c>
      <c r="H55" s="123">
        <v>0</v>
      </c>
      <c r="I55" s="123">
        <v>0</v>
      </c>
      <c r="J55" s="140"/>
    </row>
    <row r="56" spans="2:10" ht="12" customHeight="1" x14ac:dyDescent="0.15">
      <c r="B56" s="3" t="s">
        <v>7</v>
      </c>
      <c r="C56" s="119">
        <f>C55/C55*100</f>
        <v>100</v>
      </c>
      <c r="D56" s="119">
        <f>D55/C55*100</f>
        <v>8.3333333333333321</v>
      </c>
      <c r="E56" s="119">
        <f>E55/C55*100</f>
        <v>91.666666666666657</v>
      </c>
      <c r="F56" s="119">
        <f>F55/C55*100</f>
        <v>75</v>
      </c>
      <c r="G56" s="119">
        <f>G55/C55*100</f>
        <v>16.666666666666664</v>
      </c>
      <c r="H56" s="119">
        <f>H55/C55*100</f>
        <v>0</v>
      </c>
      <c r="I56" s="119">
        <f>I55/C55*100</f>
        <v>0</v>
      </c>
      <c r="J56" s="141" t="s">
        <v>146</v>
      </c>
    </row>
    <row r="57" spans="2:10" ht="12" customHeight="1" x14ac:dyDescent="0.15">
      <c r="B57" s="4" t="s">
        <v>8</v>
      </c>
      <c r="C57" s="7"/>
      <c r="D57" s="7"/>
      <c r="E57" s="5">
        <f>E55/E55*100</f>
        <v>100</v>
      </c>
      <c r="F57" s="5">
        <f>F55/E55*100</f>
        <v>81.818181818181827</v>
      </c>
      <c r="G57" s="5">
        <f>G55/E55*100</f>
        <v>18.181818181818183</v>
      </c>
      <c r="H57" s="5">
        <f>H55/E55*100</f>
        <v>0</v>
      </c>
      <c r="I57" s="5">
        <f>I55/E55*100</f>
        <v>0</v>
      </c>
      <c r="J57" s="142" t="s">
        <v>146</v>
      </c>
    </row>
    <row r="58" spans="2:10" ht="12" customHeight="1" x14ac:dyDescent="0.15">
      <c r="B58" s="122" t="s">
        <v>118</v>
      </c>
      <c r="C58" s="134">
        <v>75</v>
      </c>
      <c r="D58" s="123">
        <v>8</v>
      </c>
      <c r="E58" s="118">
        <v>66</v>
      </c>
      <c r="F58" s="123">
        <v>43</v>
      </c>
      <c r="G58" s="123">
        <v>10</v>
      </c>
      <c r="H58" s="123">
        <v>13</v>
      </c>
      <c r="I58" s="123">
        <v>0</v>
      </c>
      <c r="J58" s="140"/>
    </row>
    <row r="59" spans="2:10" ht="12" customHeight="1" x14ac:dyDescent="0.15">
      <c r="B59" s="3" t="s">
        <v>7</v>
      </c>
      <c r="C59" s="119">
        <f>C58/C58*100</f>
        <v>100</v>
      </c>
      <c r="D59" s="119">
        <f>D58/C58*100</f>
        <v>10.666666666666668</v>
      </c>
      <c r="E59" s="119">
        <f>E58/C58*100</f>
        <v>88</v>
      </c>
      <c r="F59" s="119">
        <f>F58/C58*100</f>
        <v>57.333333333333336</v>
      </c>
      <c r="G59" s="119">
        <f>G58/C58*100</f>
        <v>13.333333333333334</v>
      </c>
      <c r="H59" s="119">
        <f>H58/C58*100</f>
        <v>17.333333333333336</v>
      </c>
      <c r="I59" s="119">
        <f>I58/C58*100</f>
        <v>0</v>
      </c>
      <c r="J59" s="141" t="s">
        <v>146</v>
      </c>
    </row>
    <row r="60" spans="2:10" ht="12" customHeight="1" x14ac:dyDescent="0.15">
      <c r="B60" s="4" t="s">
        <v>8</v>
      </c>
      <c r="C60" s="7"/>
      <c r="D60" s="7"/>
      <c r="E60" s="5">
        <f>E58/E58*100</f>
        <v>100</v>
      </c>
      <c r="F60" s="5">
        <f>F58/E58*100</f>
        <v>65.151515151515156</v>
      </c>
      <c r="G60" s="5">
        <f>G58/E58*100</f>
        <v>15.151515151515152</v>
      </c>
      <c r="H60" s="5">
        <f>H58/E58*100</f>
        <v>19.696969696969695</v>
      </c>
      <c r="I60" s="5">
        <f>I58/E58*100</f>
        <v>0</v>
      </c>
      <c r="J60" s="142" t="s">
        <v>146</v>
      </c>
    </row>
    <row r="61" spans="2:10" ht="12" customHeight="1" x14ac:dyDescent="0.15">
      <c r="B61" s="122" t="s">
        <v>119</v>
      </c>
      <c r="C61" s="134">
        <v>21</v>
      </c>
      <c r="D61" s="123">
        <v>0</v>
      </c>
      <c r="E61" s="118">
        <v>21</v>
      </c>
      <c r="F61" s="123">
        <v>10</v>
      </c>
      <c r="G61" s="123">
        <v>2</v>
      </c>
      <c r="H61" s="123">
        <v>1</v>
      </c>
      <c r="I61" s="123">
        <v>8</v>
      </c>
      <c r="J61" s="140"/>
    </row>
    <row r="62" spans="2:10" ht="12" customHeight="1" x14ac:dyDescent="0.15">
      <c r="B62" s="3" t="s">
        <v>7</v>
      </c>
      <c r="C62" s="119">
        <f>C61/C61*100</f>
        <v>100</v>
      </c>
      <c r="D62" s="119">
        <f>D61/C61*100</f>
        <v>0</v>
      </c>
      <c r="E62" s="119">
        <f>E61/C61*100</f>
        <v>100</v>
      </c>
      <c r="F62" s="119">
        <f>F61/C61*100</f>
        <v>47.619047619047613</v>
      </c>
      <c r="G62" s="119">
        <f>G61/C61*100</f>
        <v>9.5238095238095237</v>
      </c>
      <c r="H62" s="119">
        <f>H61/C61*100</f>
        <v>4.7619047619047619</v>
      </c>
      <c r="I62" s="119">
        <f>I61/C61*100</f>
        <v>38.095238095238095</v>
      </c>
      <c r="J62" s="141" t="s">
        <v>146</v>
      </c>
    </row>
    <row r="63" spans="2:10" ht="12" customHeight="1" x14ac:dyDescent="0.15">
      <c r="B63" s="4" t="s">
        <v>8</v>
      </c>
      <c r="C63" s="7"/>
      <c r="D63" s="7"/>
      <c r="E63" s="5">
        <f>E61/E61*100</f>
        <v>100</v>
      </c>
      <c r="F63" s="5">
        <f>F61/E61*100</f>
        <v>47.619047619047613</v>
      </c>
      <c r="G63" s="5">
        <f>G61/E61*100</f>
        <v>9.5238095238095237</v>
      </c>
      <c r="H63" s="5">
        <f>H61/E61*100</f>
        <v>4.7619047619047619</v>
      </c>
      <c r="I63" s="5">
        <f>I61/E61*100</f>
        <v>38.095238095238095</v>
      </c>
      <c r="J63" s="142" t="s">
        <v>146</v>
      </c>
    </row>
    <row r="64" spans="2:10" ht="12" customHeight="1" x14ac:dyDescent="0.15">
      <c r="B64" s="132" t="s">
        <v>138</v>
      </c>
      <c r="C64" s="132"/>
      <c r="D64" s="132"/>
      <c r="E64" s="132"/>
      <c r="F64" s="132"/>
      <c r="G64" s="135"/>
      <c r="H64" s="135" t="s">
        <v>9</v>
      </c>
      <c r="I64" s="132"/>
    </row>
    <row r="65" spans="2:10" ht="12" customHeight="1" x14ac:dyDescent="0.15">
      <c r="B65" s="109" t="s">
        <v>125</v>
      </c>
      <c r="C65" s="110" t="s">
        <v>128</v>
      </c>
      <c r="D65" s="111"/>
      <c r="E65" s="111"/>
      <c r="F65" s="111"/>
      <c r="G65" s="111"/>
      <c r="H65" s="111"/>
      <c r="I65" s="112"/>
      <c r="J65" s="138"/>
    </row>
    <row r="66" spans="2:10" ht="12" customHeight="1" x14ac:dyDescent="0.15">
      <c r="B66" s="113"/>
      <c r="C66" s="114">
        <f>C71+C74+C77+C80+C83+C86+C89+C92</f>
        <v>10076</v>
      </c>
      <c r="D66" s="109" t="s">
        <v>1</v>
      </c>
      <c r="E66" s="115" t="s">
        <v>108</v>
      </c>
      <c r="F66" s="111"/>
      <c r="G66" s="111"/>
      <c r="H66" s="111"/>
      <c r="I66" s="112"/>
      <c r="J66" s="138"/>
    </row>
    <row r="67" spans="2:10" ht="12" customHeight="1" x14ac:dyDescent="0.15">
      <c r="B67" s="120"/>
      <c r="C67" s="116"/>
      <c r="D67" s="136" t="s">
        <v>129</v>
      </c>
      <c r="E67" s="116"/>
      <c r="F67" s="121" t="s">
        <v>2</v>
      </c>
      <c r="G67" s="121" t="s">
        <v>3</v>
      </c>
      <c r="H67" s="121" t="s">
        <v>4</v>
      </c>
      <c r="I67" s="121" t="s">
        <v>5</v>
      </c>
      <c r="J67" s="139"/>
    </row>
    <row r="68" spans="2:10" ht="12" customHeight="1" x14ac:dyDescent="0.15">
      <c r="B68" s="109" t="s">
        <v>111</v>
      </c>
      <c r="C68" s="134">
        <v>10123</v>
      </c>
      <c r="D68" s="134">
        <v>165</v>
      </c>
      <c r="E68" s="134">
        <v>9958</v>
      </c>
      <c r="F68" s="134">
        <v>4194</v>
      </c>
      <c r="G68" s="134">
        <v>5488</v>
      </c>
      <c r="H68" s="134">
        <v>221</v>
      </c>
      <c r="I68" s="134">
        <v>55</v>
      </c>
      <c r="J68" s="140" t="s">
        <v>11</v>
      </c>
    </row>
    <row r="69" spans="2:10" ht="12" customHeight="1" x14ac:dyDescent="0.15">
      <c r="B69" s="3" t="s">
        <v>7</v>
      </c>
      <c r="C69" s="119">
        <f>C68/C68*100</f>
        <v>100</v>
      </c>
      <c r="D69" s="119">
        <f>D68/C68*100</f>
        <v>1.6299515953768644</v>
      </c>
      <c r="E69" s="119">
        <f>E68/C68*100</f>
        <v>98.370048404623134</v>
      </c>
      <c r="F69" s="119">
        <f>F68/C68*100</f>
        <v>41.430406006124663</v>
      </c>
      <c r="G69" s="119">
        <f>G68/C68*100</f>
        <v>54.213177911686259</v>
      </c>
      <c r="H69" s="119">
        <f>H68/C68*100</f>
        <v>2.183147288353255</v>
      </c>
      <c r="I69" s="119">
        <f>I68/C68*100</f>
        <v>0.54331719845895488</v>
      </c>
      <c r="J69" s="141" t="s">
        <v>12</v>
      </c>
    </row>
    <row r="70" spans="2:10" ht="12" customHeight="1" x14ac:dyDescent="0.15">
      <c r="B70" s="4" t="s">
        <v>8</v>
      </c>
      <c r="C70" s="7"/>
      <c r="D70" s="7"/>
      <c r="E70" s="5">
        <f>E68/E68*100</f>
        <v>100</v>
      </c>
      <c r="F70" s="5">
        <f>F68/E68*100</f>
        <v>42.116890941956214</v>
      </c>
      <c r="G70" s="5">
        <f>G68/E68*100</f>
        <v>55.111468166298451</v>
      </c>
      <c r="H70" s="5">
        <f>H68/E68*100</f>
        <v>2.219321148825065</v>
      </c>
      <c r="I70" s="5">
        <f>I68/E68*100</f>
        <v>0.55231974292026509</v>
      </c>
      <c r="J70" s="142" t="s">
        <v>12</v>
      </c>
    </row>
    <row r="71" spans="2:10" ht="12" customHeight="1" x14ac:dyDescent="0.15">
      <c r="B71" s="122" t="s">
        <v>112</v>
      </c>
      <c r="C71" s="134">
        <v>1897</v>
      </c>
      <c r="D71" s="123">
        <v>0</v>
      </c>
      <c r="E71" s="118">
        <v>1897</v>
      </c>
      <c r="F71" s="123">
        <v>1018</v>
      </c>
      <c r="G71" s="123">
        <v>877</v>
      </c>
      <c r="H71" s="123">
        <v>0</v>
      </c>
      <c r="I71" s="123">
        <v>2</v>
      </c>
      <c r="J71" s="140" t="s">
        <v>11</v>
      </c>
    </row>
    <row r="72" spans="2:10" ht="12" customHeight="1" x14ac:dyDescent="0.15">
      <c r="B72" s="3" t="s">
        <v>7</v>
      </c>
      <c r="C72" s="119">
        <f>C71/C71*100</f>
        <v>100</v>
      </c>
      <c r="D72" s="119">
        <f>D71/C71*100</f>
        <v>0</v>
      </c>
      <c r="E72" s="119">
        <f>E71/C71*100</f>
        <v>100</v>
      </c>
      <c r="F72" s="119">
        <f>F71/C71*100</f>
        <v>53.663679493937799</v>
      </c>
      <c r="G72" s="119">
        <f>G71/C71*100</f>
        <v>46.230890880337377</v>
      </c>
      <c r="H72" s="119">
        <f>H71/C71*100</f>
        <v>0</v>
      </c>
      <c r="I72" s="119">
        <f>I71/C71*100</f>
        <v>0.10542962572482868</v>
      </c>
      <c r="J72" s="141" t="s">
        <v>12</v>
      </c>
    </row>
    <row r="73" spans="2:10" ht="12" customHeight="1" x14ac:dyDescent="0.15">
      <c r="B73" s="4" t="s">
        <v>8</v>
      </c>
      <c r="C73" s="7"/>
      <c r="D73" s="7"/>
      <c r="E73" s="5">
        <f>E71/E71*100</f>
        <v>100</v>
      </c>
      <c r="F73" s="5">
        <f>F71/E71*100</f>
        <v>53.663679493937799</v>
      </c>
      <c r="G73" s="5">
        <f>G71/E71*100</f>
        <v>46.230890880337377</v>
      </c>
      <c r="H73" s="5">
        <f>H71/E71*100</f>
        <v>0</v>
      </c>
      <c r="I73" s="5">
        <f>I71/E71*100</f>
        <v>0.10542962572482868</v>
      </c>
      <c r="J73" s="142" t="s">
        <v>12</v>
      </c>
    </row>
    <row r="74" spans="2:10" ht="12" customHeight="1" x14ac:dyDescent="0.15">
      <c r="B74" s="122" t="s">
        <v>113</v>
      </c>
      <c r="C74" s="131">
        <v>549</v>
      </c>
      <c r="D74" s="123">
        <v>0</v>
      </c>
      <c r="E74" s="118">
        <v>549</v>
      </c>
      <c r="F74" s="123">
        <v>201</v>
      </c>
      <c r="G74" s="123">
        <v>348</v>
      </c>
      <c r="H74" s="123">
        <v>0</v>
      </c>
      <c r="I74" s="123">
        <v>0</v>
      </c>
      <c r="J74" s="140" t="s">
        <v>11</v>
      </c>
    </row>
    <row r="75" spans="2:10" ht="12" customHeight="1" x14ac:dyDescent="0.15">
      <c r="B75" s="3" t="s">
        <v>7</v>
      </c>
      <c r="C75" s="119">
        <f>C74/C74*100</f>
        <v>100</v>
      </c>
      <c r="D75" s="119">
        <f>D74/C74*100</f>
        <v>0</v>
      </c>
      <c r="E75" s="119">
        <f>E74/C74*100</f>
        <v>100</v>
      </c>
      <c r="F75" s="119">
        <f>F74/C74*100</f>
        <v>36.612021857923501</v>
      </c>
      <c r="G75" s="119">
        <f>G74/C74*100</f>
        <v>63.387978142076506</v>
      </c>
      <c r="H75" s="119">
        <f>H74/C74*100</f>
        <v>0</v>
      </c>
      <c r="I75" s="119">
        <f>I74/C74*100</f>
        <v>0</v>
      </c>
      <c r="J75" s="141" t="s">
        <v>12</v>
      </c>
    </row>
    <row r="76" spans="2:10" ht="12" customHeight="1" x14ac:dyDescent="0.15">
      <c r="B76" s="4" t="s">
        <v>8</v>
      </c>
      <c r="C76" s="7"/>
      <c r="D76" s="7"/>
      <c r="E76" s="5">
        <f>E74/E74*100</f>
        <v>100</v>
      </c>
      <c r="F76" s="5">
        <f>F74/E74*100</f>
        <v>36.612021857923501</v>
      </c>
      <c r="G76" s="5">
        <f>G74/E74*100</f>
        <v>63.387978142076506</v>
      </c>
      <c r="H76" s="5">
        <f>H74/E74*100</f>
        <v>0</v>
      </c>
      <c r="I76" s="5">
        <f>I74/E74*100</f>
        <v>0</v>
      </c>
      <c r="J76" s="142" t="s">
        <v>12</v>
      </c>
    </row>
    <row r="77" spans="2:10" ht="12" customHeight="1" x14ac:dyDescent="0.15">
      <c r="B77" s="122" t="s">
        <v>114</v>
      </c>
      <c r="C77" s="134">
        <v>2775</v>
      </c>
      <c r="D77" s="123">
        <v>28</v>
      </c>
      <c r="E77" s="118">
        <v>2747</v>
      </c>
      <c r="F77" s="123">
        <v>2511</v>
      </c>
      <c r="G77" s="123">
        <v>91</v>
      </c>
      <c r="H77" s="123">
        <v>118</v>
      </c>
      <c r="I77" s="123">
        <v>27</v>
      </c>
      <c r="J77" s="140" t="s">
        <v>11</v>
      </c>
    </row>
    <row r="78" spans="2:10" ht="12" customHeight="1" x14ac:dyDescent="0.15">
      <c r="B78" s="3" t="s">
        <v>7</v>
      </c>
      <c r="C78" s="119">
        <f>C77/C77*100</f>
        <v>100</v>
      </c>
      <c r="D78" s="119">
        <f>D77/C77*100</f>
        <v>1.0090090090090089</v>
      </c>
      <c r="E78" s="119">
        <f>E77/C77*100</f>
        <v>98.990990990990994</v>
      </c>
      <c r="F78" s="119">
        <f>F77/C77*100</f>
        <v>90.486486486486484</v>
      </c>
      <c r="G78" s="119">
        <f>G77/C77*100</f>
        <v>3.2792792792792791</v>
      </c>
      <c r="H78" s="119">
        <f>H77/C77*100</f>
        <v>4.2522522522522523</v>
      </c>
      <c r="I78" s="119">
        <f>I77/C77*100</f>
        <v>0.97297297297297292</v>
      </c>
      <c r="J78" s="141" t="s">
        <v>12</v>
      </c>
    </row>
    <row r="79" spans="2:10" ht="12" customHeight="1" x14ac:dyDescent="0.15">
      <c r="B79" s="4" t="s">
        <v>8</v>
      </c>
      <c r="C79" s="7"/>
      <c r="D79" s="7"/>
      <c r="E79" s="5">
        <f>E77/E77*100</f>
        <v>100</v>
      </c>
      <c r="F79" s="5">
        <f>F77/E77*100</f>
        <v>91.40880961048417</v>
      </c>
      <c r="G79" s="5">
        <f>G77/E77*100</f>
        <v>3.3127047688387332</v>
      </c>
      <c r="H79" s="5">
        <f>H77/E77*100</f>
        <v>4.295595194757917</v>
      </c>
      <c r="I79" s="5">
        <f>I77/E77*100</f>
        <v>0.98289042591918463</v>
      </c>
      <c r="J79" s="142" t="s">
        <v>12</v>
      </c>
    </row>
    <row r="80" spans="2:10" ht="12" customHeight="1" x14ac:dyDescent="0.15">
      <c r="B80" s="122" t="s">
        <v>115</v>
      </c>
      <c r="C80" s="131">
        <v>3850</v>
      </c>
      <c r="D80" s="123">
        <v>128</v>
      </c>
      <c r="E80" s="118">
        <v>3722</v>
      </c>
      <c r="F80" s="123">
        <v>338</v>
      </c>
      <c r="G80" s="123">
        <v>3336</v>
      </c>
      <c r="H80" s="123">
        <v>48</v>
      </c>
      <c r="I80" s="123">
        <v>0</v>
      </c>
      <c r="J80" s="140" t="s">
        <v>11</v>
      </c>
    </row>
    <row r="81" spans="2:10" ht="12" customHeight="1" x14ac:dyDescent="0.15">
      <c r="B81" s="3" t="s">
        <v>7</v>
      </c>
      <c r="C81" s="119">
        <f>C80/C80*100</f>
        <v>100</v>
      </c>
      <c r="D81" s="119">
        <f>D80/C80*100</f>
        <v>3.3246753246753249</v>
      </c>
      <c r="E81" s="119">
        <f>E80/C80*100</f>
        <v>96.675324675324674</v>
      </c>
      <c r="F81" s="119">
        <f>F80/C80*100</f>
        <v>8.779220779220779</v>
      </c>
      <c r="G81" s="119">
        <f>G80/C80*100</f>
        <v>86.649350649350652</v>
      </c>
      <c r="H81" s="119">
        <f>H80/C80*100</f>
        <v>1.2467532467532467</v>
      </c>
      <c r="I81" s="119">
        <f>I80/C80*100</f>
        <v>0</v>
      </c>
      <c r="J81" s="141" t="s">
        <v>12</v>
      </c>
    </row>
    <row r="82" spans="2:10" ht="12" customHeight="1" x14ac:dyDescent="0.15">
      <c r="B82" s="4" t="s">
        <v>8</v>
      </c>
      <c r="C82" s="7"/>
      <c r="D82" s="7"/>
      <c r="E82" s="5">
        <f>E80/E80*100</f>
        <v>100</v>
      </c>
      <c r="F82" s="5">
        <f>F80/E80*100</f>
        <v>9.0811391724879087</v>
      </c>
      <c r="G82" s="5">
        <f>G80/E80*100</f>
        <v>89.629231595916167</v>
      </c>
      <c r="H82" s="5">
        <f>H80/E80*100</f>
        <v>1.2896292315959161</v>
      </c>
      <c r="I82" s="5">
        <f>I80/E80*100</f>
        <v>0</v>
      </c>
      <c r="J82" s="142" t="s">
        <v>12</v>
      </c>
    </row>
    <row r="83" spans="2:10" ht="12" customHeight="1" x14ac:dyDescent="0.15">
      <c r="B83" s="122" t="s">
        <v>116</v>
      </c>
      <c r="C83" s="134">
        <v>898</v>
      </c>
      <c r="D83" s="123">
        <v>0</v>
      </c>
      <c r="E83" s="118">
        <v>898</v>
      </c>
      <c r="F83" s="123">
        <v>51</v>
      </c>
      <c r="G83" s="123">
        <v>790</v>
      </c>
      <c r="H83" s="123">
        <v>31</v>
      </c>
      <c r="I83" s="123">
        <v>26</v>
      </c>
      <c r="J83" s="140" t="s">
        <v>11</v>
      </c>
    </row>
    <row r="84" spans="2:10" ht="12" customHeight="1" x14ac:dyDescent="0.15">
      <c r="B84" s="3" t="s">
        <v>7</v>
      </c>
      <c r="C84" s="119">
        <f>C83/C83*100</f>
        <v>100</v>
      </c>
      <c r="D84" s="119">
        <f>D83/C83*100</f>
        <v>0</v>
      </c>
      <c r="E84" s="119">
        <f>E83/C83*100</f>
        <v>100</v>
      </c>
      <c r="F84" s="119">
        <f>F83/C83*100</f>
        <v>5.6792873051224939</v>
      </c>
      <c r="G84" s="119">
        <f>G83/C83*100</f>
        <v>87.973273942093542</v>
      </c>
      <c r="H84" s="119">
        <f>H83/C83*100</f>
        <v>3.4521158129175946</v>
      </c>
      <c r="I84" s="119">
        <f>I83/C83*100</f>
        <v>2.8953229398663698</v>
      </c>
      <c r="J84" s="141" t="s">
        <v>12</v>
      </c>
    </row>
    <row r="85" spans="2:10" ht="12" customHeight="1" x14ac:dyDescent="0.15">
      <c r="B85" s="4" t="s">
        <v>8</v>
      </c>
      <c r="C85" s="7"/>
      <c r="D85" s="7"/>
      <c r="E85" s="5">
        <f>E83/E83*100</f>
        <v>100</v>
      </c>
      <c r="F85" s="5">
        <f>F83/E83*100</f>
        <v>5.6792873051224939</v>
      </c>
      <c r="G85" s="5">
        <f>G83/E83*100</f>
        <v>87.973273942093542</v>
      </c>
      <c r="H85" s="5">
        <f>H83/E83*100</f>
        <v>3.4521158129175946</v>
      </c>
      <c r="I85" s="5">
        <f>I83/E83*100</f>
        <v>2.8953229398663698</v>
      </c>
      <c r="J85" s="142" t="s">
        <v>12</v>
      </c>
    </row>
    <row r="86" spans="2:10" ht="12" customHeight="1" x14ac:dyDescent="0.15">
      <c r="B86" s="122" t="s">
        <v>117</v>
      </c>
      <c r="C86" s="134">
        <v>12</v>
      </c>
      <c r="D86" s="123">
        <v>2</v>
      </c>
      <c r="E86" s="118">
        <v>10</v>
      </c>
      <c r="F86" s="123">
        <v>7</v>
      </c>
      <c r="G86" s="123">
        <v>1</v>
      </c>
      <c r="H86" s="123">
        <v>2</v>
      </c>
      <c r="I86" s="123">
        <v>0</v>
      </c>
      <c r="J86" s="140" t="s">
        <v>11</v>
      </c>
    </row>
    <row r="87" spans="2:10" ht="12" customHeight="1" x14ac:dyDescent="0.15">
      <c r="B87" s="3" t="s">
        <v>7</v>
      </c>
      <c r="C87" s="119">
        <f>C86/C86*100</f>
        <v>100</v>
      </c>
      <c r="D87" s="119">
        <f>D86/C86*100</f>
        <v>16.666666666666664</v>
      </c>
      <c r="E87" s="119">
        <f>E86/C86*100</f>
        <v>83.333333333333343</v>
      </c>
      <c r="F87" s="119">
        <f>F86/C86*100</f>
        <v>58.333333333333336</v>
      </c>
      <c r="G87" s="119">
        <f>G86/C86*100</f>
        <v>8.3333333333333321</v>
      </c>
      <c r="H87" s="119">
        <f>H86/C86*100</f>
        <v>16.666666666666664</v>
      </c>
      <c r="I87" s="119">
        <f>I86/C86*100</f>
        <v>0</v>
      </c>
      <c r="J87" s="141" t="s">
        <v>12</v>
      </c>
    </row>
    <row r="88" spans="2:10" ht="12" customHeight="1" x14ac:dyDescent="0.15">
      <c r="B88" s="4" t="s">
        <v>8</v>
      </c>
      <c r="C88" s="7"/>
      <c r="D88" s="7"/>
      <c r="E88" s="5">
        <f>E86/E86*100</f>
        <v>100</v>
      </c>
      <c r="F88" s="5">
        <f>F86/E86*100</f>
        <v>70</v>
      </c>
      <c r="G88" s="5">
        <f>G86/E86*100</f>
        <v>10</v>
      </c>
      <c r="H88" s="5">
        <f>H86/E86*100</f>
        <v>20</v>
      </c>
      <c r="I88" s="5">
        <f>I86/E86*100</f>
        <v>0</v>
      </c>
      <c r="J88" s="142" t="s">
        <v>12</v>
      </c>
    </row>
    <row r="89" spans="2:10" ht="12" customHeight="1" x14ac:dyDescent="0.15">
      <c r="B89" s="122" t="s">
        <v>118</v>
      </c>
      <c r="C89" s="134">
        <v>68</v>
      </c>
      <c r="D89" s="123">
        <v>4</v>
      </c>
      <c r="E89" s="118">
        <v>63</v>
      </c>
      <c r="F89" s="123">
        <v>37</v>
      </c>
      <c r="G89" s="123">
        <v>15</v>
      </c>
      <c r="H89" s="123">
        <v>11</v>
      </c>
      <c r="I89" s="123">
        <v>0</v>
      </c>
      <c r="J89" s="140" t="s">
        <v>11</v>
      </c>
    </row>
    <row r="90" spans="2:10" ht="12" customHeight="1" x14ac:dyDescent="0.15">
      <c r="B90" s="3" t="s">
        <v>7</v>
      </c>
      <c r="C90" s="119">
        <f>C89/C89*100</f>
        <v>100</v>
      </c>
      <c r="D90" s="119">
        <f>D89/C89*100</f>
        <v>5.8823529411764701</v>
      </c>
      <c r="E90" s="119">
        <f>E89/C89*100</f>
        <v>92.64705882352942</v>
      </c>
      <c r="F90" s="119">
        <f>F89/C89*100</f>
        <v>54.411764705882348</v>
      </c>
      <c r="G90" s="119">
        <f>G89/C89*100</f>
        <v>22.058823529411764</v>
      </c>
      <c r="H90" s="119">
        <f>H89/C89*100</f>
        <v>16.176470588235293</v>
      </c>
      <c r="I90" s="119">
        <f>I89/C89*100</f>
        <v>0</v>
      </c>
      <c r="J90" s="141" t="s">
        <v>12</v>
      </c>
    </row>
    <row r="91" spans="2:10" ht="12" customHeight="1" x14ac:dyDescent="0.15">
      <c r="B91" s="4" t="s">
        <v>8</v>
      </c>
      <c r="C91" s="7"/>
      <c r="D91" s="7"/>
      <c r="E91" s="5">
        <f>E89/E89*100</f>
        <v>100</v>
      </c>
      <c r="F91" s="5">
        <f>F89/E89*100</f>
        <v>58.730158730158735</v>
      </c>
      <c r="G91" s="5">
        <f>G89/E89*100</f>
        <v>23.809523809523807</v>
      </c>
      <c r="H91" s="5">
        <f>H89/E89*100</f>
        <v>17.460317460317459</v>
      </c>
      <c r="I91" s="5">
        <f>I89/E89*100</f>
        <v>0</v>
      </c>
      <c r="J91" s="142" t="s">
        <v>12</v>
      </c>
    </row>
    <row r="92" spans="2:10" ht="12" customHeight="1" x14ac:dyDescent="0.15">
      <c r="B92" s="122" t="s">
        <v>119</v>
      </c>
      <c r="C92" s="131">
        <v>27</v>
      </c>
      <c r="D92" s="123">
        <v>3</v>
      </c>
      <c r="E92" s="118">
        <v>24</v>
      </c>
      <c r="F92" s="123">
        <v>12</v>
      </c>
      <c r="G92" s="123">
        <v>8</v>
      </c>
      <c r="H92" s="123">
        <v>4</v>
      </c>
      <c r="I92" s="123">
        <v>0</v>
      </c>
      <c r="J92" s="140" t="s">
        <v>11</v>
      </c>
    </row>
    <row r="93" spans="2:10" ht="12" customHeight="1" x14ac:dyDescent="0.15">
      <c r="B93" s="3" t="s">
        <v>7</v>
      </c>
      <c r="C93" s="119">
        <f>C92/C92*100</f>
        <v>100</v>
      </c>
      <c r="D93" s="119">
        <f>D92/C92*100</f>
        <v>11.111111111111111</v>
      </c>
      <c r="E93" s="119">
        <f>E92/C92*100</f>
        <v>88.888888888888886</v>
      </c>
      <c r="F93" s="119">
        <f>F92/C92*100</f>
        <v>44.444444444444443</v>
      </c>
      <c r="G93" s="119">
        <f>G92/C92*100</f>
        <v>29.629629629629626</v>
      </c>
      <c r="H93" s="119">
        <f>H92/C92*100</f>
        <v>14.814814814814813</v>
      </c>
      <c r="I93" s="119">
        <f>I92/C92*100</f>
        <v>0</v>
      </c>
      <c r="J93" s="141" t="s">
        <v>12</v>
      </c>
    </row>
    <row r="94" spans="2:10" ht="12" customHeight="1" x14ac:dyDescent="0.15">
      <c r="B94" s="4" t="s">
        <v>8</v>
      </c>
      <c r="C94" s="7"/>
      <c r="D94" s="7"/>
      <c r="E94" s="5">
        <f>E92/E92*100</f>
        <v>100</v>
      </c>
      <c r="F94" s="5">
        <f>F92/E92*100</f>
        <v>50</v>
      </c>
      <c r="G94" s="5">
        <f>G92/E92*100</f>
        <v>33.333333333333329</v>
      </c>
      <c r="H94" s="5">
        <f>H92/E92*100</f>
        <v>16.666666666666664</v>
      </c>
      <c r="I94" s="5">
        <f>I92/E92*100</f>
        <v>0</v>
      </c>
      <c r="J94" s="142" t="s">
        <v>146</v>
      </c>
    </row>
    <row r="95" spans="2:10" ht="12" customHeight="1" x14ac:dyDescent="0.15">
      <c r="B95" s="132" t="s">
        <v>126</v>
      </c>
      <c r="C95" s="132"/>
      <c r="D95" s="132"/>
      <c r="E95" s="132"/>
      <c r="F95" s="132"/>
      <c r="G95" s="135"/>
      <c r="H95" s="135" t="s">
        <v>9</v>
      </c>
      <c r="I95" s="132"/>
      <c r="J95" s="6"/>
    </row>
    <row r="96" spans="2:10" ht="12" customHeight="1" x14ac:dyDescent="0.15">
      <c r="B96" s="109" t="s">
        <v>125</v>
      </c>
      <c r="C96" s="110" t="s">
        <v>128</v>
      </c>
      <c r="D96" s="111"/>
      <c r="E96" s="111"/>
      <c r="F96" s="111"/>
      <c r="G96" s="111"/>
      <c r="H96" s="111"/>
      <c r="I96" s="112"/>
      <c r="J96" s="138"/>
    </row>
    <row r="97" spans="2:10" ht="12" customHeight="1" x14ac:dyDescent="0.15">
      <c r="B97" s="113"/>
      <c r="C97" s="114">
        <f>C102+C105+C108+C111+C114+C117+C120+C123</f>
        <v>10767</v>
      </c>
      <c r="D97" s="109" t="s">
        <v>1</v>
      </c>
      <c r="E97" s="115" t="s">
        <v>108</v>
      </c>
      <c r="F97" s="111"/>
      <c r="G97" s="111"/>
      <c r="H97" s="111"/>
      <c r="I97" s="112"/>
      <c r="J97" s="138"/>
    </row>
    <row r="98" spans="2:10" ht="12" customHeight="1" x14ac:dyDescent="0.15">
      <c r="B98" s="120"/>
      <c r="C98" s="116"/>
      <c r="D98" s="136" t="s">
        <v>129</v>
      </c>
      <c r="E98" s="116"/>
      <c r="F98" s="121" t="s">
        <v>2</v>
      </c>
      <c r="G98" s="121" t="s">
        <v>3</v>
      </c>
      <c r="H98" s="121" t="s">
        <v>4</v>
      </c>
      <c r="I98" s="121" t="s">
        <v>5</v>
      </c>
      <c r="J98" s="139"/>
    </row>
    <row r="99" spans="2:10" ht="12" customHeight="1" x14ac:dyDescent="0.15">
      <c r="B99" s="109" t="s">
        <v>111</v>
      </c>
      <c r="C99" s="117">
        <v>10814</v>
      </c>
      <c r="D99" s="117">
        <v>153</v>
      </c>
      <c r="E99" s="118">
        <f>SUM(F99:I99)</f>
        <v>10661</v>
      </c>
      <c r="F99" s="117">
        <v>3294</v>
      </c>
      <c r="G99" s="117">
        <v>7251</v>
      </c>
      <c r="H99" s="117">
        <v>114</v>
      </c>
      <c r="I99" s="117">
        <v>2</v>
      </c>
      <c r="J99" s="140" t="s">
        <v>11</v>
      </c>
    </row>
    <row r="100" spans="2:10" ht="12" customHeight="1" x14ac:dyDescent="0.15">
      <c r="B100" s="3" t="s">
        <v>7</v>
      </c>
      <c r="C100" s="119">
        <f>C99/C99*100</f>
        <v>100</v>
      </c>
      <c r="D100" s="119">
        <f>D99/C99*100</f>
        <v>1.4148326243758091</v>
      </c>
      <c r="E100" s="119">
        <f>E99/C99*100</f>
        <v>98.585167375624195</v>
      </c>
      <c r="F100" s="119">
        <f>F99/C99*100</f>
        <v>30.460514148326247</v>
      </c>
      <c r="G100" s="119">
        <f>G99/C99*100</f>
        <v>67.051969668947663</v>
      </c>
      <c r="H100" s="119">
        <f>H99/C99*100</f>
        <v>1.054189014240799</v>
      </c>
      <c r="I100" s="119">
        <f>I99/C99*100</f>
        <v>1.8494544109487702E-2</v>
      </c>
      <c r="J100" s="141" t="s">
        <v>146</v>
      </c>
    </row>
    <row r="101" spans="2:10" ht="12" customHeight="1" x14ac:dyDescent="0.15">
      <c r="B101" s="4" t="s">
        <v>8</v>
      </c>
      <c r="C101" s="7"/>
      <c r="D101" s="7"/>
      <c r="E101" s="5">
        <f>E99/E99*100</f>
        <v>100</v>
      </c>
      <c r="F101" s="5">
        <f>F99/E99*100</f>
        <v>30.897664384204109</v>
      </c>
      <c r="G101" s="5">
        <f>G99/E99*100</f>
        <v>68.014257574336369</v>
      </c>
      <c r="H101" s="5">
        <f>H99/E99*100</f>
        <v>1.0693180752274645</v>
      </c>
      <c r="I101" s="5">
        <f>I99/E99*100</f>
        <v>1.8759966232060783E-2</v>
      </c>
      <c r="J101" s="142" t="s">
        <v>146</v>
      </c>
    </row>
    <row r="102" spans="2:10" ht="12" customHeight="1" x14ac:dyDescent="0.15">
      <c r="B102" s="122" t="s">
        <v>112</v>
      </c>
      <c r="C102" s="117">
        <v>1928</v>
      </c>
      <c r="D102" s="123">
        <v>0</v>
      </c>
      <c r="E102" s="118">
        <f>SUM(F102:I102)</f>
        <v>1928</v>
      </c>
      <c r="F102" s="123">
        <v>1035</v>
      </c>
      <c r="G102" s="123">
        <v>891</v>
      </c>
      <c r="H102" s="123">
        <v>0</v>
      </c>
      <c r="I102" s="123">
        <v>2</v>
      </c>
      <c r="J102" s="140"/>
    </row>
    <row r="103" spans="2:10" ht="12" customHeight="1" x14ac:dyDescent="0.15">
      <c r="B103" s="3" t="s">
        <v>7</v>
      </c>
      <c r="C103" s="119">
        <f>C102/C102*100</f>
        <v>100</v>
      </c>
      <c r="D103" s="119">
        <f>D102/C102*100</f>
        <v>0</v>
      </c>
      <c r="E103" s="119">
        <f>E102/C102*100</f>
        <v>100</v>
      </c>
      <c r="F103" s="119">
        <f>F102/C102*100</f>
        <v>53.682572614107883</v>
      </c>
      <c r="G103" s="119">
        <f>G102/C102*100</f>
        <v>46.213692946058096</v>
      </c>
      <c r="H103" s="119">
        <f>H102/C102*100</f>
        <v>0</v>
      </c>
      <c r="I103" s="119">
        <f>I102/C102*100</f>
        <v>0.1037344398340249</v>
      </c>
      <c r="J103" s="141" t="s">
        <v>146</v>
      </c>
    </row>
    <row r="104" spans="2:10" ht="12" customHeight="1" x14ac:dyDescent="0.15">
      <c r="B104" s="4" t="s">
        <v>8</v>
      </c>
      <c r="C104" s="7"/>
      <c r="D104" s="7"/>
      <c r="E104" s="5">
        <f>E102/E102*100</f>
        <v>100</v>
      </c>
      <c r="F104" s="5">
        <f>F102/E102*100</f>
        <v>53.682572614107883</v>
      </c>
      <c r="G104" s="5">
        <f>G102/E102*100</f>
        <v>46.213692946058096</v>
      </c>
      <c r="H104" s="5">
        <f>H102/E102*100</f>
        <v>0</v>
      </c>
      <c r="I104" s="5">
        <f>I102/E102*100</f>
        <v>0.1037344398340249</v>
      </c>
      <c r="J104" s="142" t="s">
        <v>146</v>
      </c>
    </row>
    <row r="105" spans="2:10" ht="12" customHeight="1" x14ac:dyDescent="0.15">
      <c r="B105" s="122" t="s">
        <v>113</v>
      </c>
      <c r="C105" s="117">
        <v>433</v>
      </c>
      <c r="D105" s="123">
        <v>0</v>
      </c>
      <c r="E105" s="118">
        <f>SUM(F105:I105)</f>
        <v>433</v>
      </c>
      <c r="F105" s="123">
        <v>158</v>
      </c>
      <c r="G105" s="123">
        <v>275</v>
      </c>
      <c r="H105" s="123">
        <v>0</v>
      </c>
      <c r="I105" s="123">
        <v>0</v>
      </c>
      <c r="J105" s="140"/>
    </row>
    <row r="106" spans="2:10" ht="12" customHeight="1" x14ac:dyDescent="0.15">
      <c r="B106" s="3" t="s">
        <v>7</v>
      </c>
      <c r="C106" s="119">
        <f>C105/C105*100</f>
        <v>100</v>
      </c>
      <c r="D106" s="119">
        <f>D105/C105*100</f>
        <v>0</v>
      </c>
      <c r="E106" s="119">
        <f>E105/C105*100</f>
        <v>100</v>
      </c>
      <c r="F106" s="119">
        <f>F105/C105*100</f>
        <v>36.489607390300236</v>
      </c>
      <c r="G106" s="119">
        <f>G105/C105*100</f>
        <v>63.510392609699771</v>
      </c>
      <c r="H106" s="119">
        <f>H105/C105*100</f>
        <v>0</v>
      </c>
      <c r="I106" s="119">
        <f>I105/C105*100</f>
        <v>0</v>
      </c>
      <c r="J106" s="141" t="s">
        <v>146</v>
      </c>
    </row>
    <row r="107" spans="2:10" ht="12" customHeight="1" x14ac:dyDescent="0.15">
      <c r="B107" s="4" t="s">
        <v>8</v>
      </c>
      <c r="C107" s="7"/>
      <c r="D107" s="7"/>
      <c r="E107" s="5">
        <f>E105/E105*100</f>
        <v>100</v>
      </c>
      <c r="F107" s="5">
        <f>F105/E105*100</f>
        <v>36.489607390300236</v>
      </c>
      <c r="G107" s="5">
        <f>G105/E105*100</f>
        <v>63.510392609699771</v>
      </c>
      <c r="H107" s="5">
        <f>H105/E105*100</f>
        <v>0</v>
      </c>
      <c r="I107" s="5">
        <f>I105/E105*100</f>
        <v>0</v>
      </c>
      <c r="J107" s="142" t="s">
        <v>146</v>
      </c>
    </row>
    <row r="108" spans="2:10" ht="12" customHeight="1" x14ac:dyDescent="0.15">
      <c r="B108" s="122" t="s">
        <v>114</v>
      </c>
      <c r="C108" s="117">
        <v>1537</v>
      </c>
      <c r="D108" s="123">
        <v>8</v>
      </c>
      <c r="E108" s="118">
        <f>SUM(F108:I108)</f>
        <v>1529</v>
      </c>
      <c r="F108" s="123">
        <v>1413</v>
      </c>
      <c r="G108" s="123">
        <v>61</v>
      </c>
      <c r="H108" s="123">
        <v>55</v>
      </c>
      <c r="I108" s="123">
        <v>0</v>
      </c>
      <c r="J108" s="140"/>
    </row>
    <row r="109" spans="2:10" ht="12" customHeight="1" x14ac:dyDescent="0.15">
      <c r="B109" s="3" t="s">
        <v>7</v>
      </c>
      <c r="C109" s="119">
        <f>C108/C108*100</f>
        <v>100</v>
      </c>
      <c r="D109" s="119">
        <f>D108/C108*100</f>
        <v>0.52049446974625901</v>
      </c>
      <c r="E109" s="119">
        <f>E108/C108*100</f>
        <v>99.479505530253746</v>
      </c>
      <c r="F109" s="119">
        <f>F108/C108*100</f>
        <v>91.93233571893299</v>
      </c>
      <c r="G109" s="119">
        <f>G108/C108*100</f>
        <v>3.9687703318152243</v>
      </c>
      <c r="H109" s="119">
        <f>H108/C108*100</f>
        <v>3.5783994795055305</v>
      </c>
      <c r="I109" s="119">
        <f>I108/C108*100</f>
        <v>0</v>
      </c>
      <c r="J109" s="141" t="s">
        <v>146</v>
      </c>
    </row>
    <row r="110" spans="2:10" ht="12" customHeight="1" x14ac:dyDescent="0.15">
      <c r="B110" s="4" t="s">
        <v>8</v>
      </c>
      <c r="C110" s="7"/>
      <c r="D110" s="7"/>
      <c r="E110" s="5">
        <f>E108/E108*100</f>
        <v>100</v>
      </c>
      <c r="F110" s="5">
        <f>F108/E108*100</f>
        <v>92.413342053629819</v>
      </c>
      <c r="G110" s="5">
        <f>G108/E108*100</f>
        <v>3.989535644211903</v>
      </c>
      <c r="H110" s="5">
        <f>H108/E108*100</f>
        <v>3.5971223021582732</v>
      </c>
      <c r="I110" s="5">
        <f>I108/E108*100</f>
        <v>0</v>
      </c>
      <c r="J110" s="142" t="s">
        <v>146</v>
      </c>
    </row>
    <row r="111" spans="2:10" ht="12" customHeight="1" x14ac:dyDescent="0.15">
      <c r="B111" s="122" t="s">
        <v>115</v>
      </c>
      <c r="C111" s="117">
        <v>5299</v>
      </c>
      <c r="D111" s="123">
        <v>135</v>
      </c>
      <c r="E111" s="118">
        <f>SUM(F111:I111)</f>
        <v>5164</v>
      </c>
      <c r="F111" s="123">
        <v>563</v>
      </c>
      <c r="G111" s="123">
        <v>4567</v>
      </c>
      <c r="H111" s="123">
        <v>34</v>
      </c>
      <c r="I111" s="123">
        <v>0</v>
      </c>
      <c r="J111" s="140"/>
    </row>
    <row r="112" spans="2:10" ht="12" customHeight="1" x14ac:dyDescent="0.15">
      <c r="B112" s="3" t="s">
        <v>7</v>
      </c>
      <c r="C112" s="119">
        <f>C111/C111*100</f>
        <v>100</v>
      </c>
      <c r="D112" s="119">
        <f>D111/C111*100</f>
        <v>2.5476505000943575</v>
      </c>
      <c r="E112" s="119">
        <f>E111/C111*100</f>
        <v>97.452349499905637</v>
      </c>
      <c r="F112" s="119">
        <f>F111/C111*100</f>
        <v>10.624646159652764</v>
      </c>
      <c r="G112" s="119">
        <f>G111/C111*100</f>
        <v>86.18607284393282</v>
      </c>
      <c r="H112" s="119">
        <f>H111/C111*100</f>
        <v>0.64163049632006042</v>
      </c>
      <c r="I112" s="119">
        <f>I111/C111*100</f>
        <v>0</v>
      </c>
      <c r="J112" s="141" t="s">
        <v>146</v>
      </c>
    </row>
    <row r="113" spans="2:10" ht="12" customHeight="1" x14ac:dyDescent="0.15">
      <c r="B113" s="4" t="s">
        <v>8</v>
      </c>
      <c r="C113" s="7"/>
      <c r="D113" s="7"/>
      <c r="E113" s="5">
        <f>E111/E111*100</f>
        <v>100</v>
      </c>
      <c r="F113" s="5">
        <f>F111/E111*100</f>
        <v>10.902401239349341</v>
      </c>
      <c r="G113" s="5">
        <f>G111/E111*100</f>
        <v>88.439194422927955</v>
      </c>
      <c r="H113" s="5">
        <f>H111/E111*100</f>
        <v>0.65840433772269558</v>
      </c>
      <c r="I113" s="5">
        <f>I111/E111*100</f>
        <v>0</v>
      </c>
      <c r="J113" s="142" t="s">
        <v>146</v>
      </c>
    </row>
    <row r="114" spans="2:10" ht="12" customHeight="1" x14ac:dyDescent="0.15">
      <c r="B114" s="122" t="s">
        <v>116</v>
      </c>
      <c r="C114" s="117">
        <v>1463</v>
      </c>
      <c r="D114" s="123">
        <v>0</v>
      </c>
      <c r="E114" s="118">
        <f>SUM(F114:I114)</f>
        <v>1463</v>
      </c>
      <c r="F114" s="123">
        <v>51</v>
      </c>
      <c r="G114" s="123">
        <v>1411</v>
      </c>
      <c r="H114" s="123">
        <v>1</v>
      </c>
      <c r="I114" s="123">
        <v>0</v>
      </c>
      <c r="J114" s="140"/>
    </row>
    <row r="115" spans="2:10" ht="12" customHeight="1" x14ac:dyDescent="0.15">
      <c r="B115" s="3" t="s">
        <v>7</v>
      </c>
      <c r="C115" s="119">
        <f>C114/C114*100</f>
        <v>100</v>
      </c>
      <c r="D115" s="119">
        <f>D114/C114*100</f>
        <v>0</v>
      </c>
      <c r="E115" s="119">
        <f>E114/C114*100</f>
        <v>100</v>
      </c>
      <c r="F115" s="119">
        <f>F114/C114*100</f>
        <v>3.4859876965140124</v>
      </c>
      <c r="G115" s="119">
        <f>G114/C114*100</f>
        <v>96.445659603554347</v>
      </c>
      <c r="H115" s="119">
        <f>H114/C114*100</f>
        <v>6.8352699931647304E-2</v>
      </c>
      <c r="I115" s="119">
        <f>I114/C114*100</f>
        <v>0</v>
      </c>
      <c r="J115" s="141" t="s">
        <v>146</v>
      </c>
    </row>
    <row r="116" spans="2:10" ht="12" customHeight="1" x14ac:dyDescent="0.15">
      <c r="B116" s="4" t="s">
        <v>8</v>
      </c>
      <c r="C116" s="7"/>
      <c r="D116" s="7"/>
      <c r="E116" s="5">
        <f>E114/E114*100</f>
        <v>100</v>
      </c>
      <c r="F116" s="5">
        <f>F114/E114*100</f>
        <v>3.4859876965140124</v>
      </c>
      <c r="G116" s="5">
        <f>G114/E114*100</f>
        <v>96.445659603554347</v>
      </c>
      <c r="H116" s="5">
        <f>H114/E114*100</f>
        <v>6.8352699931647304E-2</v>
      </c>
      <c r="I116" s="5">
        <f>I114/E114*100</f>
        <v>0</v>
      </c>
      <c r="J116" s="142" t="s">
        <v>146</v>
      </c>
    </row>
    <row r="117" spans="2:10" ht="12" customHeight="1" x14ac:dyDescent="0.15">
      <c r="B117" s="122" t="s">
        <v>117</v>
      </c>
      <c r="C117" s="117">
        <v>12</v>
      </c>
      <c r="D117" s="123">
        <v>2</v>
      </c>
      <c r="E117" s="118">
        <f>SUM(F117:I117)</f>
        <v>10</v>
      </c>
      <c r="F117" s="123">
        <v>6</v>
      </c>
      <c r="G117" s="123">
        <v>2</v>
      </c>
      <c r="H117" s="123">
        <v>2</v>
      </c>
      <c r="I117" s="123">
        <v>0</v>
      </c>
      <c r="J117" s="140"/>
    </row>
    <row r="118" spans="2:10" ht="12" customHeight="1" x14ac:dyDescent="0.15">
      <c r="B118" s="3" t="s">
        <v>7</v>
      </c>
      <c r="C118" s="119">
        <f>C117/C117*100</f>
        <v>100</v>
      </c>
      <c r="D118" s="119">
        <f>D117/C117*100</f>
        <v>16.666666666666664</v>
      </c>
      <c r="E118" s="119">
        <f>E117/C117*100</f>
        <v>83.333333333333343</v>
      </c>
      <c r="F118" s="119">
        <f>F117/C117*100</f>
        <v>50</v>
      </c>
      <c r="G118" s="119">
        <f>G117/C117*100</f>
        <v>16.666666666666664</v>
      </c>
      <c r="H118" s="119">
        <f>H117/C117*100</f>
        <v>16.666666666666664</v>
      </c>
      <c r="I118" s="119">
        <f>I117/C117*100</f>
        <v>0</v>
      </c>
      <c r="J118" s="141" t="s">
        <v>146</v>
      </c>
    </row>
    <row r="119" spans="2:10" ht="12" customHeight="1" x14ac:dyDescent="0.15">
      <c r="B119" s="4" t="s">
        <v>8</v>
      </c>
      <c r="C119" s="7"/>
      <c r="D119" s="7"/>
      <c r="E119" s="5">
        <f>E117/E117*100</f>
        <v>100</v>
      </c>
      <c r="F119" s="5">
        <f>F117/E117*100</f>
        <v>60</v>
      </c>
      <c r="G119" s="5">
        <f>G117/E117*100</f>
        <v>20</v>
      </c>
      <c r="H119" s="5">
        <f>H117/E117*100</f>
        <v>20</v>
      </c>
      <c r="I119" s="5">
        <f>I117/E117*100</f>
        <v>0</v>
      </c>
      <c r="J119" s="142" t="s">
        <v>146</v>
      </c>
    </row>
    <row r="120" spans="2:10" ht="12" customHeight="1" x14ac:dyDescent="0.15">
      <c r="B120" s="122" t="s">
        <v>118</v>
      </c>
      <c r="C120" s="117">
        <v>67</v>
      </c>
      <c r="D120" s="123">
        <v>4</v>
      </c>
      <c r="E120" s="118">
        <f>SUM(F120:I120)</f>
        <v>63</v>
      </c>
      <c r="F120" s="123">
        <v>36</v>
      </c>
      <c r="G120" s="123">
        <v>16</v>
      </c>
      <c r="H120" s="123">
        <v>11</v>
      </c>
      <c r="I120" s="123">
        <v>0</v>
      </c>
      <c r="J120" s="140"/>
    </row>
    <row r="121" spans="2:10" ht="12" customHeight="1" x14ac:dyDescent="0.15">
      <c r="B121" s="3" t="s">
        <v>7</v>
      </c>
      <c r="C121" s="119">
        <f>C120/C120*100</f>
        <v>100</v>
      </c>
      <c r="D121" s="119">
        <f>D120/C120*100</f>
        <v>5.9701492537313428</v>
      </c>
      <c r="E121" s="119">
        <f>E120/C120*100</f>
        <v>94.029850746268664</v>
      </c>
      <c r="F121" s="119">
        <f>F120/C120*100</f>
        <v>53.731343283582092</v>
      </c>
      <c r="G121" s="119">
        <f>G120/C120*100</f>
        <v>23.880597014925371</v>
      </c>
      <c r="H121" s="119">
        <f>H120/C120*100</f>
        <v>16.417910447761194</v>
      </c>
      <c r="I121" s="119">
        <f>I120/C120*100</f>
        <v>0</v>
      </c>
      <c r="J121" s="141" t="s">
        <v>146</v>
      </c>
    </row>
    <row r="122" spans="2:10" ht="12" customHeight="1" x14ac:dyDescent="0.15">
      <c r="B122" s="4" t="s">
        <v>8</v>
      </c>
      <c r="C122" s="7"/>
      <c r="D122" s="7"/>
      <c r="E122" s="5">
        <f>E120/E120*100</f>
        <v>100</v>
      </c>
      <c r="F122" s="5">
        <f>F120/E120*100</f>
        <v>57.142857142857139</v>
      </c>
      <c r="G122" s="5">
        <f>G120/E120*100</f>
        <v>25.396825396825395</v>
      </c>
      <c r="H122" s="5">
        <f>H120/E120*100</f>
        <v>17.460317460317459</v>
      </c>
      <c r="I122" s="5">
        <f>I120/E120*100</f>
        <v>0</v>
      </c>
      <c r="J122" s="142" t="s">
        <v>146</v>
      </c>
    </row>
    <row r="123" spans="2:10" ht="12" customHeight="1" x14ac:dyDescent="0.15">
      <c r="B123" s="122" t="s">
        <v>119</v>
      </c>
      <c r="C123" s="117">
        <v>28</v>
      </c>
      <c r="D123" s="123">
        <v>4</v>
      </c>
      <c r="E123" s="118">
        <f>SUM(F123:I123)</f>
        <v>24</v>
      </c>
      <c r="F123" s="123">
        <v>12</v>
      </c>
      <c r="G123" s="123">
        <v>8</v>
      </c>
      <c r="H123" s="123">
        <v>4</v>
      </c>
      <c r="I123" s="123">
        <v>0</v>
      </c>
      <c r="J123" s="140"/>
    </row>
    <row r="124" spans="2:10" ht="12" customHeight="1" x14ac:dyDescent="0.15">
      <c r="B124" s="3" t="s">
        <v>7</v>
      </c>
      <c r="C124" s="119">
        <f>C123/C123*100</f>
        <v>100</v>
      </c>
      <c r="D124" s="119">
        <f>D123/C123*100</f>
        <v>14.285714285714285</v>
      </c>
      <c r="E124" s="119">
        <f>E123/C123*100</f>
        <v>85.714285714285708</v>
      </c>
      <c r="F124" s="119">
        <f>F123/C123*100</f>
        <v>42.857142857142854</v>
      </c>
      <c r="G124" s="119">
        <f>G123/C123*100</f>
        <v>28.571428571428569</v>
      </c>
      <c r="H124" s="119">
        <f>H123/C123*100</f>
        <v>14.285714285714285</v>
      </c>
      <c r="I124" s="119">
        <f>I123/C123*100</f>
        <v>0</v>
      </c>
      <c r="J124" s="141" t="s">
        <v>146</v>
      </c>
    </row>
    <row r="125" spans="2:10" ht="12" customHeight="1" x14ac:dyDescent="0.15">
      <c r="B125" s="4" t="s">
        <v>8</v>
      </c>
      <c r="C125" s="7"/>
      <c r="D125" s="7"/>
      <c r="E125" s="5">
        <f>E123/E123*100</f>
        <v>100</v>
      </c>
      <c r="F125" s="5">
        <f>F123/E123*100</f>
        <v>50</v>
      </c>
      <c r="G125" s="5">
        <f>G123/E123*100</f>
        <v>33.333333333333329</v>
      </c>
      <c r="H125" s="5">
        <f>H123/E123*100</f>
        <v>16.666666666666664</v>
      </c>
      <c r="I125" s="5">
        <f>I123/E123*100</f>
        <v>0</v>
      </c>
      <c r="J125" s="142" t="s">
        <v>146</v>
      </c>
    </row>
    <row r="126" spans="2:10" ht="12" customHeight="1" x14ac:dyDescent="0.15">
      <c r="B126" s="132" t="s">
        <v>109</v>
      </c>
      <c r="C126" s="132"/>
      <c r="D126" s="132"/>
      <c r="E126" s="132"/>
      <c r="F126" s="132"/>
      <c r="G126" s="135" t="s">
        <v>9</v>
      </c>
      <c r="H126" s="135"/>
      <c r="I126" s="132"/>
    </row>
    <row r="127" spans="2:10" ht="12" customHeight="1" x14ac:dyDescent="0.15">
      <c r="B127" s="109" t="s">
        <v>142</v>
      </c>
      <c r="C127" s="110" t="s">
        <v>110</v>
      </c>
      <c r="D127" s="111"/>
      <c r="E127" s="111"/>
      <c r="F127" s="111"/>
      <c r="G127" s="111"/>
      <c r="H127" s="111"/>
      <c r="I127" s="112"/>
      <c r="J127" s="138"/>
    </row>
    <row r="128" spans="2:10" ht="12" customHeight="1" x14ac:dyDescent="0.15">
      <c r="B128" s="113"/>
      <c r="C128" s="114">
        <f>C133+C136+C139+C142+C145+C148+C151+C154</f>
        <v>11382</v>
      </c>
      <c r="D128" s="109" t="s">
        <v>1</v>
      </c>
      <c r="E128" s="115" t="s">
        <v>108</v>
      </c>
      <c r="F128" s="111"/>
      <c r="G128" s="111"/>
      <c r="H128" s="111"/>
      <c r="I128" s="112"/>
      <c r="J128" s="138"/>
    </row>
    <row r="129" spans="2:10" ht="12" customHeight="1" x14ac:dyDescent="0.15">
      <c r="B129" s="120"/>
      <c r="C129" s="116"/>
      <c r="D129" s="136" t="s">
        <v>129</v>
      </c>
      <c r="E129" s="116" t="s">
        <v>108</v>
      </c>
      <c r="F129" s="121" t="s">
        <v>2</v>
      </c>
      <c r="G129" s="121" t="s">
        <v>3</v>
      </c>
      <c r="H129" s="121" t="s">
        <v>4</v>
      </c>
      <c r="I129" s="121" t="s">
        <v>5</v>
      </c>
      <c r="J129" s="139"/>
    </row>
    <row r="130" spans="2:10" ht="12" customHeight="1" x14ac:dyDescent="0.15">
      <c r="B130" s="109" t="s">
        <v>111</v>
      </c>
      <c r="C130" s="117">
        <v>11424</v>
      </c>
      <c r="D130" s="117">
        <v>166</v>
      </c>
      <c r="E130" s="118">
        <f>SUM(F130:I130)</f>
        <v>11260</v>
      </c>
      <c r="F130" s="117">
        <v>3312</v>
      </c>
      <c r="G130" s="117">
        <v>7790</v>
      </c>
      <c r="H130" s="117">
        <v>156</v>
      </c>
      <c r="I130" s="117">
        <v>2</v>
      </c>
      <c r="J130" s="140" t="s">
        <v>11</v>
      </c>
    </row>
    <row r="131" spans="2:10" ht="12" customHeight="1" x14ac:dyDescent="0.15">
      <c r="B131" s="3" t="s">
        <v>7</v>
      </c>
      <c r="C131" s="119">
        <f>C130/C130*100</f>
        <v>100</v>
      </c>
      <c r="D131" s="119">
        <f>D130/C130*100</f>
        <v>1.4530812324929971</v>
      </c>
      <c r="E131" s="119">
        <f>E130/C130*100</f>
        <v>98.564425770308134</v>
      </c>
      <c r="F131" s="119">
        <f>F130/C130*100</f>
        <v>28.991596638655466</v>
      </c>
      <c r="G131" s="119">
        <f>G130/C130*100</f>
        <v>68.189775910364148</v>
      </c>
      <c r="H131" s="119">
        <f>H130/C130*100</f>
        <v>1.365546218487395</v>
      </c>
      <c r="I131" s="119">
        <f>I130/C130*100</f>
        <v>1.7507002801120448E-2</v>
      </c>
      <c r="J131" s="141" t="s">
        <v>12</v>
      </c>
    </row>
    <row r="132" spans="2:10" ht="12" customHeight="1" x14ac:dyDescent="0.15">
      <c r="B132" s="4" t="s">
        <v>8</v>
      </c>
      <c r="C132" s="7"/>
      <c r="D132" s="7"/>
      <c r="E132" s="5">
        <f>E130/E130*100</f>
        <v>100</v>
      </c>
      <c r="F132" s="5">
        <f>F130/E130*100</f>
        <v>29.413854351687391</v>
      </c>
      <c r="G132" s="5">
        <f>G130/E130*100</f>
        <v>69.182948490230913</v>
      </c>
      <c r="H132" s="5">
        <f>H130/E130*100</f>
        <v>1.3854351687388986</v>
      </c>
      <c r="I132" s="5">
        <f>I130/E130*100</f>
        <v>1.7761989342806393E-2</v>
      </c>
      <c r="J132" s="142" t="s">
        <v>12</v>
      </c>
    </row>
    <row r="133" spans="2:10" ht="12" customHeight="1" x14ac:dyDescent="0.15">
      <c r="B133" s="122" t="s">
        <v>112</v>
      </c>
      <c r="C133" s="117">
        <v>2054</v>
      </c>
      <c r="D133" s="123">
        <v>0</v>
      </c>
      <c r="E133" s="118">
        <f>SUM(F133:I133)</f>
        <v>2054</v>
      </c>
      <c r="F133" s="123">
        <v>1103</v>
      </c>
      <c r="G133" s="123">
        <v>949</v>
      </c>
      <c r="H133" s="123">
        <v>0</v>
      </c>
      <c r="I133" s="123">
        <v>2</v>
      </c>
      <c r="J133" s="140" t="s">
        <v>11</v>
      </c>
    </row>
    <row r="134" spans="2:10" ht="12" customHeight="1" x14ac:dyDescent="0.15">
      <c r="B134" s="3" t="s">
        <v>7</v>
      </c>
      <c r="C134" s="119">
        <f>C133/C133*100</f>
        <v>100</v>
      </c>
      <c r="D134" s="119">
        <f>D133/C133*100</f>
        <v>0</v>
      </c>
      <c r="E134" s="119">
        <f>E133/C133*100</f>
        <v>100</v>
      </c>
      <c r="F134" s="119">
        <f>F133/C133*100</f>
        <v>53.700097370983443</v>
      </c>
      <c r="G134" s="119">
        <f>G133/C133*100</f>
        <v>46.202531645569621</v>
      </c>
      <c r="H134" s="119">
        <f>H133/C133*100</f>
        <v>0</v>
      </c>
      <c r="I134" s="119">
        <f>I133/C133*100</f>
        <v>9.7370983446932818E-2</v>
      </c>
      <c r="J134" s="141" t="s">
        <v>12</v>
      </c>
    </row>
    <row r="135" spans="2:10" ht="12" customHeight="1" x14ac:dyDescent="0.15">
      <c r="B135" s="4" t="s">
        <v>8</v>
      </c>
      <c r="C135" s="7"/>
      <c r="D135" s="7"/>
      <c r="E135" s="5">
        <f>E133/E133*100</f>
        <v>100</v>
      </c>
      <c r="F135" s="5">
        <f>F133/E133*100</f>
        <v>53.700097370983443</v>
      </c>
      <c r="G135" s="5">
        <f>G133/E133*100</f>
        <v>46.202531645569621</v>
      </c>
      <c r="H135" s="5">
        <f>H133/E133*100</f>
        <v>0</v>
      </c>
      <c r="I135" s="5">
        <f>I133/E133*100</f>
        <v>9.7370983446932818E-2</v>
      </c>
      <c r="J135" s="142" t="s">
        <v>12</v>
      </c>
    </row>
    <row r="136" spans="2:10" ht="12" customHeight="1" x14ac:dyDescent="0.15">
      <c r="B136" s="122" t="s">
        <v>113</v>
      </c>
      <c r="C136" s="117">
        <v>509</v>
      </c>
      <c r="D136" s="123">
        <v>0</v>
      </c>
      <c r="E136" s="118">
        <f>SUM(F136:I136)</f>
        <v>509</v>
      </c>
      <c r="F136" s="123">
        <v>186</v>
      </c>
      <c r="G136" s="123">
        <v>323</v>
      </c>
      <c r="H136" s="123">
        <v>0</v>
      </c>
      <c r="I136" s="123">
        <v>0</v>
      </c>
      <c r="J136" s="140" t="s">
        <v>11</v>
      </c>
    </row>
    <row r="137" spans="2:10" ht="12" customHeight="1" x14ac:dyDescent="0.15">
      <c r="B137" s="3" t="s">
        <v>7</v>
      </c>
      <c r="C137" s="119">
        <f>C136/C136*100</f>
        <v>100</v>
      </c>
      <c r="D137" s="119">
        <f>D136/C136*100</f>
        <v>0</v>
      </c>
      <c r="E137" s="119">
        <f>E136/C136*100</f>
        <v>100</v>
      </c>
      <c r="F137" s="119">
        <f>F136/C136*100</f>
        <v>36.542239685658153</v>
      </c>
      <c r="G137" s="119">
        <f>G136/C136*100</f>
        <v>63.457760314341847</v>
      </c>
      <c r="H137" s="119">
        <f>H136/C136*100</f>
        <v>0</v>
      </c>
      <c r="I137" s="119">
        <f>I136/C136*100</f>
        <v>0</v>
      </c>
      <c r="J137" s="141" t="s">
        <v>12</v>
      </c>
    </row>
    <row r="138" spans="2:10" ht="12" customHeight="1" x14ac:dyDescent="0.15">
      <c r="B138" s="4" t="s">
        <v>8</v>
      </c>
      <c r="C138" s="7"/>
      <c r="D138" s="7"/>
      <c r="E138" s="5">
        <f>E136/E136*100</f>
        <v>100</v>
      </c>
      <c r="F138" s="5">
        <f>F136/E136*100</f>
        <v>36.542239685658153</v>
      </c>
      <c r="G138" s="5">
        <f>G136/E136*100</f>
        <v>63.457760314341847</v>
      </c>
      <c r="H138" s="5">
        <f>H136/E136*100</f>
        <v>0</v>
      </c>
      <c r="I138" s="5">
        <f>I136/E136*100</f>
        <v>0</v>
      </c>
      <c r="J138" s="142" t="s">
        <v>12</v>
      </c>
    </row>
    <row r="139" spans="2:10" ht="12" customHeight="1" x14ac:dyDescent="0.15">
      <c r="B139" s="122" t="s">
        <v>114</v>
      </c>
      <c r="C139" s="117">
        <v>1472</v>
      </c>
      <c r="D139" s="123">
        <v>7</v>
      </c>
      <c r="E139" s="118">
        <f>SUM(F139:I139)</f>
        <v>1465</v>
      </c>
      <c r="F139" s="123">
        <v>1303</v>
      </c>
      <c r="G139" s="123">
        <v>73</v>
      </c>
      <c r="H139" s="123">
        <v>89</v>
      </c>
      <c r="I139" s="123">
        <v>0</v>
      </c>
      <c r="J139" s="140" t="s">
        <v>11</v>
      </c>
    </row>
    <row r="140" spans="2:10" ht="12" customHeight="1" x14ac:dyDescent="0.15">
      <c r="B140" s="3" t="s">
        <v>7</v>
      </c>
      <c r="C140" s="119">
        <f>C139/C139*100</f>
        <v>100</v>
      </c>
      <c r="D140" s="119">
        <f>D139/C139*100</f>
        <v>0.47554347826086962</v>
      </c>
      <c r="E140" s="119">
        <f>E139/C139*100</f>
        <v>99.52445652173914</v>
      </c>
      <c r="F140" s="119">
        <f>F139/C139*100</f>
        <v>88.519021739130437</v>
      </c>
      <c r="G140" s="119">
        <f>G139/C139*100</f>
        <v>4.9592391304347823</v>
      </c>
      <c r="H140" s="119">
        <f>H139/C139*100</f>
        <v>6.0461956521739131</v>
      </c>
      <c r="I140" s="119">
        <f>I139/C139*100</f>
        <v>0</v>
      </c>
      <c r="J140" s="141" t="s">
        <v>12</v>
      </c>
    </row>
    <row r="141" spans="2:10" ht="12" customHeight="1" x14ac:dyDescent="0.15">
      <c r="B141" s="4" t="s">
        <v>8</v>
      </c>
      <c r="C141" s="7"/>
      <c r="D141" s="7"/>
      <c r="E141" s="5">
        <f>E139/E139*100</f>
        <v>100</v>
      </c>
      <c r="F141" s="5">
        <f>F139/E139*100</f>
        <v>88.941979522184297</v>
      </c>
      <c r="G141" s="5">
        <f>G139/E139*100</f>
        <v>4.9829351535836173</v>
      </c>
      <c r="H141" s="5">
        <f>H139/E139*100</f>
        <v>6.0750853242320817</v>
      </c>
      <c r="I141" s="5">
        <f>I139/E139*100</f>
        <v>0</v>
      </c>
      <c r="J141" s="142" t="s">
        <v>12</v>
      </c>
    </row>
    <row r="142" spans="2:10" ht="12" customHeight="1" x14ac:dyDescent="0.15">
      <c r="B142" s="122" t="s">
        <v>115</v>
      </c>
      <c r="C142" s="117">
        <v>5789</v>
      </c>
      <c r="D142" s="123">
        <v>151</v>
      </c>
      <c r="E142" s="118">
        <f>SUM(F142:I142)</f>
        <v>5638</v>
      </c>
      <c r="F142" s="123">
        <v>591</v>
      </c>
      <c r="G142" s="123">
        <v>5006</v>
      </c>
      <c r="H142" s="123">
        <v>40</v>
      </c>
      <c r="I142" s="123">
        <v>1</v>
      </c>
      <c r="J142" s="140" t="s">
        <v>11</v>
      </c>
    </row>
    <row r="143" spans="2:10" ht="12" customHeight="1" x14ac:dyDescent="0.15">
      <c r="B143" s="3" t="s">
        <v>7</v>
      </c>
      <c r="C143" s="119">
        <f>C142/C142*100</f>
        <v>100</v>
      </c>
      <c r="D143" s="119">
        <f>D142/C142*100</f>
        <v>2.6083952323371915</v>
      </c>
      <c r="E143" s="119">
        <f>E142/C142*100</f>
        <v>97.391604767662812</v>
      </c>
      <c r="F143" s="119">
        <f>F142/C142*100</f>
        <v>10.209017101399205</v>
      </c>
      <c r="G143" s="119">
        <f>G142/C142*100</f>
        <v>86.474347901191919</v>
      </c>
      <c r="H143" s="119">
        <f>H142/C142*100</f>
        <v>0.69096562446018306</v>
      </c>
      <c r="I143" s="119">
        <f>I142/C142*100</f>
        <v>1.7274140611504576E-2</v>
      </c>
      <c r="J143" s="141" t="s">
        <v>12</v>
      </c>
    </row>
    <row r="144" spans="2:10" ht="12" customHeight="1" x14ac:dyDescent="0.15">
      <c r="B144" s="4" t="s">
        <v>8</v>
      </c>
      <c r="C144" s="7"/>
      <c r="D144" s="7"/>
      <c r="E144" s="5">
        <f>E142/E142*100</f>
        <v>100</v>
      </c>
      <c r="F144" s="5">
        <f>F142/E142*100</f>
        <v>10.482440581766584</v>
      </c>
      <c r="G144" s="5">
        <f>G142/E142*100</f>
        <v>88.790351188364667</v>
      </c>
      <c r="H144" s="5">
        <f>H142/E142*100</f>
        <v>0.70947144377438809</v>
      </c>
      <c r="I144" s="5">
        <f>I142/E142*100</f>
        <v>1.7736786094359702E-2</v>
      </c>
      <c r="J144" s="142" t="s">
        <v>12</v>
      </c>
    </row>
    <row r="145" spans="2:10" ht="12" customHeight="1" x14ac:dyDescent="0.15">
      <c r="B145" s="122" t="s">
        <v>116</v>
      </c>
      <c r="C145" s="117">
        <v>1457</v>
      </c>
      <c r="D145" s="123">
        <v>0</v>
      </c>
      <c r="E145" s="118">
        <f>SUM(F145:I145)</f>
        <v>1457</v>
      </c>
      <c r="F145" s="123">
        <v>56</v>
      </c>
      <c r="G145" s="123">
        <v>1399</v>
      </c>
      <c r="H145" s="123">
        <v>2</v>
      </c>
      <c r="I145" s="123">
        <v>0</v>
      </c>
      <c r="J145" s="140" t="s">
        <v>11</v>
      </c>
    </row>
    <row r="146" spans="2:10" ht="12" customHeight="1" x14ac:dyDescent="0.15">
      <c r="B146" s="3" t="s">
        <v>7</v>
      </c>
      <c r="C146" s="119">
        <f>C145/C145*100</f>
        <v>100</v>
      </c>
      <c r="D146" s="119">
        <f>D145/C145*100</f>
        <v>0</v>
      </c>
      <c r="E146" s="119">
        <f>E145/C145*100</f>
        <v>100</v>
      </c>
      <c r="F146" s="119">
        <f>F145/C145*100</f>
        <v>3.8435140700068633</v>
      </c>
      <c r="G146" s="119">
        <f>G145/C145*100</f>
        <v>96.019217570350037</v>
      </c>
      <c r="H146" s="119">
        <f>H145/C145*100</f>
        <v>0.13726835964310227</v>
      </c>
      <c r="I146" s="119">
        <f>I145/C145*100</f>
        <v>0</v>
      </c>
      <c r="J146" s="141" t="s">
        <v>12</v>
      </c>
    </row>
    <row r="147" spans="2:10" ht="12" customHeight="1" x14ac:dyDescent="0.15">
      <c r="B147" s="4" t="s">
        <v>8</v>
      </c>
      <c r="C147" s="7"/>
      <c r="D147" s="7"/>
      <c r="E147" s="5">
        <f>E145/E145*100</f>
        <v>100</v>
      </c>
      <c r="F147" s="5">
        <f>F145/E145*100</f>
        <v>3.8435140700068633</v>
      </c>
      <c r="G147" s="5">
        <f>G145/E145*100</f>
        <v>96.019217570350037</v>
      </c>
      <c r="H147" s="5">
        <f>H145/E145*100</f>
        <v>0.13726835964310227</v>
      </c>
      <c r="I147" s="5">
        <f>I145/E145*100</f>
        <v>0</v>
      </c>
      <c r="J147" s="142" t="s">
        <v>12</v>
      </c>
    </row>
    <row r="148" spans="2:10" ht="12" customHeight="1" x14ac:dyDescent="0.15">
      <c r="B148" s="122" t="s">
        <v>117</v>
      </c>
      <c r="C148" s="117">
        <v>11</v>
      </c>
      <c r="D148" s="123">
        <v>2</v>
      </c>
      <c r="E148" s="118">
        <f>SUM(F148:I148)</f>
        <v>9</v>
      </c>
      <c r="F148" s="123">
        <v>6</v>
      </c>
      <c r="G148" s="123">
        <v>1</v>
      </c>
      <c r="H148" s="123">
        <v>2</v>
      </c>
      <c r="I148" s="123">
        <v>0</v>
      </c>
      <c r="J148" s="140" t="s">
        <v>11</v>
      </c>
    </row>
    <row r="149" spans="2:10" ht="12" customHeight="1" x14ac:dyDescent="0.15">
      <c r="B149" s="3" t="s">
        <v>7</v>
      </c>
      <c r="C149" s="119">
        <f>C148/C148*100</f>
        <v>100</v>
      </c>
      <c r="D149" s="119">
        <f>D148/C148*100</f>
        <v>18.181818181818183</v>
      </c>
      <c r="E149" s="119">
        <f>E148/C148*100</f>
        <v>81.818181818181827</v>
      </c>
      <c r="F149" s="119">
        <f>F148/C148*100</f>
        <v>54.54545454545454</v>
      </c>
      <c r="G149" s="119">
        <f>G148/C148*100</f>
        <v>9.0909090909090917</v>
      </c>
      <c r="H149" s="119">
        <f>H148/C148*100</f>
        <v>18.181818181818183</v>
      </c>
      <c r="I149" s="119">
        <f>I148/C148*100</f>
        <v>0</v>
      </c>
      <c r="J149" s="141" t="s">
        <v>12</v>
      </c>
    </row>
    <row r="150" spans="2:10" ht="12" customHeight="1" x14ac:dyDescent="0.15">
      <c r="B150" s="4" t="s">
        <v>8</v>
      </c>
      <c r="C150" s="7"/>
      <c r="D150" s="7"/>
      <c r="E150" s="5">
        <f>E148/E148*100</f>
        <v>100</v>
      </c>
      <c r="F150" s="5">
        <f>F148/E148*100</f>
        <v>66.666666666666657</v>
      </c>
      <c r="G150" s="5">
        <f>G148/E148*100</f>
        <v>11.111111111111111</v>
      </c>
      <c r="H150" s="5">
        <f>H148/E148*100</f>
        <v>22.222222222222221</v>
      </c>
      <c r="I150" s="5">
        <f>I148/E148*100</f>
        <v>0</v>
      </c>
      <c r="J150" s="142" t="s">
        <v>12</v>
      </c>
    </row>
    <row r="151" spans="2:10" ht="12" customHeight="1" x14ac:dyDescent="0.15">
      <c r="B151" s="122" t="s">
        <v>118</v>
      </c>
      <c r="C151" s="117">
        <v>65</v>
      </c>
      <c r="D151" s="123">
        <v>4</v>
      </c>
      <c r="E151" s="118">
        <f>SUM(F151:I151)</f>
        <v>61</v>
      </c>
      <c r="F151" s="123">
        <v>34</v>
      </c>
      <c r="G151" s="123">
        <v>15</v>
      </c>
      <c r="H151" s="123">
        <v>12</v>
      </c>
      <c r="I151" s="123">
        <v>0</v>
      </c>
      <c r="J151" s="140" t="s">
        <v>11</v>
      </c>
    </row>
    <row r="152" spans="2:10" ht="12" customHeight="1" x14ac:dyDescent="0.15">
      <c r="B152" s="3" t="s">
        <v>7</v>
      </c>
      <c r="C152" s="119">
        <f>C151/C151*100</f>
        <v>100</v>
      </c>
      <c r="D152" s="119">
        <f>D151/C151*100</f>
        <v>6.1538461538461542</v>
      </c>
      <c r="E152" s="119">
        <f>E151/C151*100</f>
        <v>93.84615384615384</v>
      </c>
      <c r="F152" s="119">
        <f>F151/C151*100</f>
        <v>52.307692307692314</v>
      </c>
      <c r="G152" s="119">
        <f>G151/C151*100</f>
        <v>23.076923076923077</v>
      </c>
      <c r="H152" s="119">
        <f>H151/C151*100</f>
        <v>18.461538461538463</v>
      </c>
      <c r="I152" s="119">
        <f>I151/C151*100</f>
        <v>0</v>
      </c>
      <c r="J152" s="141" t="s">
        <v>12</v>
      </c>
    </row>
    <row r="153" spans="2:10" ht="12" customHeight="1" x14ac:dyDescent="0.15">
      <c r="B153" s="4" t="s">
        <v>8</v>
      </c>
      <c r="C153" s="7"/>
      <c r="D153" s="7"/>
      <c r="E153" s="5">
        <f>E151/E151*100</f>
        <v>100</v>
      </c>
      <c r="F153" s="5">
        <f>F151/E151*100</f>
        <v>55.737704918032783</v>
      </c>
      <c r="G153" s="5">
        <f>G151/E151*100</f>
        <v>24.590163934426229</v>
      </c>
      <c r="H153" s="5">
        <f>H151/E151*100</f>
        <v>19.672131147540984</v>
      </c>
      <c r="I153" s="5">
        <f>I151/E151*100</f>
        <v>0</v>
      </c>
      <c r="J153" s="142" t="s">
        <v>12</v>
      </c>
    </row>
    <row r="154" spans="2:10" ht="12" customHeight="1" x14ac:dyDescent="0.15">
      <c r="B154" s="122" t="s">
        <v>119</v>
      </c>
      <c r="C154" s="117">
        <v>25</v>
      </c>
      <c r="D154" s="123">
        <v>2</v>
      </c>
      <c r="E154" s="118">
        <f>SUM(F154:I154)</f>
        <v>23</v>
      </c>
      <c r="F154" s="123">
        <v>14</v>
      </c>
      <c r="G154" s="123">
        <v>5</v>
      </c>
      <c r="H154" s="123">
        <v>4</v>
      </c>
      <c r="I154" s="123">
        <v>0</v>
      </c>
      <c r="J154" s="140" t="s">
        <v>11</v>
      </c>
    </row>
    <row r="155" spans="2:10" ht="12" customHeight="1" x14ac:dyDescent="0.15">
      <c r="B155" s="3" t="s">
        <v>7</v>
      </c>
      <c r="C155" s="119">
        <f>C154/C154*100</f>
        <v>100</v>
      </c>
      <c r="D155" s="119">
        <f>D154/C154*100</f>
        <v>8</v>
      </c>
      <c r="E155" s="119">
        <f>E154/C154*100</f>
        <v>92</v>
      </c>
      <c r="F155" s="119">
        <f>F154/C154*100</f>
        <v>56.000000000000007</v>
      </c>
      <c r="G155" s="119">
        <f>G154/C154*100</f>
        <v>20</v>
      </c>
      <c r="H155" s="119">
        <f>H154/C154*100</f>
        <v>16</v>
      </c>
      <c r="I155" s="119">
        <f>I154/C154*100</f>
        <v>0</v>
      </c>
      <c r="J155" s="141" t="s">
        <v>12</v>
      </c>
    </row>
    <row r="156" spans="2:10" ht="12" customHeight="1" x14ac:dyDescent="0.15">
      <c r="B156" s="4" t="s">
        <v>8</v>
      </c>
      <c r="C156" s="7"/>
      <c r="D156" s="7"/>
      <c r="E156" s="5">
        <f>E154/E154*100</f>
        <v>100</v>
      </c>
      <c r="F156" s="5">
        <f>F154/E154*100</f>
        <v>60.869565217391312</v>
      </c>
      <c r="G156" s="5">
        <f>G154/E154*100</f>
        <v>21.739130434782609</v>
      </c>
      <c r="H156" s="5">
        <f>H154/E154*100</f>
        <v>17.391304347826086</v>
      </c>
      <c r="I156" s="5">
        <f>I154/E154*100</f>
        <v>0</v>
      </c>
      <c r="J156" s="142" t="s">
        <v>146</v>
      </c>
    </row>
    <row r="157" spans="2:10" ht="12" customHeight="1" x14ac:dyDescent="0.15">
      <c r="B157" s="143" t="s">
        <v>122</v>
      </c>
      <c r="C157" s="9"/>
      <c r="D157" s="9"/>
      <c r="E157" s="9"/>
      <c r="F157" s="9"/>
      <c r="G157" s="9"/>
      <c r="H157" s="9"/>
      <c r="I157" s="144"/>
      <c r="J157" s="9"/>
    </row>
    <row r="158" spans="2:10" ht="12" customHeight="1" x14ac:dyDescent="0.15">
      <c r="B158" s="109" t="s">
        <v>125</v>
      </c>
      <c r="C158" s="110" t="s">
        <v>110</v>
      </c>
      <c r="D158" s="111"/>
      <c r="E158" s="111"/>
      <c r="F158" s="111"/>
      <c r="G158" s="111"/>
      <c r="H158" s="111"/>
      <c r="I158" s="112"/>
      <c r="J158" s="138"/>
    </row>
    <row r="159" spans="2:10" ht="12" customHeight="1" x14ac:dyDescent="0.15">
      <c r="B159" s="113"/>
      <c r="C159" s="114">
        <f>C164+C167+C170+C173+C176+C179+C182+C185</f>
        <v>11380</v>
      </c>
      <c r="D159" s="109" t="s">
        <v>1</v>
      </c>
      <c r="E159" s="115" t="s">
        <v>108</v>
      </c>
      <c r="F159" s="111"/>
      <c r="G159" s="111"/>
      <c r="H159" s="111"/>
      <c r="I159" s="112"/>
      <c r="J159" s="138"/>
    </row>
    <row r="160" spans="2:10" ht="12" customHeight="1" x14ac:dyDescent="0.15">
      <c r="B160" s="120"/>
      <c r="C160" s="116"/>
      <c r="D160" s="136" t="s">
        <v>129</v>
      </c>
      <c r="E160" s="116" t="s">
        <v>108</v>
      </c>
      <c r="F160" s="121" t="s">
        <v>2</v>
      </c>
      <c r="G160" s="121" t="s">
        <v>3</v>
      </c>
      <c r="H160" s="121" t="s">
        <v>4</v>
      </c>
      <c r="I160" s="121" t="s">
        <v>5</v>
      </c>
      <c r="J160" s="139"/>
    </row>
    <row r="161" spans="2:10" ht="12" customHeight="1" x14ac:dyDescent="0.15">
      <c r="B161" s="109" t="s">
        <v>111</v>
      </c>
      <c r="C161" s="117">
        <v>11412</v>
      </c>
      <c r="D161" s="117">
        <v>220</v>
      </c>
      <c r="E161" s="118">
        <v>11192</v>
      </c>
      <c r="F161" s="117">
        <v>3500</v>
      </c>
      <c r="G161" s="117">
        <v>7465</v>
      </c>
      <c r="H161" s="117">
        <v>215</v>
      </c>
      <c r="I161" s="117">
        <v>12</v>
      </c>
      <c r="J161" s="140" t="s">
        <v>11</v>
      </c>
    </row>
    <row r="162" spans="2:10" ht="12" customHeight="1" x14ac:dyDescent="0.15">
      <c r="B162" s="3" t="s">
        <v>7</v>
      </c>
      <c r="C162" s="119">
        <f>C161/C161*100</f>
        <v>100</v>
      </c>
      <c r="D162" s="119">
        <f>D161/C161*100</f>
        <v>1.9277953031896251</v>
      </c>
      <c r="E162" s="119">
        <f>E161/C161*100</f>
        <v>98.072204696810374</v>
      </c>
      <c r="F162" s="119">
        <f>F161/C161*100</f>
        <v>30.669470732562214</v>
      </c>
      <c r="G162" s="119">
        <f>G161/C161*100</f>
        <v>65.413599719593407</v>
      </c>
      <c r="H162" s="119">
        <f>H161/C161*100</f>
        <v>1.8839817735716788</v>
      </c>
      <c r="I162" s="119">
        <f>I161/C161*100</f>
        <v>0.10515247108307045</v>
      </c>
      <c r="J162" s="141" t="s">
        <v>146</v>
      </c>
    </row>
    <row r="163" spans="2:10" ht="12" customHeight="1" x14ac:dyDescent="0.15">
      <c r="B163" s="4" t="s">
        <v>8</v>
      </c>
      <c r="C163" s="7"/>
      <c r="D163" s="7"/>
      <c r="E163" s="5">
        <f>E161/E161*100</f>
        <v>100</v>
      </c>
      <c r="F163" s="5">
        <f>F161/E161*100</f>
        <v>31.272337383845606</v>
      </c>
      <c r="G163" s="5">
        <f>G161/E161*100</f>
        <v>66.699428162973547</v>
      </c>
      <c r="H163" s="5">
        <f>H161/E161*100</f>
        <v>1.9210150107219444</v>
      </c>
      <c r="I163" s="5">
        <f>I161/E161*100</f>
        <v>0.10721944245889921</v>
      </c>
      <c r="J163" s="142" t="s">
        <v>146</v>
      </c>
    </row>
    <row r="164" spans="2:10" ht="12" customHeight="1" x14ac:dyDescent="0.15">
      <c r="B164" s="122" t="s">
        <v>112</v>
      </c>
      <c r="C164" s="117">
        <v>2059</v>
      </c>
      <c r="D164" s="123">
        <v>0</v>
      </c>
      <c r="E164" s="118">
        <v>2059</v>
      </c>
      <c r="F164" s="123">
        <v>1105</v>
      </c>
      <c r="G164" s="123">
        <v>952</v>
      </c>
      <c r="H164" s="123">
        <v>0</v>
      </c>
      <c r="I164" s="123">
        <v>2</v>
      </c>
      <c r="J164" s="140"/>
    </row>
    <row r="165" spans="2:10" ht="12" customHeight="1" x14ac:dyDescent="0.15">
      <c r="B165" s="3" t="s">
        <v>7</v>
      </c>
      <c r="C165" s="119">
        <f>C164/C164*100</f>
        <v>100</v>
      </c>
      <c r="D165" s="119">
        <f>D164/C164*100</f>
        <v>0</v>
      </c>
      <c r="E165" s="119">
        <f>E164/C164*100</f>
        <v>100</v>
      </c>
      <c r="F165" s="119">
        <f>F164/C164*100</f>
        <v>53.666828557552215</v>
      </c>
      <c r="G165" s="119">
        <f>G164/C164*100</f>
        <v>46.2360369111219</v>
      </c>
      <c r="H165" s="119">
        <f>H164/C164*100</f>
        <v>0</v>
      </c>
      <c r="I165" s="119">
        <f>I164/C164*100</f>
        <v>9.7134531325886342E-2</v>
      </c>
      <c r="J165" s="141" t="s">
        <v>146</v>
      </c>
    </row>
    <row r="166" spans="2:10" ht="12" customHeight="1" x14ac:dyDescent="0.15">
      <c r="B166" s="4" t="s">
        <v>8</v>
      </c>
      <c r="C166" s="7"/>
      <c r="D166" s="7"/>
      <c r="E166" s="5">
        <f>E164/E164*100</f>
        <v>100</v>
      </c>
      <c r="F166" s="5">
        <f>F164/E164*100</f>
        <v>53.666828557552215</v>
      </c>
      <c r="G166" s="5">
        <f>G164/E164*100</f>
        <v>46.2360369111219</v>
      </c>
      <c r="H166" s="5">
        <f>H164/E164*100</f>
        <v>0</v>
      </c>
      <c r="I166" s="5">
        <f>I164/E164*100</f>
        <v>9.7134531325886342E-2</v>
      </c>
      <c r="J166" s="142" t="s">
        <v>146</v>
      </c>
    </row>
    <row r="167" spans="2:10" ht="12" customHeight="1" x14ac:dyDescent="0.15">
      <c r="B167" s="122" t="s">
        <v>113</v>
      </c>
      <c r="C167" s="117">
        <v>526</v>
      </c>
      <c r="D167" s="123">
        <v>8</v>
      </c>
      <c r="E167" s="118">
        <v>519</v>
      </c>
      <c r="F167" s="123">
        <v>194</v>
      </c>
      <c r="G167" s="123">
        <v>325</v>
      </c>
      <c r="H167" s="123">
        <v>0</v>
      </c>
      <c r="I167" s="123">
        <v>0</v>
      </c>
      <c r="J167" s="140"/>
    </row>
    <row r="168" spans="2:10" ht="12" customHeight="1" x14ac:dyDescent="0.15">
      <c r="B168" s="3" t="s">
        <v>7</v>
      </c>
      <c r="C168" s="119">
        <f>C167/C167*100</f>
        <v>100</v>
      </c>
      <c r="D168" s="119">
        <f>D167/C167*100</f>
        <v>1.520912547528517</v>
      </c>
      <c r="E168" s="119">
        <f>E167/C167*100</f>
        <v>98.669201520912551</v>
      </c>
      <c r="F168" s="119">
        <f>F167/C167*100</f>
        <v>36.882129277566541</v>
      </c>
      <c r="G168" s="119">
        <f>G167/C167*100</f>
        <v>61.78707224334601</v>
      </c>
      <c r="H168" s="119">
        <f>H167/C167*100</f>
        <v>0</v>
      </c>
      <c r="I168" s="119">
        <f>I167/C167*100</f>
        <v>0</v>
      </c>
      <c r="J168" s="141" t="s">
        <v>146</v>
      </c>
    </row>
    <row r="169" spans="2:10" ht="12" customHeight="1" x14ac:dyDescent="0.15">
      <c r="B169" s="4" t="s">
        <v>8</v>
      </c>
      <c r="C169" s="7"/>
      <c r="D169" s="7"/>
      <c r="E169" s="5">
        <f>E167/E167*100</f>
        <v>100</v>
      </c>
      <c r="F169" s="5">
        <f>F167/E167*100</f>
        <v>37.379576107899808</v>
      </c>
      <c r="G169" s="5">
        <f>G167/E167*100</f>
        <v>62.620423892100199</v>
      </c>
      <c r="H169" s="5">
        <f>H167/E167*100</f>
        <v>0</v>
      </c>
      <c r="I169" s="5">
        <f>I167/E167*100</f>
        <v>0</v>
      </c>
      <c r="J169" s="142" t="s">
        <v>146</v>
      </c>
    </row>
    <row r="170" spans="2:10" ht="12" customHeight="1" x14ac:dyDescent="0.15">
      <c r="B170" s="122" t="s">
        <v>114</v>
      </c>
      <c r="C170" s="117">
        <v>1663</v>
      </c>
      <c r="D170" s="123">
        <v>7</v>
      </c>
      <c r="E170" s="118">
        <v>1655</v>
      </c>
      <c r="F170" s="123">
        <v>1464</v>
      </c>
      <c r="G170" s="123">
        <v>85</v>
      </c>
      <c r="H170" s="123">
        <v>106</v>
      </c>
      <c r="I170" s="123">
        <v>0</v>
      </c>
      <c r="J170" s="140"/>
    </row>
    <row r="171" spans="2:10" ht="12" customHeight="1" x14ac:dyDescent="0.15">
      <c r="B171" s="3" t="s">
        <v>7</v>
      </c>
      <c r="C171" s="119">
        <f>C170/C170*100</f>
        <v>100</v>
      </c>
      <c r="D171" s="119">
        <f>D170/C170*100</f>
        <v>0.42092603728202049</v>
      </c>
      <c r="E171" s="119">
        <f>E170/C170*100</f>
        <v>99.518941671677695</v>
      </c>
      <c r="F171" s="119">
        <f>F170/C170*100</f>
        <v>88.033674082982557</v>
      </c>
      <c r="G171" s="119">
        <f>G170/C170*100</f>
        <v>5.1112447384245341</v>
      </c>
      <c r="H171" s="119">
        <f>H170/C170*100</f>
        <v>6.3740228502705953</v>
      </c>
      <c r="I171" s="119">
        <f>I170/C170*100</f>
        <v>0</v>
      </c>
      <c r="J171" s="141" t="s">
        <v>146</v>
      </c>
    </row>
    <row r="172" spans="2:10" ht="12" customHeight="1" x14ac:dyDescent="0.15">
      <c r="B172" s="4" t="s">
        <v>8</v>
      </c>
      <c r="C172" s="7"/>
      <c r="D172" s="7"/>
      <c r="E172" s="5">
        <f>E170/E170*100</f>
        <v>100</v>
      </c>
      <c r="F172" s="5">
        <f>F170/E170*100</f>
        <v>88.459214501510573</v>
      </c>
      <c r="G172" s="5">
        <f>G170/E170*100</f>
        <v>5.1359516616314203</v>
      </c>
      <c r="H172" s="5">
        <f>H170/E170*100</f>
        <v>6.4048338368580069</v>
      </c>
      <c r="I172" s="5">
        <f>I170/E170*100</f>
        <v>0</v>
      </c>
      <c r="J172" s="142" t="s">
        <v>146</v>
      </c>
    </row>
    <row r="173" spans="2:10" ht="12" customHeight="1" x14ac:dyDescent="0.15">
      <c r="B173" s="122" t="s">
        <v>115</v>
      </c>
      <c r="C173" s="117">
        <v>5503</v>
      </c>
      <c r="D173" s="123">
        <v>198</v>
      </c>
      <c r="E173" s="118">
        <v>5305</v>
      </c>
      <c r="F173" s="123">
        <v>632</v>
      </c>
      <c r="G173" s="123">
        <v>4597</v>
      </c>
      <c r="H173" s="123">
        <v>74</v>
      </c>
      <c r="I173" s="123">
        <v>1</v>
      </c>
      <c r="J173" s="140"/>
    </row>
    <row r="174" spans="2:10" ht="12" customHeight="1" x14ac:dyDescent="0.15">
      <c r="B174" s="3" t="s">
        <v>7</v>
      </c>
      <c r="C174" s="119">
        <f>C173/C173*100</f>
        <v>100</v>
      </c>
      <c r="D174" s="119">
        <f>D173/C173*100</f>
        <v>3.59803743412684</v>
      </c>
      <c r="E174" s="119">
        <f>E173/C173*100</f>
        <v>96.401962565873163</v>
      </c>
      <c r="F174" s="119">
        <f>F173/C173*100</f>
        <v>11.484644739233145</v>
      </c>
      <c r="G174" s="119">
        <f>G173/C173*100</f>
        <v>83.53625295293476</v>
      </c>
      <c r="H174" s="119">
        <f>H173/C173*100</f>
        <v>1.3447210612393239</v>
      </c>
      <c r="I174" s="119">
        <f>I173/C173*100</f>
        <v>1.8171906232963837E-2</v>
      </c>
      <c r="J174" s="141" t="s">
        <v>146</v>
      </c>
    </row>
    <row r="175" spans="2:10" ht="12" customHeight="1" x14ac:dyDescent="0.15">
      <c r="B175" s="4" t="s">
        <v>8</v>
      </c>
      <c r="C175" s="7"/>
      <c r="D175" s="7"/>
      <c r="E175" s="5">
        <f>E173/E173*100</f>
        <v>100</v>
      </c>
      <c r="F175" s="5">
        <f>F173/E173*100</f>
        <v>11.913289349670123</v>
      </c>
      <c r="G175" s="5">
        <f>G173/E173*100</f>
        <v>86.654099905749291</v>
      </c>
      <c r="H175" s="5">
        <f>H173/E173*100</f>
        <v>1.3949104618284638</v>
      </c>
      <c r="I175" s="5">
        <f>I173/E173*100</f>
        <v>1.8850141376060323E-2</v>
      </c>
      <c r="J175" s="142" t="s">
        <v>146</v>
      </c>
    </row>
    <row r="176" spans="2:10" ht="12" customHeight="1" x14ac:dyDescent="0.15">
      <c r="B176" s="122" t="s">
        <v>116</v>
      </c>
      <c r="C176" s="117">
        <v>1535</v>
      </c>
      <c r="D176" s="123">
        <v>0</v>
      </c>
      <c r="E176" s="118">
        <v>1535</v>
      </c>
      <c r="F176" s="123">
        <v>50</v>
      </c>
      <c r="G176" s="123">
        <v>1463</v>
      </c>
      <c r="H176" s="123">
        <v>13</v>
      </c>
      <c r="I176" s="123">
        <v>8</v>
      </c>
      <c r="J176" s="140"/>
    </row>
    <row r="177" spans="2:10" ht="12" customHeight="1" x14ac:dyDescent="0.15">
      <c r="B177" s="3" t="s">
        <v>7</v>
      </c>
      <c r="C177" s="119">
        <f>C176/C176*100</f>
        <v>100</v>
      </c>
      <c r="D177" s="119">
        <f>D176/C176*100</f>
        <v>0</v>
      </c>
      <c r="E177" s="119">
        <f>E176/C176*100</f>
        <v>100</v>
      </c>
      <c r="F177" s="119">
        <f>F176/C176*100</f>
        <v>3.2573289902280131</v>
      </c>
      <c r="G177" s="119">
        <f>G176/C176*100</f>
        <v>95.309446254071659</v>
      </c>
      <c r="H177" s="119">
        <f>H176/C176*100</f>
        <v>0.84690553745928343</v>
      </c>
      <c r="I177" s="119">
        <f>I176/C176*100</f>
        <v>0.52117263843648209</v>
      </c>
      <c r="J177" s="141" t="s">
        <v>146</v>
      </c>
    </row>
    <row r="178" spans="2:10" ht="12" customHeight="1" x14ac:dyDescent="0.15">
      <c r="B178" s="4" t="s">
        <v>8</v>
      </c>
      <c r="C178" s="7"/>
      <c r="D178" s="7"/>
      <c r="E178" s="5">
        <f>E176/E176*100</f>
        <v>100</v>
      </c>
      <c r="F178" s="5">
        <f>F176/E176*100</f>
        <v>3.2573289902280131</v>
      </c>
      <c r="G178" s="5">
        <f>G176/E176*100</f>
        <v>95.309446254071659</v>
      </c>
      <c r="H178" s="5">
        <f>H176/E176*100</f>
        <v>0.84690553745928343</v>
      </c>
      <c r="I178" s="5">
        <f>I176/E176*100</f>
        <v>0.52117263843648209</v>
      </c>
      <c r="J178" s="142" t="s">
        <v>146</v>
      </c>
    </row>
    <row r="179" spans="2:10" ht="12" customHeight="1" x14ac:dyDescent="0.15">
      <c r="B179" s="122" t="s">
        <v>117</v>
      </c>
      <c r="C179" s="117">
        <v>21</v>
      </c>
      <c r="D179" s="123">
        <v>2</v>
      </c>
      <c r="E179" s="118">
        <v>18</v>
      </c>
      <c r="F179" s="123">
        <v>9</v>
      </c>
      <c r="G179" s="123">
        <v>8</v>
      </c>
      <c r="H179" s="123">
        <v>1</v>
      </c>
      <c r="I179" s="123">
        <v>0</v>
      </c>
      <c r="J179" s="140"/>
    </row>
    <row r="180" spans="2:10" ht="12" customHeight="1" x14ac:dyDescent="0.15">
      <c r="B180" s="3" t="s">
        <v>7</v>
      </c>
      <c r="C180" s="119">
        <f>C179/C179*100</f>
        <v>100</v>
      </c>
      <c r="D180" s="119">
        <f>D179/C179*100</f>
        <v>9.5238095238095237</v>
      </c>
      <c r="E180" s="119">
        <f>E179/C179*100</f>
        <v>85.714285714285708</v>
      </c>
      <c r="F180" s="119">
        <f>F179/C179*100</f>
        <v>42.857142857142854</v>
      </c>
      <c r="G180" s="119">
        <f>G179/C179*100</f>
        <v>38.095238095238095</v>
      </c>
      <c r="H180" s="119">
        <f>H179/C179*100</f>
        <v>4.7619047619047619</v>
      </c>
      <c r="I180" s="119">
        <f>I179/C179*100</f>
        <v>0</v>
      </c>
      <c r="J180" s="141" t="s">
        <v>146</v>
      </c>
    </row>
    <row r="181" spans="2:10" ht="12" customHeight="1" x14ac:dyDescent="0.15">
      <c r="B181" s="4" t="s">
        <v>8</v>
      </c>
      <c r="C181" s="7"/>
      <c r="D181" s="7"/>
      <c r="E181" s="5">
        <f>E179/E179*100</f>
        <v>100</v>
      </c>
      <c r="F181" s="5">
        <f>F179/E179*100</f>
        <v>50</v>
      </c>
      <c r="G181" s="5">
        <f>G179/E179*100</f>
        <v>44.444444444444443</v>
      </c>
      <c r="H181" s="5">
        <f>H179/E179*100</f>
        <v>5.5555555555555554</v>
      </c>
      <c r="I181" s="5">
        <f>I179/E179*100</f>
        <v>0</v>
      </c>
      <c r="J181" s="142" t="s">
        <v>146</v>
      </c>
    </row>
    <row r="182" spans="2:10" ht="12" customHeight="1" x14ac:dyDescent="0.15">
      <c r="B182" s="122" t="s">
        <v>118</v>
      </c>
      <c r="C182" s="117">
        <v>46</v>
      </c>
      <c r="D182" s="123">
        <v>2</v>
      </c>
      <c r="E182" s="118">
        <v>44</v>
      </c>
      <c r="F182" s="123">
        <v>26</v>
      </c>
      <c r="G182" s="123">
        <v>9</v>
      </c>
      <c r="H182" s="123">
        <v>8</v>
      </c>
      <c r="I182" s="123">
        <v>0</v>
      </c>
      <c r="J182" s="140"/>
    </row>
    <row r="183" spans="2:10" ht="12" customHeight="1" x14ac:dyDescent="0.15">
      <c r="B183" s="3" t="s">
        <v>7</v>
      </c>
      <c r="C183" s="119">
        <f>C182/C182*100</f>
        <v>100</v>
      </c>
      <c r="D183" s="119">
        <f>D182/C182*100</f>
        <v>4.3478260869565215</v>
      </c>
      <c r="E183" s="119">
        <f>E182/C182*100</f>
        <v>95.652173913043484</v>
      </c>
      <c r="F183" s="119">
        <f>F182/C182*100</f>
        <v>56.521739130434781</v>
      </c>
      <c r="G183" s="119">
        <f>G182/C182*100</f>
        <v>19.565217391304348</v>
      </c>
      <c r="H183" s="119">
        <f>H182/C182*100</f>
        <v>17.391304347826086</v>
      </c>
      <c r="I183" s="119">
        <f>I182/C182*100</f>
        <v>0</v>
      </c>
      <c r="J183" s="141" t="s">
        <v>146</v>
      </c>
    </row>
    <row r="184" spans="2:10" ht="12" customHeight="1" x14ac:dyDescent="0.15">
      <c r="B184" s="4" t="s">
        <v>8</v>
      </c>
      <c r="C184" s="7"/>
      <c r="D184" s="7"/>
      <c r="E184" s="5">
        <f>E182/E182*100</f>
        <v>100</v>
      </c>
      <c r="F184" s="5">
        <f>F182/E182*100</f>
        <v>59.090909090909093</v>
      </c>
      <c r="G184" s="5">
        <f>G182/E182*100</f>
        <v>20.454545454545457</v>
      </c>
      <c r="H184" s="5">
        <f>H182/E182*100</f>
        <v>18.181818181818183</v>
      </c>
      <c r="I184" s="5">
        <f>I182/E182*100</f>
        <v>0</v>
      </c>
      <c r="J184" s="142" t="s">
        <v>146</v>
      </c>
    </row>
    <row r="185" spans="2:10" ht="12" customHeight="1" x14ac:dyDescent="0.15">
      <c r="B185" s="122" t="s">
        <v>119</v>
      </c>
      <c r="C185" s="117">
        <v>27</v>
      </c>
      <c r="D185" s="123">
        <v>1</v>
      </c>
      <c r="E185" s="118">
        <v>26</v>
      </c>
      <c r="F185" s="123">
        <v>14</v>
      </c>
      <c r="G185" s="123">
        <v>7</v>
      </c>
      <c r="H185" s="123">
        <v>4</v>
      </c>
      <c r="I185" s="123">
        <v>0</v>
      </c>
      <c r="J185" s="140"/>
    </row>
    <row r="186" spans="2:10" ht="12" customHeight="1" x14ac:dyDescent="0.15">
      <c r="B186" s="3" t="s">
        <v>7</v>
      </c>
      <c r="C186" s="119">
        <f>C185/C185*100</f>
        <v>100</v>
      </c>
      <c r="D186" s="119">
        <f>D185/C185*100</f>
        <v>3.7037037037037033</v>
      </c>
      <c r="E186" s="119">
        <f>E185/C185*100</f>
        <v>96.296296296296291</v>
      </c>
      <c r="F186" s="119">
        <f>F185/C185*100</f>
        <v>51.851851851851848</v>
      </c>
      <c r="G186" s="119">
        <f>G185/C185*100</f>
        <v>25.925925925925924</v>
      </c>
      <c r="H186" s="119">
        <f>H185/C185*100</f>
        <v>14.814814814814813</v>
      </c>
      <c r="I186" s="119">
        <f>I185/C185*100</f>
        <v>0</v>
      </c>
      <c r="J186" s="141" t="s">
        <v>146</v>
      </c>
    </row>
    <row r="187" spans="2:10" ht="12" customHeight="1" x14ac:dyDescent="0.15">
      <c r="B187" s="4" t="s">
        <v>8</v>
      </c>
      <c r="C187" s="7"/>
      <c r="D187" s="7"/>
      <c r="E187" s="5">
        <f>E185/E185*100</f>
        <v>100</v>
      </c>
      <c r="F187" s="5">
        <f>F185/E185*100</f>
        <v>53.846153846153847</v>
      </c>
      <c r="G187" s="5">
        <f>G185/E185*100</f>
        <v>26.923076923076923</v>
      </c>
      <c r="H187" s="5">
        <f>H185/E185*100</f>
        <v>15.384615384615385</v>
      </c>
      <c r="I187" s="5">
        <f>I185/E185*100</f>
        <v>0</v>
      </c>
      <c r="J187" s="142" t="s">
        <v>146</v>
      </c>
    </row>
    <row r="188" spans="2:10" ht="12" customHeight="1" x14ac:dyDescent="0.15">
      <c r="B188" s="133" t="s">
        <v>123</v>
      </c>
      <c r="C188" s="132"/>
      <c r="D188" s="132"/>
      <c r="E188" s="132"/>
      <c r="F188" s="132"/>
      <c r="G188" s="132"/>
      <c r="H188" s="135" t="s">
        <v>10</v>
      </c>
      <c r="I188" s="132"/>
    </row>
    <row r="189" spans="2:10" ht="12" customHeight="1" x14ac:dyDescent="0.15">
      <c r="B189" s="109" t="s">
        <v>125</v>
      </c>
      <c r="C189" s="110" t="s">
        <v>110</v>
      </c>
      <c r="D189" s="111"/>
      <c r="E189" s="111"/>
      <c r="F189" s="111"/>
      <c r="G189" s="111"/>
      <c r="H189" s="111"/>
      <c r="I189" s="112"/>
      <c r="J189" s="138"/>
    </row>
    <row r="190" spans="2:10" ht="12" customHeight="1" x14ac:dyDescent="0.15">
      <c r="B190" s="113"/>
      <c r="C190" s="114">
        <f>C195+C198+C201+C204+C207+C210+C213+C216</f>
        <v>11347</v>
      </c>
      <c r="D190" s="109" t="s">
        <v>1</v>
      </c>
      <c r="E190" s="115" t="s">
        <v>108</v>
      </c>
      <c r="F190" s="111"/>
      <c r="G190" s="111"/>
      <c r="H190" s="111"/>
      <c r="I190" s="112"/>
      <c r="J190" s="138"/>
    </row>
    <row r="191" spans="2:10" ht="12" customHeight="1" x14ac:dyDescent="0.15">
      <c r="B191" s="120"/>
      <c r="C191" s="116"/>
      <c r="D191" s="136" t="s">
        <v>129</v>
      </c>
      <c r="E191" s="116" t="s">
        <v>108</v>
      </c>
      <c r="F191" s="121" t="s">
        <v>2</v>
      </c>
      <c r="G191" s="121" t="s">
        <v>3</v>
      </c>
      <c r="H191" s="121" t="s">
        <v>4</v>
      </c>
      <c r="I191" s="121" t="s">
        <v>5</v>
      </c>
      <c r="J191" s="139"/>
    </row>
    <row r="192" spans="2:10" ht="12" customHeight="1" x14ac:dyDescent="0.15">
      <c r="B192" s="109" t="s">
        <v>111</v>
      </c>
      <c r="C192" s="117">
        <v>11376</v>
      </c>
      <c r="D192" s="117">
        <v>196</v>
      </c>
      <c r="E192" s="118">
        <f>SUM(F192:I192)</f>
        <v>11177</v>
      </c>
      <c r="F192" s="117">
        <v>3373</v>
      </c>
      <c r="G192" s="117">
        <v>7553</v>
      </c>
      <c r="H192" s="117">
        <v>240</v>
      </c>
      <c r="I192" s="117">
        <v>11</v>
      </c>
      <c r="J192" s="140" t="s">
        <v>11</v>
      </c>
    </row>
    <row r="193" spans="2:10" ht="12" customHeight="1" x14ac:dyDescent="0.15">
      <c r="B193" s="3" t="s">
        <v>7</v>
      </c>
      <c r="C193" s="119">
        <f>C192/C192*100</f>
        <v>100</v>
      </c>
      <c r="D193" s="119">
        <f>D192/C192*100</f>
        <v>1.7229254571026722</v>
      </c>
      <c r="E193" s="119">
        <f>E192/C192*100</f>
        <v>98.250703234880461</v>
      </c>
      <c r="F193" s="119">
        <f>F192/C192*100</f>
        <v>29.650140646976091</v>
      </c>
      <c r="G193" s="119">
        <f>G192/C192*100</f>
        <v>66.394163150492275</v>
      </c>
      <c r="H193" s="119">
        <f>H192/C192*100</f>
        <v>2.109704641350211</v>
      </c>
      <c r="I193" s="119">
        <f>I192/C192*100</f>
        <v>9.6694796061884677E-2</v>
      </c>
      <c r="J193" s="141" t="s">
        <v>12</v>
      </c>
    </row>
    <row r="194" spans="2:10" ht="12" customHeight="1" x14ac:dyDescent="0.15">
      <c r="B194" s="4" t="s">
        <v>8</v>
      </c>
      <c r="C194" s="7"/>
      <c r="D194" s="7"/>
      <c r="E194" s="5">
        <f>E192/E192*100</f>
        <v>100</v>
      </c>
      <c r="F194" s="5">
        <f>F192/E192*100</f>
        <v>30.178044197906416</v>
      </c>
      <c r="G194" s="5">
        <f>G192/E192*100</f>
        <v>67.576272702871961</v>
      </c>
      <c r="H194" s="5">
        <f>H192/E192*100</f>
        <v>2.1472667084190751</v>
      </c>
      <c r="I194" s="5">
        <f>I192/E192*100</f>
        <v>9.8416390802540929E-2</v>
      </c>
      <c r="J194" s="142" t="s">
        <v>12</v>
      </c>
    </row>
    <row r="195" spans="2:10" ht="12" customHeight="1" x14ac:dyDescent="0.15">
      <c r="B195" s="122" t="s">
        <v>112</v>
      </c>
      <c r="C195" s="117">
        <v>2066</v>
      </c>
      <c r="D195" s="123">
        <v>0</v>
      </c>
      <c r="E195" s="118">
        <f>SUM(F195:I195)</f>
        <v>2065</v>
      </c>
      <c r="F195" s="123">
        <v>1108</v>
      </c>
      <c r="G195" s="123">
        <v>955</v>
      </c>
      <c r="H195" s="123">
        <v>0</v>
      </c>
      <c r="I195" s="123">
        <v>2</v>
      </c>
      <c r="J195" s="140" t="s">
        <v>11</v>
      </c>
    </row>
    <row r="196" spans="2:10" ht="12" customHeight="1" x14ac:dyDescent="0.15">
      <c r="B196" s="3" t="s">
        <v>7</v>
      </c>
      <c r="C196" s="119">
        <f>C195/C195*100</f>
        <v>100</v>
      </c>
      <c r="D196" s="119">
        <f>D195/C195*100</f>
        <v>0</v>
      </c>
      <c r="E196" s="119">
        <f>E195/C195*100</f>
        <v>99.951597289448216</v>
      </c>
      <c r="F196" s="119">
        <f>F195/C195*100</f>
        <v>53.630203291384312</v>
      </c>
      <c r="G196" s="119">
        <f>G195/C195*100</f>
        <v>46.224588576960308</v>
      </c>
      <c r="H196" s="119">
        <f>H195/C195*100</f>
        <v>0</v>
      </c>
      <c r="I196" s="119">
        <f>I195/C195*100</f>
        <v>9.6805421103581799E-2</v>
      </c>
      <c r="J196" s="141" t="s">
        <v>12</v>
      </c>
    </row>
    <row r="197" spans="2:10" ht="12" customHeight="1" x14ac:dyDescent="0.15">
      <c r="B197" s="4" t="s">
        <v>8</v>
      </c>
      <c r="C197" s="7"/>
      <c r="D197" s="7"/>
      <c r="E197" s="5">
        <f>E195/E195*100</f>
        <v>100</v>
      </c>
      <c r="F197" s="5">
        <f>F195/E195*100</f>
        <v>53.656174334140438</v>
      </c>
      <c r="G197" s="5">
        <f>G195/E195*100</f>
        <v>46.246973365617436</v>
      </c>
      <c r="H197" s="5">
        <f>H195/E195*100</f>
        <v>0</v>
      </c>
      <c r="I197" s="5">
        <f>I195/E195*100</f>
        <v>9.6852300242130748E-2</v>
      </c>
      <c r="J197" s="142" t="s">
        <v>12</v>
      </c>
    </row>
    <row r="198" spans="2:10" ht="12" customHeight="1" x14ac:dyDescent="0.15">
      <c r="B198" s="122" t="s">
        <v>113</v>
      </c>
      <c r="C198" s="117">
        <v>605</v>
      </c>
      <c r="D198" s="123">
        <v>9</v>
      </c>
      <c r="E198" s="118">
        <f>SUM(F198:I198)</f>
        <v>597</v>
      </c>
      <c r="F198" s="123">
        <v>223</v>
      </c>
      <c r="G198" s="123">
        <v>374</v>
      </c>
      <c r="H198" s="123">
        <v>0</v>
      </c>
      <c r="I198" s="123">
        <v>0</v>
      </c>
      <c r="J198" s="140" t="s">
        <v>11</v>
      </c>
    </row>
    <row r="199" spans="2:10" ht="12" customHeight="1" x14ac:dyDescent="0.15">
      <c r="B199" s="3" t="s">
        <v>7</v>
      </c>
      <c r="C199" s="119">
        <f>C198/C198*100</f>
        <v>100</v>
      </c>
      <c r="D199" s="119">
        <f>D198/C198*100</f>
        <v>1.4876033057851239</v>
      </c>
      <c r="E199" s="119">
        <f>E198/C198*100</f>
        <v>98.67768595041322</v>
      </c>
      <c r="F199" s="119">
        <f>F198/C198*100</f>
        <v>36.859504132231407</v>
      </c>
      <c r="G199" s="119">
        <f>G198/C198*100</f>
        <v>61.818181818181813</v>
      </c>
      <c r="H199" s="119">
        <f>H198/C198*100</f>
        <v>0</v>
      </c>
      <c r="I199" s="119">
        <f>I198/C198*100</f>
        <v>0</v>
      </c>
      <c r="J199" s="141" t="s">
        <v>12</v>
      </c>
    </row>
    <row r="200" spans="2:10" ht="12" customHeight="1" x14ac:dyDescent="0.15">
      <c r="B200" s="4" t="s">
        <v>8</v>
      </c>
      <c r="C200" s="7"/>
      <c r="D200" s="7"/>
      <c r="E200" s="5">
        <f>E198/E198*100</f>
        <v>100</v>
      </c>
      <c r="F200" s="5">
        <f>F198/E198*100</f>
        <v>37.353433835845898</v>
      </c>
      <c r="G200" s="5">
        <f>G198/E198*100</f>
        <v>62.646566164154102</v>
      </c>
      <c r="H200" s="5">
        <f>H198/E198*100</f>
        <v>0</v>
      </c>
      <c r="I200" s="5">
        <f>I198/E198*100</f>
        <v>0</v>
      </c>
      <c r="J200" s="142" t="s">
        <v>12</v>
      </c>
    </row>
    <row r="201" spans="2:10" ht="12" customHeight="1" x14ac:dyDescent="0.15">
      <c r="B201" s="122" t="s">
        <v>114</v>
      </c>
      <c r="C201" s="117">
        <v>1581</v>
      </c>
      <c r="D201" s="123">
        <v>4</v>
      </c>
      <c r="E201" s="118">
        <f>SUM(F201:I201)</f>
        <v>1577</v>
      </c>
      <c r="F201" s="123">
        <v>1360</v>
      </c>
      <c r="G201" s="123">
        <v>110</v>
      </c>
      <c r="H201" s="123">
        <v>107</v>
      </c>
      <c r="I201" s="123">
        <v>0</v>
      </c>
      <c r="J201" s="140" t="s">
        <v>11</v>
      </c>
    </row>
    <row r="202" spans="2:10" ht="12" customHeight="1" x14ac:dyDescent="0.15">
      <c r="B202" s="3" t="s">
        <v>7</v>
      </c>
      <c r="C202" s="119">
        <f>C201/C201*100</f>
        <v>100</v>
      </c>
      <c r="D202" s="119">
        <f>D201/C201*100</f>
        <v>0.25300442757748259</v>
      </c>
      <c r="E202" s="119">
        <f>E201/C201*100</f>
        <v>99.74699557242252</v>
      </c>
      <c r="F202" s="119">
        <f>F201/C201*100</f>
        <v>86.021505376344081</v>
      </c>
      <c r="G202" s="119">
        <f>G201/C201*100</f>
        <v>6.957621758380772</v>
      </c>
      <c r="H202" s="119">
        <f>H201/C201*100</f>
        <v>6.7678684376976594</v>
      </c>
      <c r="I202" s="119">
        <f>I201/C201*100</f>
        <v>0</v>
      </c>
      <c r="J202" s="141" t="s">
        <v>12</v>
      </c>
    </row>
    <row r="203" spans="2:10" ht="12" customHeight="1" x14ac:dyDescent="0.15">
      <c r="B203" s="4" t="s">
        <v>8</v>
      </c>
      <c r="C203" s="7"/>
      <c r="D203" s="7"/>
      <c r="E203" s="5">
        <f>E201/E201*100</f>
        <v>100</v>
      </c>
      <c r="F203" s="5">
        <f>F201/E201*100</f>
        <v>86.239695624603669</v>
      </c>
      <c r="G203" s="5">
        <f>G201/E201*100</f>
        <v>6.9752694990488262</v>
      </c>
      <c r="H203" s="5">
        <f>H201/E201*100</f>
        <v>6.7850348763474955</v>
      </c>
      <c r="I203" s="5">
        <f>I201/E201*100</f>
        <v>0</v>
      </c>
      <c r="J203" s="142" t="s">
        <v>12</v>
      </c>
    </row>
    <row r="204" spans="2:10" ht="12" customHeight="1" x14ac:dyDescent="0.15">
      <c r="B204" s="122" t="s">
        <v>115</v>
      </c>
      <c r="C204" s="117">
        <v>5483</v>
      </c>
      <c r="D204" s="123">
        <v>176</v>
      </c>
      <c r="E204" s="118">
        <f>SUM(F204:I204)</f>
        <v>5308</v>
      </c>
      <c r="F204" s="123">
        <v>609</v>
      </c>
      <c r="G204" s="123">
        <v>4641</v>
      </c>
      <c r="H204" s="123">
        <v>57</v>
      </c>
      <c r="I204" s="123">
        <v>1</v>
      </c>
      <c r="J204" s="140" t="s">
        <v>11</v>
      </c>
    </row>
    <row r="205" spans="2:10" ht="12" customHeight="1" x14ac:dyDescent="0.15">
      <c r="B205" s="3" t="s">
        <v>7</v>
      </c>
      <c r="C205" s="119">
        <f>C204/C204*100</f>
        <v>100</v>
      </c>
      <c r="D205" s="119">
        <f>D204/C204*100</f>
        <v>3.2099215757796826</v>
      </c>
      <c r="E205" s="119">
        <f>E204/C204*100</f>
        <v>96.808316614991796</v>
      </c>
      <c r="F205" s="119">
        <f>F204/C204*100</f>
        <v>11.107058179828561</v>
      </c>
      <c r="G205" s="119">
        <f>G204/C204*100</f>
        <v>84.643443370417657</v>
      </c>
      <c r="H205" s="119">
        <f>H204/C204*100</f>
        <v>1.0395768739741018</v>
      </c>
      <c r="I205" s="119">
        <f>I204/C204*100</f>
        <v>1.8238190771475468E-2</v>
      </c>
      <c r="J205" s="141" t="s">
        <v>12</v>
      </c>
    </row>
    <row r="206" spans="2:10" ht="12" customHeight="1" x14ac:dyDescent="0.15">
      <c r="B206" s="4" t="s">
        <v>8</v>
      </c>
      <c r="C206" s="7"/>
      <c r="D206" s="7"/>
      <c r="E206" s="5">
        <f>E204/E204*100</f>
        <v>100</v>
      </c>
      <c r="F206" s="5">
        <f>F204/E204*100</f>
        <v>11.473247927656367</v>
      </c>
      <c r="G206" s="5">
        <f>G204/E204*100</f>
        <v>87.43406179351922</v>
      </c>
      <c r="H206" s="5">
        <f>H204/E204*100</f>
        <v>1.0738507912584778</v>
      </c>
      <c r="I206" s="5">
        <f>I204/E204*100</f>
        <v>1.8839487565938208E-2</v>
      </c>
      <c r="J206" s="142" t="s">
        <v>12</v>
      </c>
    </row>
    <row r="207" spans="2:10" ht="12" customHeight="1" x14ac:dyDescent="0.15">
      <c r="B207" s="122" t="s">
        <v>116</v>
      </c>
      <c r="C207" s="117">
        <v>1520</v>
      </c>
      <c r="D207" s="123">
        <v>0</v>
      </c>
      <c r="E207" s="118">
        <f>SUM(F207:I207)</f>
        <v>1519</v>
      </c>
      <c r="F207" s="123">
        <v>21</v>
      </c>
      <c r="G207" s="123">
        <v>1437</v>
      </c>
      <c r="H207" s="123">
        <v>53</v>
      </c>
      <c r="I207" s="123">
        <v>8</v>
      </c>
      <c r="J207" s="140" t="s">
        <v>11</v>
      </c>
    </row>
    <row r="208" spans="2:10" ht="12" customHeight="1" x14ac:dyDescent="0.15">
      <c r="B208" s="3" t="s">
        <v>7</v>
      </c>
      <c r="C208" s="119">
        <f>C207/C207*100</f>
        <v>100</v>
      </c>
      <c r="D208" s="119">
        <f>D207/C207*100</f>
        <v>0</v>
      </c>
      <c r="E208" s="119">
        <f>E207/C207*100</f>
        <v>99.934210526315795</v>
      </c>
      <c r="F208" s="119">
        <f>F207/C207*100</f>
        <v>1.381578947368421</v>
      </c>
      <c r="G208" s="119">
        <f>G207/C207*100</f>
        <v>94.539473684210535</v>
      </c>
      <c r="H208" s="119">
        <f>H207/C207*100</f>
        <v>3.4868421052631575</v>
      </c>
      <c r="I208" s="119">
        <f>I207/C207*100</f>
        <v>0.52631578947368418</v>
      </c>
      <c r="J208" s="141" t="s">
        <v>12</v>
      </c>
    </row>
    <row r="209" spans="2:10" ht="12" customHeight="1" x14ac:dyDescent="0.15">
      <c r="B209" s="4" t="s">
        <v>8</v>
      </c>
      <c r="C209" s="7"/>
      <c r="D209" s="7"/>
      <c r="E209" s="5">
        <f>E207/E207*100</f>
        <v>100</v>
      </c>
      <c r="F209" s="5">
        <f>F207/E207*100</f>
        <v>1.3824884792626728</v>
      </c>
      <c r="G209" s="5">
        <f>G207/E207*100</f>
        <v>94.601711652402898</v>
      </c>
      <c r="H209" s="5">
        <f>H207/E207*100</f>
        <v>3.489137590520079</v>
      </c>
      <c r="I209" s="5">
        <f>I207/E207*100</f>
        <v>0.52666227781435149</v>
      </c>
      <c r="J209" s="142" t="s">
        <v>12</v>
      </c>
    </row>
    <row r="210" spans="2:10" ht="12" customHeight="1" x14ac:dyDescent="0.15">
      <c r="B210" s="122" t="s">
        <v>117</v>
      </c>
      <c r="C210" s="117">
        <v>14</v>
      </c>
      <c r="D210" s="123">
        <v>2</v>
      </c>
      <c r="E210" s="118">
        <f>SUM(F210:I210)</f>
        <v>11</v>
      </c>
      <c r="F210" s="123">
        <v>8</v>
      </c>
      <c r="G210" s="123">
        <v>2</v>
      </c>
      <c r="H210" s="123">
        <v>1</v>
      </c>
      <c r="I210" s="123">
        <v>0</v>
      </c>
      <c r="J210" s="140" t="s">
        <v>11</v>
      </c>
    </row>
    <row r="211" spans="2:10" ht="12" customHeight="1" x14ac:dyDescent="0.15">
      <c r="B211" s="3" t="s">
        <v>7</v>
      </c>
      <c r="C211" s="119">
        <f>C210/C210*100</f>
        <v>100</v>
      </c>
      <c r="D211" s="119">
        <f>D210/C210*100</f>
        <v>14.285714285714285</v>
      </c>
      <c r="E211" s="119">
        <f>E210/C210*100</f>
        <v>78.571428571428569</v>
      </c>
      <c r="F211" s="119">
        <f>F210/C210*100</f>
        <v>57.142857142857139</v>
      </c>
      <c r="G211" s="119">
        <f>G210/C210*100</f>
        <v>14.285714285714285</v>
      </c>
      <c r="H211" s="119">
        <f>H210/C210*100</f>
        <v>7.1428571428571423</v>
      </c>
      <c r="I211" s="119">
        <f>I210/C210*100</f>
        <v>0</v>
      </c>
      <c r="J211" s="141" t="s">
        <v>12</v>
      </c>
    </row>
    <row r="212" spans="2:10" ht="12" customHeight="1" x14ac:dyDescent="0.15">
      <c r="B212" s="4" t="s">
        <v>8</v>
      </c>
      <c r="C212" s="7"/>
      <c r="D212" s="7"/>
      <c r="E212" s="5">
        <f>E210/E210*100</f>
        <v>100</v>
      </c>
      <c r="F212" s="5">
        <f>F210/E210*100</f>
        <v>72.727272727272734</v>
      </c>
      <c r="G212" s="5">
        <f>G210/E210*100</f>
        <v>18.181818181818183</v>
      </c>
      <c r="H212" s="5">
        <f>H210/E210*100</f>
        <v>9.0909090909090917</v>
      </c>
      <c r="I212" s="5">
        <f>I210/E210*100</f>
        <v>0</v>
      </c>
      <c r="J212" s="142" t="s">
        <v>12</v>
      </c>
    </row>
    <row r="213" spans="2:10" ht="12" customHeight="1" x14ac:dyDescent="0.15">
      <c r="B213" s="122" t="s">
        <v>118</v>
      </c>
      <c r="C213" s="117">
        <v>55</v>
      </c>
      <c r="D213" s="123">
        <v>3</v>
      </c>
      <c r="E213" s="118">
        <f>SUM(F213:I213)</f>
        <v>52</v>
      </c>
      <c r="F213" s="123">
        <v>31</v>
      </c>
      <c r="G213" s="123">
        <v>11</v>
      </c>
      <c r="H213" s="123">
        <v>10</v>
      </c>
      <c r="I213" s="123">
        <v>0</v>
      </c>
      <c r="J213" s="140" t="s">
        <v>11</v>
      </c>
    </row>
    <row r="214" spans="2:10" ht="12" customHeight="1" x14ac:dyDescent="0.15">
      <c r="B214" s="3" t="s">
        <v>7</v>
      </c>
      <c r="C214" s="119">
        <f>C213/C213*100</f>
        <v>100</v>
      </c>
      <c r="D214" s="119">
        <f>D213/C213*100</f>
        <v>5.4545454545454541</v>
      </c>
      <c r="E214" s="119">
        <f>E213/C213*100</f>
        <v>94.545454545454547</v>
      </c>
      <c r="F214" s="119">
        <f>F213/C213*100</f>
        <v>56.36363636363636</v>
      </c>
      <c r="G214" s="119">
        <f>G213/C213*100</f>
        <v>20</v>
      </c>
      <c r="H214" s="119">
        <f>H213/C213*100</f>
        <v>18.181818181818183</v>
      </c>
      <c r="I214" s="119">
        <f>I213/C213*100</f>
        <v>0</v>
      </c>
      <c r="J214" s="141" t="s">
        <v>12</v>
      </c>
    </row>
    <row r="215" spans="2:10" ht="12" customHeight="1" x14ac:dyDescent="0.15">
      <c r="B215" s="4" t="s">
        <v>8</v>
      </c>
      <c r="C215" s="7"/>
      <c r="D215" s="7"/>
      <c r="E215" s="5">
        <f>E213/E213*100</f>
        <v>100</v>
      </c>
      <c r="F215" s="5">
        <f>F213/E213*100</f>
        <v>59.615384615384613</v>
      </c>
      <c r="G215" s="5">
        <f>G213/E213*100</f>
        <v>21.153846153846153</v>
      </c>
      <c r="H215" s="5">
        <f>H213/E213*100</f>
        <v>19.230769230769234</v>
      </c>
      <c r="I215" s="5">
        <f>I213/E213*100</f>
        <v>0</v>
      </c>
      <c r="J215" s="142" t="s">
        <v>12</v>
      </c>
    </row>
    <row r="216" spans="2:10" ht="12" customHeight="1" x14ac:dyDescent="0.15">
      <c r="B216" s="122" t="s">
        <v>119</v>
      </c>
      <c r="C216" s="117">
        <v>23</v>
      </c>
      <c r="D216" s="123">
        <v>1</v>
      </c>
      <c r="E216" s="118">
        <f>SUM(F216:I216)</f>
        <v>21</v>
      </c>
      <c r="F216" s="123">
        <v>10</v>
      </c>
      <c r="G216" s="123">
        <v>7</v>
      </c>
      <c r="H216" s="123">
        <v>4</v>
      </c>
      <c r="I216" s="123">
        <v>0</v>
      </c>
      <c r="J216" s="140" t="s">
        <v>11</v>
      </c>
    </row>
    <row r="217" spans="2:10" ht="12" customHeight="1" x14ac:dyDescent="0.15">
      <c r="B217" s="3" t="s">
        <v>7</v>
      </c>
      <c r="C217" s="119">
        <f>C216/C216*100</f>
        <v>100</v>
      </c>
      <c r="D217" s="119">
        <f>D216/C216*100</f>
        <v>4.3478260869565215</v>
      </c>
      <c r="E217" s="119">
        <f>E216/C216*100</f>
        <v>91.304347826086953</v>
      </c>
      <c r="F217" s="119">
        <f>F216/C216*100</f>
        <v>43.478260869565219</v>
      </c>
      <c r="G217" s="119">
        <f>G216/C216*100</f>
        <v>30.434782608695656</v>
      </c>
      <c r="H217" s="119">
        <f>H216/C216*100</f>
        <v>17.391304347826086</v>
      </c>
      <c r="I217" s="119">
        <f>I216/C216*100</f>
        <v>0</v>
      </c>
      <c r="J217" s="141" t="s">
        <v>12</v>
      </c>
    </row>
    <row r="218" spans="2:10" ht="12" customHeight="1" x14ac:dyDescent="0.15">
      <c r="B218" s="4" t="s">
        <v>8</v>
      </c>
      <c r="C218" s="7"/>
      <c r="D218" s="7"/>
      <c r="E218" s="5">
        <f>E216/E216*100</f>
        <v>100</v>
      </c>
      <c r="F218" s="5">
        <f>F216/E216*100</f>
        <v>47.619047619047613</v>
      </c>
      <c r="G218" s="5">
        <f>G216/E216*100</f>
        <v>33.333333333333329</v>
      </c>
      <c r="H218" s="5">
        <f>H216/E216*100</f>
        <v>19.047619047619047</v>
      </c>
      <c r="I218" s="5">
        <f>I216/E216*100</f>
        <v>0</v>
      </c>
      <c r="J218" s="142" t="s">
        <v>146</v>
      </c>
    </row>
    <row r="219" spans="2:10" ht="12" customHeight="1" x14ac:dyDescent="0.15">
      <c r="B219" s="133" t="s">
        <v>124</v>
      </c>
      <c r="C219" s="132"/>
      <c r="D219" s="132"/>
      <c r="E219" s="132"/>
      <c r="F219" s="132"/>
      <c r="G219" s="132"/>
      <c r="H219" s="135" t="s">
        <v>9</v>
      </c>
      <c r="I219" s="132"/>
      <c r="J219" s="6"/>
    </row>
    <row r="220" spans="2:10" ht="12" customHeight="1" x14ac:dyDescent="0.15">
      <c r="B220" s="109" t="s">
        <v>125</v>
      </c>
      <c r="C220" s="110" t="s">
        <v>110</v>
      </c>
      <c r="D220" s="111"/>
      <c r="E220" s="111"/>
      <c r="F220" s="111"/>
      <c r="G220" s="111"/>
      <c r="H220" s="111"/>
      <c r="I220" s="112"/>
      <c r="J220" s="138"/>
    </row>
    <row r="221" spans="2:10" ht="12" customHeight="1" x14ac:dyDescent="0.15">
      <c r="B221" s="113"/>
      <c r="C221" s="114">
        <f>C226+C229+C232+C235+C238+C241+C244+C247</f>
        <v>12246.41</v>
      </c>
      <c r="D221" s="109" t="s">
        <v>1</v>
      </c>
      <c r="E221" s="115" t="s">
        <v>108</v>
      </c>
      <c r="F221" s="111"/>
      <c r="G221" s="111"/>
      <c r="H221" s="111"/>
      <c r="I221" s="112"/>
      <c r="J221" s="138"/>
    </row>
    <row r="222" spans="2:10" ht="12" customHeight="1" x14ac:dyDescent="0.15">
      <c r="B222" s="120"/>
      <c r="C222" s="116"/>
      <c r="D222" s="136" t="s">
        <v>129</v>
      </c>
      <c r="E222" s="116" t="s">
        <v>108</v>
      </c>
      <c r="F222" s="121" t="s">
        <v>2</v>
      </c>
      <c r="G222" s="121" t="s">
        <v>3</v>
      </c>
      <c r="H222" s="121" t="s">
        <v>4</v>
      </c>
      <c r="I222" s="121" t="s">
        <v>5</v>
      </c>
      <c r="J222" s="139"/>
    </row>
    <row r="223" spans="2:10" ht="12" customHeight="1" x14ac:dyDescent="0.15">
      <c r="B223" s="109" t="s">
        <v>111</v>
      </c>
      <c r="C223" s="117">
        <f>D223+E223</f>
        <v>12275</v>
      </c>
      <c r="D223" s="117">
        <v>161</v>
      </c>
      <c r="E223" s="118">
        <f>SUM(F223:I223)</f>
        <v>12114</v>
      </c>
      <c r="F223" s="117">
        <v>3550</v>
      </c>
      <c r="G223" s="117">
        <v>8260</v>
      </c>
      <c r="H223" s="117">
        <v>294</v>
      </c>
      <c r="I223" s="117">
        <v>10</v>
      </c>
      <c r="J223" s="140" t="s">
        <v>11</v>
      </c>
    </row>
    <row r="224" spans="2:10" ht="12" customHeight="1" x14ac:dyDescent="0.15">
      <c r="B224" s="3" t="s">
        <v>7</v>
      </c>
      <c r="C224" s="119">
        <f>C223/C223*100</f>
        <v>100</v>
      </c>
      <c r="D224" s="119">
        <f>D223/C223*100</f>
        <v>1.3116089613034625</v>
      </c>
      <c r="E224" s="119">
        <f>E223/C223*100</f>
        <v>98.688391038696537</v>
      </c>
      <c r="F224" s="119">
        <f>F223/C223*100</f>
        <v>28.920570264765782</v>
      </c>
      <c r="G224" s="119">
        <f>G223/C223*100</f>
        <v>67.291242362525466</v>
      </c>
      <c r="H224" s="119">
        <f>H223/C223*100</f>
        <v>2.3951120162932793</v>
      </c>
      <c r="I224" s="119">
        <f>I223/C223*100</f>
        <v>8.1466395112016296E-2</v>
      </c>
      <c r="J224" s="141" t="s">
        <v>146</v>
      </c>
    </row>
    <row r="225" spans="2:10" ht="12" customHeight="1" x14ac:dyDescent="0.15">
      <c r="B225" s="4" t="s">
        <v>8</v>
      </c>
      <c r="C225" s="7"/>
      <c r="D225" s="7"/>
      <c r="E225" s="5">
        <f>E223/E223*100</f>
        <v>100</v>
      </c>
      <c r="F225" s="5">
        <f>F223/E223*100</f>
        <v>29.304936437180125</v>
      </c>
      <c r="G225" s="5">
        <f>G223/E223*100</f>
        <v>68.185570414396565</v>
      </c>
      <c r="H225" s="5">
        <f>H223/E223*100</f>
        <v>2.4269440316988611</v>
      </c>
      <c r="I225" s="5">
        <f>I223/E223*100</f>
        <v>8.2549116724451047E-2</v>
      </c>
      <c r="J225" s="142" t="s">
        <v>146</v>
      </c>
    </row>
    <row r="226" spans="2:10" ht="12" customHeight="1" x14ac:dyDescent="0.15">
      <c r="B226" s="122" t="s">
        <v>112</v>
      </c>
      <c r="C226" s="117">
        <f>D226+E226</f>
        <v>2236</v>
      </c>
      <c r="D226" s="123">
        <v>0</v>
      </c>
      <c r="E226" s="118">
        <f>SUM(F226:I226)</f>
        <v>2236</v>
      </c>
      <c r="F226" s="123">
        <v>1200</v>
      </c>
      <c r="G226" s="123">
        <v>1034</v>
      </c>
      <c r="H226" s="123">
        <v>0</v>
      </c>
      <c r="I226" s="123">
        <v>2</v>
      </c>
      <c r="J226" s="140"/>
    </row>
    <row r="227" spans="2:10" ht="12" customHeight="1" x14ac:dyDescent="0.15">
      <c r="B227" s="3" t="s">
        <v>7</v>
      </c>
      <c r="C227" s="119">
        <f>C226/C226*100</f>
        <v>100</v>
      </c>
      <c r="D227" s="119">
        <f>D226/C226*100</f>
        <v>0</v>
      </c>
      <c r="E227" s="119">
        <f>E226/C226*100</f>
        <v>100</v>
      </c>
      <c r="F227" s="119">
        <f>F226/C226*100</f>
        <v>53.667262969588549</v>
      </c>
      <c r="G227" s="119">
        <f>G226/C226*100</f>
        <v>46.243291592128799</v>
      </c>
      <c r="H227" s="119">
        <f>H226/C226*100</f>
        <v>0</v>
      </c>
      <c r="I227" s="119">
        <f>I226/C226*100</f>
        <v>8.9445438282647588E-2</v>
      </c>
      <c r="J227" s="141" t="s">
        <v>146</v>
      </c>
    </row>
    <row r="228" spans="2:10" ht="12" customHeight="1" x14ac:dyDescent="0.15">
      <c r="B228" s="4" t="s">
        <v>8</v>
      </c>
      <c r="C228" s="7"/>
      <c r="D228" s="7"/>
      <c r="E228" s="5">
        <f>E226/E226*100</f>
        <v>100</v>
      </c>
      <c r="F228" s="5">
        <f>F226/E226*100</f>
        <v>53.667262969588549</v>
      </c>
      <c r="G228" s="5">
        <f>G226/E226*100</f>
        <v>46.243291592128799</v>
      </c>
      <c r="H228" s="5">
        <f>H226/E226*100</f>
        <v>0</v>
      </c>
      <c r="I228" s="5">
        <f>I226/E226*100</f>
        <v>8.9445438282647588E-2</v>
      </c>
      <c r="J228" s="142" t="s">
        <v>146</v>
      </c>
    </row>
    <row r="229" spans="2:10" ht="12" customHeight="1" x14ac:dyDescent="0.15">
      <c r="B229" s="122" t="s">
        <v>113</v>
      </c>
      <c r="C229" s="117">
        <f>D229+E229</f>
        <v>606</v>
      </c>
      <c r="D229" s="123">
        <v>9</v>
      </c>
      <c r="E229" s="118">
        <f>SUM(F229:I229)</f>
        <v>597</v>
      </c>
      <c r="F229" s="123">
        <v>223</v>
      </c>
      <c r="G229" s="123">
        <v>374</v>
      </c>
      <c r="H229" s="123">
        <v>0</v>
      </c>
      <c r="I229" s="123">
        <v>0</v>
      </c>
      <c r="J229" s="140"/>
    </row>
    <row r="230" spans="2:10" ht="12" customHeight="1" x14ac:dyDescent="0.15">
      <c r="B230" s="3" t="s">
        <v>7</v>
      </c>
      <c r="C230" s="119">
        <f>C229/C229*100</f>
        <v>100</v>
      </c>
      <c r="D230" s="119">
        <f>D229/C229*100</f>
        <v>1.4851485148514851</v>
      </c>
      <c r="E230" s="119">
        <f>E229/C229*100</f>
        <v>98.514851485148512</v>
      </c>
      <c r="F230" s="119">
        <f>F229/C229*100</f>
        <v>36.798679867986799</v>
      </c>
      <c r="G230" s="119">
        <f>G229/C229*100</f>
        <v>61.71617161716172</v>
      </c>
      <c r="H230" s="119">
        <f>H229/C229*100</f>
        <v>0</v>
      </c>
      <c r="I230" s="119">
        <f>I229/C229*100</f>
        <v>0</v>
      </c>
      <c r="J230" s="141" t="s">
        <v>146</v>
      </c>
    </row>
    <row r="231" spans="2:10" ht="12" customHeight="1" x14ac:dyDescent="0.15">
      <c r="B231" s="4" t="s">
        <v>8</v>
      </c>
      <c r="C231" s="7"/>
      <c r="D231" s="7"/>
      <c r="E231" s="5">
        <f>E229/E229*100</f>
        <v>100</v>
      </c>
      <c r="F231" s="5">
        <f>F229/E229*100</f>
        <v>37.353433835845898</v>
      </c>
      <c r="G231" s="5">
        <f>G229/E229*100</f>
        <v>62.646566164154102</v>
      </c>
      <c r="H231" s="5">
        <f>H229/E229*100</f>
        <v>0</v>
      </c>
      <c r="I231" s="5">
        <f>I229/E229*100</f>
        <v>0</v>
      </c>
      <c r="J231" s="142" t="s">
        <v>146</v>
      </c>
    </row>
    <row r="232" spans="2:10" ht="12" customHeight="1" x14ac:dyDescent="0.15">
      <c r="B232" s="122" t="s">
        <v>114</v>
      </c>
      <c r="C232" s="117">
        <f>D232+E232</f>
        <v>1623</v>
      </c>
      <c r="D232" s="123">
        <v>4</v>
      </c>
      <c r="E232" s="118">
        <f>SUM(F232:I232)</f>
        <v>1619</v>
      </c>
      <c r="F232" s="123">
        <v>1395</v>
      </c>
      <c r="G232" s="123">
        <v>113</v>
      </c>
      <c r="H232" s="123">
        <v>111</v>
      </c>
      <c r="I232" s="123">
        <v>0</v>
      </c>
      <c r="J232" s="140"/>
    </row>
    <row r="233" spans="2:10" ht="12" customHeight="1" x14ac:dyDescent="0.15">
      <c r="B233" s="3" t="s">
        <v>7</v>
      </c>
      <c r="C233" s="119">
        <f>C232/C232*100</f>
        <v>100</v>
      </c>
      <c r="D233" s="119">
        <f>D232/C232*100</f>
        <v>0.24645717806531117</v>
      </c>
      <c r="E233" s="119">
        <f>E232/C232*100</f>
        <v>99.753542821934687</v>
      </c>
      <c r="F233" s="119">
        <f>F232/C232*100</f>
        <v>85.951940850277268</v>
      </c>
      <c r="G233" s="119">
        <f>G232/C232*100</f>
        <v>6.9624152803450396</v>
      </c>
      <c r="H233" s="119">
        <f>H232/C232*100</f>
        <v>6.8391866913123849</v>
      </c>
      <c r="I233" s="119">
        <f>I232/C232*100</f>
        <v>0</v>
      </c>
      <c r="J233" s="141" t="s">
        <v>146</v>
      </c>
    </row>
    <row r="234" spans="2:10" ht="12" customHeight="1" x14ac:dyDescent="0.15">
      <c r="B234" s="4" t="s">
        <v>8</v>
      </c>
      <c r="C234" s="7"/>
      <c r="D234" s="7"/>
      <c r="E234" s="5">
        <f>E232/E232*100</f>
        <v>100</v>
      </c>
      <c r="F234" s="5">
        <f>F232/E232*100</f>
        <v>86.164298949969123</v>
      </c>
      <c r="G234" s="5">
        <f>G232/E232*100</f>
        <v>6.9796170475602226</v>
      </c>
      <c r="H234" s="5">
        <f>H232/E232*100</f>
        <v>6.8560840024706611</v>
      </c>
      <c r="I234" s="5">
        <f>I232/E232*100</f>
        <v>0</v>
      </c>
      <c r="J234" s="142" t="s">
        <v>146</v>
      </c>
    </row>
    <row r="235" spans="2:10" ht="12" customHeight="1" x14ac:dyDescent="0.15">
      <c r="B235" s="122" t="s">
        <v>115</v>
      </c>
      <c r="C235" s="117">
        <f>D235+E235</f>
        <v>6172</v>
      </c>
      <c r="D235" s="123">
        <v>141</v>
      </c>
      <c r="E235" s="118">
        <f>SUM(F235:I235)</f>
        <v>6031</v>
      </c>
      <c r="F235" s="123">
        <v>652</v>
      </c>
      <c r="G235" s="123">
        <v>5321</v>
      </c>
      <c r="H235" s="123">
        <v>57</v>
      </c>
      <c r="I235" s="123">
        <v>1</v>
      </c>
      <c r="J235" s="140"/>
    </row>
    <row r="236" spans="2:10" ht="12" customHeight="1" x14ac:dyDescent="0.15">
      <c r="B236" s="3" t="s">
        <v>7</v>
      </c>
      <c r="C236" s="119">
        <f>C235/C235*100</f>
        <v>100</v>
      </c>
      <c r="D236" s="119">
        <f>D235/C235*100</f>
        <v>2.2845106934543096</v>
      </c>
      <c r="E236" s="119">
        <f>E235/C235*100</f>
        <v>97.715489306545692</v>
      </c>
      <c r="F236" s="119">
        <f>F235/C235*100</f>
        <v>10.563836681788723</v>
      </c>
      <c r="G236" s="119">
        <f>G235/C235*100</f>
        <v>86.211924821775767</v>
      </c>
      <c r="H236" s="119">
        <f>H235/C235*100</f>
        <v>0.92352559948152957</v>
      </c>
      <c r="I236" s="119">
        <f>I235/C235*100</f>
        <v>1.6202203499675955E-2</v>
      </c>
      <c r="J236" s="141" t="s">
        <v>146</v>
      </c>
    </row>
    <row r="237" spans="2:10" ht="12" customHeight="1" x14ac:dyDescent="0.15">
      <c r="B237" s="4" t="s">
        <v>8</v>
      </c>
      <c r="C237" s="7"/>
      <c r="D237" s="7"/>
      <c r="E237" s="5">
        <f>E235/E235*100</f>
        <v>100</v>
      </c>
      <c r="F237" s="5">
        <f>F235/E235*100</f>
        <v>10.810810810810811</v>
      </c>
      <c r="G237" s="5">
        <f>G235/E235*100</f>
        <v>88.227491294975962</v>
      </c>
      <c r="H237" s="5">
        <f>H235/E235*100</f>
        <v>0.94511689603714133</v>
      </c>
      <c r="I237" s="5">
        <f>I235/E235*100</f>
        <v>1.6580998176090201E-2</v>
      </c>
      <c r="J237" s="142" t="s">
        <v>146</v>
      </c>
    </row>
    <row r="238" spans="2:10" ht="12" customHeight="1" x14ac:dyDescent="0.15">
      <c r="B238" s="122" t="s">
        <v>116</v>
      </c>
      <c r="C238" s="117">
        <f>D238+E238</f>
        <v>1518</v>
      </c>
      <c r="D238" s="123">
        <v>0</v>
      </c>
      <c r="E238" s="118">
        <f>SUM(F238:I238)</f>
        <v>1518</v>
      </c>
      <c r="F238" s="123">
        <v>25</v>
      </c>
      <c r="G238" s="123">
        <v>1381</v>
      </c>
      <c r="H238" s="123">
        <v>104</v>
      </c>
      <c r="I238" s="123">
        <v>8</v>
      </c>
      <c r="J238" s="140"/>
    </row>
    <row r="239" spans="2:10" ht="12" customHeight="1" x14ac:dyDescent="0.15">
      <c r="B239" s="3" t="s">
        <v>7</v>
      </c>
      <c r="C239" s="119">
        <f>C238/C238*100</f>
        <v>100</v>
      </c>
      <c r="D239" s="119">
        <f>D238/C238*100</f>
        <v>0</v>
      </c>
      <c r="E239" s="119">
        <f>E238/C238*100</f>
        <v>100</v>
      </c>
      <c r="F239" s="119">
        <f>F238/C238*100</f>
        <v>1.6469038208168645</v>
      </c>
      <c r="G239" s="119">
        <f>G238/C238*100</f>
        <v>90.974967061923579</v>
      </c>
      <c r="H239" s="119">
        <f>H238/C238*100</f>
        <v>6.8511198945981553</v>
      </c>
      <c r="I239" s="119">
        <f>I238/C238*100</f>
        <v>0.5270092226613966</v>
      </c>
      <c r="J239" s="141" t="s">
        <v>146</v>
      </c>
    </row>
    <row r="240" spans="2:10" ht="12" customHeight="1" x14ac:dyDescent="0.15">
      <c r="B240" s="4" t="s">
        <v>8</v>
      </c>
      <c r="C240" s="7"/>
      <c r="D240" s="7"/>
      <c r="E240" s="5">
        <f>E238/E238*100</f>
        <v>100</v>
      </c>
      <c r="F240" s="5">
        <f>F238/E238*100</f>
        <v>1.6469038208168645</v>
      </c>
      <c r="G240" s="5">
        <f>G238/E238*100</f>
        <v>90.974967061923579</v>
      </c>
      <c r="H240" s="5">
        <f>H238/E238*100</f>
        <v>6.8511198945981553</v>
      </c>
      <c r="I240" s="5">
        <f>I238/E238*100</f>
        <v>0.5270092226613966</v>
      </c>
      <c r="J240" s="142" t="s">
        <v>146</v>
      </c>
    </row>
    <row r="241" spans="2:10" ht="12" customHeight="1" x14ac:dyDescent="0.15">
      <c r="B241" s="122" t="s">
        <v>117</v>
      </c>
      <c r="C241" s="117">
        <f>D241+E241</f>
        <v>13.25</v>
      </c>
      <c r="D241" s="123">
        <v>2.15</v>
      </c>
      <c r="E241" s="118">
        <f>SUM(F241:I241)</f>
        <v>11.1</v>
      </c>
      <c r="F241" s="123">
        <v>7.7</v>
      </c>
      <c r="G241" s="123">
        <v>2.2799999999999998</v>
      </c>
      <c r="H241" s="123">
        <v>1.1100000000000001</v>
      </c>
      <c r="I241" s="123">
        <v>0.01</v>
      </c>
      <c r="J241" s="140"/>
    </row>
    <row r="242" spans="2:10" ht="12" customHeight="1" x14ac:dyDescent="0.15">
      <c r="B242" s="3" t="s">
        <v>7</v>
      </c>
      <c r="C242" s="119">
        <f>C241/C241*100</f>
        <v>100</v>
      </c>
      <c r="D242" s="119">
        <f>D241/C241*100</f>
        <v>16.226415094339622</v>
      </c>
      <c r="E242" s="119">
        <f>E241/C241*100</f>
        <v>83.773584905660371</v>
      </c>
      <c r="F242" s="119">
        <f>F241/C241*100</f>
        <v>58.113207547169807</v>
      </c>
      <c r="G242" s="119">
        <f>G241/C241*100</f>
        <v>17.207547169811317</v>
      </c>
      <c r="H242" s="119">
        <f>H241/C241*100</f>
        <v>8.3773584905660385</v>
      </c>
      <c r="I242" s="119">
        <f>I241/C241*100</f>
        <v>7.5471698113207544E-2</v>
      </c>
      <c r="J242" s="141" t="s">
        <v>146</v>
      </c>
    </row>
    <row r="243" spans="2:10" ht="12" customHeight="1" x14ac:dyDescent="0.15">
      <c r="B243" s="4" t="s">
        <v>8</v>
      </c>
      <c r="C243" s="7"/>
      <c r="D243" s="7"/>
      <c r="E243" s="5">
        <f>E241/E241*100</f>
        <v>100</v>
      </c>
      <c r="F243" s="5">
        <f>F241/E241*100</f>
        <v>69.369369369369366</v>
      </c>
      <c r="G243" s="5">
        <f>G241/E241*100</f>
        <v>20.54054054054054</v>
      </c>
      <c r="H243" s="5">
        <f>H241/E241*100</f>
        <v>10</v>
      </c>
      <c r="I243" s="5">
        <f>I241/E241*100</f>
        <v>9.0090090090090086E-2</v>
      </c>
      <c r="J243" s="142" t="s">
        <v>146</v>
      </c>
    </row>
    <row r="244" spans="2:10" ht="12" customHeight="1" x14ac:dyDescent="0.15">
      <c r="B244" s="122" t="s">
        <v>118</v>
      </c>
      <c r="C244" s="117">
        <f>D244+E244</f>
        <v>55.359999999999992</v>
      </c>
      <c r="D244" s="123">
        <v>2.6</v>
      </c>
      <c r="E244" s="118">
        <f>SUM(F244:I244)</f>
        <v>52.759999999999991</v>
      </c>
      <c r="F244" s="123">
        <v>31.2</v>
      </c>
      <c r="G244" s="123">
        <v>11.35</v>
      </c>
      <c r="H244" s="123">
        <v>10.16</v>
      </c>
      <c r="I244" s="123">
        <v>0.05</v>
      </c>
      <c r="J244" s="140"/>
    </row>
    <row r="245" spans="2:10" ht="12" customHeight="1" x14ac:dyDescent="0.15">
      <c r="B245" s="3" t="s">
        <v>7</v>
      </c>
      <c r="C245" s="119">
        <f>C244/C244*100</f>
        <v>100</v>
      </c>
      <c r="D245" s="119">
        <f>D244/C244*100</f>
        <v>4.6965317919075158</v>
      </c>
      <c r="E245" s="119">
        <f>E244/C244*100</f>
        <v>95.303468208092482</v>
      </c>
      <c r="F245" s="119">
        <f>F244/C244*100</f>
        <v>56.358381502890175</v>
      </c>
      <c r="G245" s="119">
        <f>G244/C244*100</f>
        <v>20.502167630057805</v>
      </c>
      <c r="H245" s="119">
        <f>H244/C244*100</f>
        <v>18.352601156069369</v>
      </c>
      <c r="I245" s="119">
        <f>I244/C244*100</f>
        <v>9.0317919075144526E-2</v>
      </c>
      <c r="J245" s="141" t="s">
        <v>146</v>
      </c>
    </row>
    <row r="246" spans="2:10" ht="12" customHeight="1" x14ac:dyDescent="0.15">
      <c r="B246" s="4" t="s">
        <v>8</v>
      </c>
      <c r="C246" s="7"/>
      <c r="D246" s="7"/>
      <c r="E246" s="5">
        <f>E244/E244*100</f>
        <v>100</v>
      </c>
      <c r="F246" s="5">
        <f>F244/E244*100</f>
        <v>59.135708870356339</v>
      </c>
      <c r="G246" s="5">
        <f>G244/E244*100</f>
        <v>21.512509476876424</v>
      </c>
      <c r="H246" s="5">
        <f>H244/E244*100</f>
        <v>19.257012888551937</v>
      </c>
      <c r="I246" s="5">
        <f>I244/E244*100</f>
        <v>9.4768764215314646E-2</v>
      </c>
      <c r="J246" s="142" t="s">
        <v>146</v>
      </c>
    </row>
    <row r="247" spans="2:10" ht="12" customHeight="1" x14ac:dyDescent="0.15">
      <c r="B247" s="122" t="s">
        <v>119</v>
      </c>
      <c r="C247" s="117">
        <f>D247+E247</f>
        <v>22.799999999999997</v>
      </c>
      <c r="D247" s="123">
        <v>1.1299999999999999</v>
      </c>
      <c r="E247" s="118">
        <f>SUM(F247:I247)</f>
        <v>21.669999999999998</v>
      </c>
      <c r="F247" s="123">
        <v>10.5</v>
      </c>
      <c r="G247" s="123">
        <v>7.08</v>
      </c>
      <c r="H247" s="123">
        <v>4.04</v>
      </c>
      <c r="I247" s="123">
        <v>0.05</v>
      </c>
      <c r="J247" s="140"/>
    </row>
    <row r="248" spans="2:10" ht="12" customHeight="1" x14ac:dyDescent="0.15">
      <c r="B248" s="3" t="s">
        <v>7</v>
      </c>
      <c r="C248" s="119">
        <f>C247/C247*100</f>
        <v>100</v>
      </c>
      <c r="D248" s="119">
        <f>D247/C247*100</f>
        <v>4.9561403508771935</v>
      </c>
      <c r="E248" s="119">
        <f>E247/C247*100</f>
        <v>95.043859649122808</v>
      </c>
      <c r="F248" s="119">
        <f>F247/C247*100</f>
        <v>46.05263157894737</v>
      </c>
      <c r="G248" s="119">
        <f>G247/C247*100</f>
        <v>31.05263157894737</v>
      </c>
      <c r="H248" s="119">
        <f>H247/C247*100</f>
        <v>17.719298245614038</v>
      </c>
      <c r="I248" s="119">
        <f>I247/C247*100</f>
        <v>0.21929824561403513</v>
      </c>
      <c r="J248" s="141" t="s">
        <v>146</v>
      </c>
    </row>
    <row r="249" spans="2:10" ht="12" customHeight="1" x14ac:dyDescent="0.15">
      <c r="B249" s="4" t="s">
        <v>8</v>
      </c>
      <c r="C249" s="7"/>
      <c r="D249" s="7"/>
      <c r="E249" s="5">
        <f>E247/E247*100</f>
        <v>100</v>
      </c>
      <c r="F249" s="5">
        <f>F247/E247*100</f>
        <v>48.454083987078917</v>
      </c>
      <c r="G249" s="5">
        <f>G247/E247*100</f>
        <v>32.671896631287495</v>
      </c>
      <c r="H249" s="5">
        <f>H247/E247*100</f>
        <v>18.643285648361793</v>
      </c>
      <c r="I249" s="5">
        <f>I247/E247*100</f>
        <v>0.23073373327180435</v>
      </c>
      <c r="J249" s="142" t="s">
        <v>146</v>
      </c>
    </row>
    <row r="250" spans="2:10" ht="12" customHeight="1" x14ac:dyDescent="0.15">
      <c r="B250" s="133" t="s">
        <v>143</v>
      </c>
      <c r="C250" s="132"/>
      <c r="D250" s="132"/>
      <c r="E250" s="132"/>
      <c r="F250" s="132"/>
      <c r="G250" s="132"/>
      <c r="H250" s="135" t="s">
        <v>9</v>
      </c>
      <c r="I250" s="132"/>
    </row>
    <row r="251" spans="2:10" ht="12" customHeight="1" x14ac:dyDescent="0.15">
      <c r="B251" s="109" t="s">
        <v>142</v>
      </c>
      <c r="C251" s="110" t="s">
        <v>110</v>
      </c>
      <c r="D251" s="111"/>
      <c r="E251" s="111"/>
      <c r="F251" s="111"/>
      <c r="G251" s="111"/>
      <c r="H251" s="111"/>
      <c r="I251" s="112"/>
      <c r="J251" s="138"/>
    </row>
    <row r="252" spans="2:10" ht="12" customHeight="1" x14ac:dyDescent="0.15">
      <c r="B252" s="113"/>
      <c r="C252" s="114">
        <f>C257+C260+C263+C266+C269+C272+C275+C278</f>
        <v>12142.88</v>
      </c>
      <c r="D252" s="109" t="s">
        <v>1</v>
      </c>
      <c r="E252" s="115" t="s">
        <v>108</v>
      </c>
      <c r="F252" s="111"/>
      <c r="G252" s="111"/>
      <c r="H252" s="111"/>
      <c r="I252" s="112"/>
      <c r="J252" s="138"/>
    </row>
    <row r="253" spans="2:10" ht="12" customHeight="1" x14ac:dyDescent="0.15">
      <c r="B253" s="120"/>
      <c r="C253" s="116"/>
      <c r="D253" s="136" t="s">
        <v>129</v>
      </c>
      <c r="E253" s="116" t="s">
        <v>108</v>
      </c>
      <c r="F253" s="121" t="s">
        <v>2</v>
      </c>
      <c r="G253" s="121" t="s">
        <v>3</v>
      </c>
      <c r="H253" s="121" t="s">
        <v>4</v>
      </c>
      <c r="I253" s="121" t="s">
        <v>5</v>
      </c>
      <c r="J253" s="139"/>
    </row>
    <row r="254" spans="2:10" ht="12" customHeight="1" x14ac:dyDescent="0.15">
      <c r="B254" s="109" t="s">
        <v>111</v>
      </c>
      <c r="C254" s="117">
        <f>D254+E254</f>
        <v>12172</v>
      </c>
      <c r="D254" s="117">
        <v>160</v>
      </c>
      <c r="E254" s="118">
        <f>SUM(F254:I254)</f>
        <v>12012</v>
      </c>
      <c r="F254" s="117">
        <v>3631</v>
      </c>
      <c r="G254" s="117">
        <v>8065</v>
      </c>
      <c r="H254" s="117">
        <v>306</v>
      </c>
      <c r="I254" s="117">
        <v>10</v>
      </c>
      <c r="J254" s="140" t="s">
        <v>11</v>
      </c>
    </row>
    <row r="255" spans="2:10" ht="12" customHeight="1" x14ac:dyDescent="0.15">
      <c r="B255" s="3" t="s">
        <v>7</v>
      </c>
      <c r="C255" s="119">
        <f>C254/C254*100</f>
        <v>100</v>
      </c>
      <c r="D255" s="119">
        <f>D254/C254*100</f>
        <v>1.3144922773578704</v>
      </c>
      <c r="E255" s="119">
        <f>E254/C254*100</f>
        <v>98.685507722642129</v>
      </c>
      <c r="F255" s="119">
        <f>F254/C254*100</f>
        <v>29.830759119290175</v>
      </c>
      <c r="G255" s="119">
        <f>G254/C254*100</f>
        <v>66.258626355570158</v>
      </c>
      <c r="H255" s="119">
        <f>H254/C254*100</f>
        <v>2.5139664804469275</v>
      </c>
      <c r="I255" s="119">
        <f>I254/C254*100</f>
        <v>8.2155767334866903E-2</v>
      </c>
      <c r="J255" s="141" t="s">
        <v>12</v>
      </c>
    </row>
    <row r="256" spans="2:10" ht="12" customHeight="1" x14ac:dyDescent="0.15">
      <c r="B256" s="4" t="s">
        <v>8</v>
      </c>
      <c r="C256" s="7"/>
      <c r="D256" s="7"/>
      <c r="E256" s="5">
        <f>E254/E254*100</f>
        <v>100</v>
      </c>
      <c r="F256" s="5">
        <f>F254/E254*100</f>
        <v>30.228105228105228</v>
      </c>
      <c r="G256" s="5">
        <f>G254/E254*100</f>
        <v>67.141192141192136</v>
      </c>
      <c r="H256" s="5">
        <f>H254/E254*100</f>
        <v>2.5474525474525476</v>
      </c>
      <c r="I256" s="5">
        <f>I254/E254*100</f>
        <v>8.3250083250083248E-2</v>
      </c>
      <c r="J256" s="142" t="s">
        <v>12</v>
      </c>
    </row>
    <row r="257" spans="2:10" ht="12" customHeight="1" x14ac:dyDescent="0.15">
      <c r="B257" s="122" t="s">
        <v>112</v>
      </c>
      <c r="C257" s="117">
        <f>D257+E257</f>
        <v>2099</v>
      </c>
      <c r="D257" s="123">
        <v>0</v>
      </c>
      <c r="E257" s="118">
        <f>SUM(F257:I257)</f>
        <v>2099</v>
      </c>
      <c r="F257" s="123">
        <v>1126</v>
      </c>
      <c r="G257" s="123">
        <v>971</v>
      </c>
      <c r="H257" s="123">
        <v>0</v>
      </c>
      <c r="I257" s="123">
        <v>2</v>
      </c>
      <c r="J257" s="140" t="s">
        <v>11</v>
      </c>
    </row>
    <row r="258" spans="2:10" ht="12" customHeight="1" x14ac:dyDescent="0.15">
      <c r="B258" s="3" t="s">
        <v>7</v>
      </c>
      <c r="C258" s="119">
        <f>C257/C257*100</f>
        <v>100</v>
      </c>
      <c r="D258" s="119">
        <f>D257/C257*100</f>
        <v>0</v>
      </c>
      <c r="E258" s="119">
        <f>E257/C257*100</f>
        <v>100</v>
      </c>
      <c r="F258" s="119">
        <f>F257/C257*100</f>
        <v>53.644592663172944</v>
      </c>
      <c r="G258" s="119">
        <f>G257/C257*100</f>
        <v>46.260123868508813</v>
      </c>
      <c r="H258" s="119">
        <f>H257/C257*100</f>
        <v>0</v>
      </c>
      <c r="I258" s="119">
        <f>I257/C257*100</f>
        <v>9.5283468318246786E-2</v>
      </c>
      <c r="J258" s="141" t="s">
        <v>12</v>
      </c>
    </row>
    <row r="259" spans="2:10" ht="12" customHeight="1" x14ac:dyDescent="0.15">
      <c r="B259" s="4" t="s">
        <v>8</v>
      </c>
      <c r="C259" s="7"/>
      <c r="D259" s="7"/>
      <c r="E259" s="5">
        <f>E257/E257*100</f>
        <v>100</v>
      </c>
      <c r="F259" s="5">
        <f>F257/E257*100</f>
        <v>53.644592663172944</v>
      </c>
      <c r="G259" s="5">
        <f>G257/E257*100</f>
        <v>46.260123868508813</v>
      </c>
      <c r="H259" s="5">
        <f>H257/E257*100</f>
        <v>0</v>
      </c>
      <c r="I259" s="5">
        <f>I257/E257*100</f>
        <v>9.5283468318246786E-2</v>
      </c>
      <c r="J259" s="142" t="s">
        <v>12</v>
      </c>
    </row>
    <row r="260" spans="2:10" ht="12" customHeight="1" x14ac:dyDescent="0.15">
      <c r="B260" s="122" t="s">
        <v>113</v>
      </c>
      <c r="C260" s="117">
        <f>D260+E260</f>
        <v>672</v>
      </c>
      <c r="D260" s="123">
        <v>10</v>
      </c>
      <c r="E260" s="118">
        <f>SUM(F260:I260)</f>
        <v>662</v>
      </c>
      <c r="F260" s="123">
        <v>247</v>
      </c>
      <c r="G260" s="123">
        <v>415</v>
      </c>
      <c r="H260" s="123">
        <v>0</v>
      </c>
      <c r="I260" s="123">
        <v>0</v>
      </c>
      <c r="J260" s="140" t="s">
        <v>11</v>
      </c>
    </row>
    <row r="261" spans="2:10" ht="12" customHeight="1" x14ac:dyDescent="0.15">
      <c r="B261" s="3" t="s">
        <v>7</v>
      </c>
      <c r="C261" s="119">
        <f>C260/C260*100</f>
        <v>100</v>
      </c>
      <c r="D261" s="119">
        <f>D260/C260*100</f>
        <v>1.4880952380952379</v>
      </c>
      <c r="E261" s="119">
        <f>E260/C260*100</f>
        <v>98.511904761904773</v>
      </c>
      <c r="F261" s="119">
        <f>F260/C260*100</f>
        <v>36.755952380952387</v>
      </c>
      <c r="G261" s="119">
        <f>G260/C260*100</f>
        <v>61.755952380952387</v>
      </c>
      <c r="H261" s="119">
        <f>H260/C260*100</f>
        <v>0</v>
      </c>
      <c r="I261" s="119">
        <f>I260/C260*100</f>
        <v>0</v>
      </c>
      <c r="J261" s="141" t="s">
        <v>12</v>
      </c>
    </row>
    <row r="262" spans="2:10" ht="12" customHeight="1" x14ac:dyDescent="0.15">
      <c r="B262" s="4" t="s">
        <v>8</v>
      </c>
      <c r="C262" s="7"/>
      <c r="D262" s="7"/>
      <c r="E262" s="5">
        <f>E260/E260*100</f>
        <v>100</v>
      </c>
      <c r="F262" s="5">
        <f>F260/E260*100</f>
        <v>37.311178247734141</v>
      </c>
      <c r="G262" s="5">
        <f>G260/E260*100</f>
        <v>62.688821752265866</v>
      </c>
      <c r="H262" s="5">
        <f>H260/E260*100</f>
        <v>0</v>
      </c>
      <c r="I262" s="5">
        <f>I260/E260*100</f>
        <v>0</v>
      </c>
      <c r="J262" s="142" t="s">
        <v>12</v>
      </c>
    </row>
    <row r="263" spans="2:10" ht="12" customHeight="1" x14ac:dyDescent="0.15">
      <c r="B263" s="122" t="s">
        <v>114</v>
      </c>
      <c r="C263" s="117">
        <f>D263+E263</f>
        <v>1757</v>
      </c>
      <c r="D263" s="123">
        <v>4</v>
      </c>
      <c r="E263" s="118">
        <f>SUM(F263:I263)</f>
        <v>1753</v>
      </c>
      <c r="F263" s="123">
        <v>1509</v>
      </c>
      <c r="G263" s="123">
        <v>121</v>
      </c>
      <c r="H263" s="123">
        <v>123</v>
      </c>
      <c r="I263" s="123">
        <v>0</v>
      </c>
      <c r="J263" s="140" t="s">
        <v>11</v>
      </c>
    </row>
    <row r="264" spans="2:10" ht="12" customHeight="1" x14ac:dyDescent="0.15">
      <c r="B264" s="3" t="s">
        <v>7</v>
      </c>
      <c r="C264" s="119">
        <f>C263/C263*100</f>
        <v>100</v>
      </c>
      <c r="D264" s="119">
        <f>D263/C263*100</f>
        <v>0.22766078542970974</v>
      </c>
      <c r="E264" s="119">
        <f>E263/C263*100</f>
        <v>99.772339214570295</v>
      </c>
      <c r="F264" s="119">
        <f>F263/C263*100</f>
        <v>85.885031303357991</v>
      </c>
      <c r="G264" s="119">
        <f>G263/C263*100</f>
        <v>6.8867387592487201</v>
      </c>
      <c r="H264" s="119">
        <f>H263/C263*100</f>
        <v>7.0005691519635747</v>
      </c>
      <c r="I264" s="119">
        <f>I263/C263*100</f>
        <v>0</v>
      </c>
      <c r="J264" s="141" t="s">
        <v>12</v>
      </c>
    </row>
    <row r="265" spans="2:10" ht="12" customHeight="1" x14ac:dyDescent="0.15">
      <c r="B265" s="4" t="s">
        <v>8</v>
      </c>
      <c r="C265" s="7"/>
      <c r="D265" s="7"/>
      <c r="E265" s="5">
        <f>E263/E263*100</f>
        <v>100</v>
      </c>
      <c r="F265" s="5">
        <f>F263/E263*100</f>
        <v>86.081003993154596</v>
      </c>
      <c r="G265" s="5">
        <f>G263/E263*100</f>
        <v>6.9024529378208781</v>
      </c>
      <c r="H265" s="5">
        <f>H263/E263*100</f>
        <v>7.0165430690245296</v>
      </c>
      <c r="I265" s="5">
        <f>I263/E263*100</f>
        <v>0</v>
      </c>
      <c r="J265" s="142" t="s">
        <v>12</v>
      </c>
    </row>
    <row r="266" spans="2:10" ht="12" customHeight="1" x14ac:dyDescent="0.15">
      <c r="B266" s="122" t="s">
        <v>115</v>
      </c>
      <c r="C266" s="117">
        <f>D266+E266</f>
        <v>5880</v>
      </c>
      <c r="D266" s="123">
        <v>130</v>
      </c>
      <c r="E266" s="118">
        <f>SUM(F266:I266)</f>
        <v>5750</v>
      </c>
      <c r="F266" s="123">
        <v>625</v>
      </c>
      <c r="G266" s="123">
        <v>5065</v>
      </c>
      <c r="H266" s="123">
        <v>59</v>
      </c>
      <c r="I266" s="123">
        <v>1</v>
      </c>
      <c r="J266" s="140" t="s">
        <v>11</v>
      </c>
    </row>
    <row r="267" spans="2:10" ht="12" customHeight="1" x14ac:dyDescent="0.15">
      <c r="B267" s="3" t="s">
        <v>7</v>
      </c>
      <c r="C267" s="119">
        <f>C266/C266*100</f>
        <v>100</v>
      </c>
      <c r="D267" s="119">
        <f>D266/C266*100</f>
        <v>2.2108843537414966</v>
      </c>
      <c r="E267" s="119">
        <f>E266/C266*100</f>
        <v>97.789115646258509</v>
      </c>
      <c r="F267" s="119">
        <f>F266/C266*100</f>
        <v>10.629251700680271</v>
      </c>
      <c r="G267" s="119">
        <f>G266/C266*100</f>
        <v>86.139455782312922</v>
      </c>
      <c r="H267" s="119">
        <f>H266/C266*100</f>
        <v>1.0034013605442178</v>
      </c>
      <c r="I267" s="119">
        <f>I266/C266*100</f>
        <v>1.7006802721088433E-2</v>
      </c>
      <c r="J267" s="141" t="s">
        <v>12</v>
      </c>
    </row>
    <row r="268" spans="2:10" ht="12" customHeight="1" x14ac:dyDescent="0.15">
      <c r="B268" s="4" t="s">
        <v>8</v>
      </c>
      <c r="C268" s="7"/>
      <c r="D268" s="7"/>
      <c r="E268" s="5">
        <f>E266/E266*100</f>
        <v>100</v>
      </c>
      <c r="F268" s="5">
        <f>F266/E266*100</f>
        <v>10.869565217391305</v>
      </c>
      <c r="G268" s="5">
        <f>G266/E266*100</f>
        <v>88.08695652173914</v>
      </c>
      <c r="H268" s="5">
        <f>H266/E266*100</f>
        <v>1.026086956521739</v>
      </c>
      <c r="I268" s="5">
        <f>I266/E266*100</f>
        <v>1.7391304347826087E-2</v>
      </c>
      <c r="J268" s="142" t="s">
        <v>12</v>
      </c>
    </row>
    <row r="269" spans="2:10" ht="12" customHeight="1" x14ac:dyDescent="0.15">
      <c r="B269" s="122" t="s">
        <v>116</v>
      </c>
      <c r="C269" s="117">
        <f>D269+E269</f>
        <v>1642</v>
      </c>
      <c r="D269" s="123">
        <v>9</v>
      </c>
      <c r="E269" s="118">
        <f>SUM(F269:I269)</f>
        <v>1633</v>
      </c>
      <c r="F269" s="123">
        <v>67</v>
      </c>
      <c r="G269" s="123">
        <v>1460</v>
      </c>
      <c r="H269" s="123">
        <v>98</v>
      </c>
      <c r="I269" s="123">
        <v>8</v>
      </c>
      <c r="J269" s="140" t="s">
        <v>11</v>
      </c>
    </row>
    <row r="270" spans="2:10" ht="12" customHeight="1" x14ac:dyDescent="0.15">
      <c r="B270" s="3" t="s">
        <v>7</v>
      </c>
      <c r="C270" s="119">
        <f>C269/C269*100</f>
        <v>100</v>
      </c>
      <c r="D270" s="119">
        <f>D269/C269*100</f>
        <v>0.54811205846528621</v>
      </c>
      <c r="E270" s="119">
        <f>E269/C269*100</f>
        <v>99.451887941534707</v>
      </c>
      <c r="F270" s="119">
        <f>F269/C269*100</f>
        <v>4.0803897685749089</v>
      </c>
      <c r="G270" s="119">
        <f>G269/C269*100</f>
        <v>88.915956151035331</v>
      </c>
      <c r="H270" s="119">
        <f>H269/C269*100</f>
        <v>5.9683313032886725</v>
      </c>
      <c r="I270" s="119">
        <f>I269/C269*100</f>
        <v>0.48721071863580995</v>
      </c>
      <c r="J270" s="141" t="s">
        <v>12</v>
      </c>
    </row>
    <row r="271" spans="2:10" ht="12" customHeight="1" x14ac:dyDescent="0.15">
      <c r="B271" s="4" t="s">
        <v>8</v>
      </c>
      <c r="C271" s="7"/>
      <c r="D271" s="7"/>
      <c r="E271" s="5">
        <f>E269/E269*100</f>
        <v>100</v>
      </c>
      <c r="F271" s="5">
        <f>F269/E269*100</f>
        <v>4.1028781383955906</v>
      </c>
      <c r="G271" s="5">
        <f>G269/E269*100</f>
        <v>89.40600122473974</v>
      </c>
      <c r="H271" s="5">
        <f>H269/E269*100</f>
        <v>6.0012247397428045</v>
      </c>
      <c r="I271" s="5">
        <f>I269/E269*100</f>
        <v>0.4898958971218616</v>
      </c>
      <c r="J271" s="142" t="s">
        <v>12</v>
      </c>
    </row>
    <row r="272" spans="2:10" ht="12" customHeight="1" x14ac:dyDescent="0.15">
      <c r="B272" s="122" t="s">
        <v>117</v>
      </c>
      <c r="C272" s="117">
        <f>D272+E272</f>
        <v>13.83</v>
      </c>
      <c r="D272" s="123">
        <v>2.23</v>
      </c>
      <c r="E272" s="118">
        <f>SUM(F272:I272)</f>
        <v>11.6</v>
      </c>
      <c r="F272" s="123">
        <v>8.0500000000000007</v>
      </c>
      <c r="G272" s="123">
        <v>2.38</v>
      </c>
      <c r="H272" s="123">
        <v>1.1599999999999999</v>
      </c>
      <c r="I272" s="123">
        <v>0.01</v>
      </c>
      <c r="J272" s="140" t="s">
        <v>11</v>
      </c>
    </row>
    <row r="273" spans="2:10" ht="12" customHeight="1" x14ac:dyDescent="0.15">
      <c r="B273" s="3" t="s">
        <v>7</v>
      </c>
      <c r="C273" s="119">
        <f>C272/C272*100</f>
        <v>100</v>
      </c>
      <c r="D273" s="119">
        <f>D272/C272*100</f>
        <v>16.124367317425886</v>
      </c>
      <c r="E273" s="119">
        <f>E272/C272*100</f>
        <v>83.875632682574107</v>
      </c>
      <c r="F273" s="119">
        <f>F272/C272*100</f>
        <v>58.206796818510483</v>
      </c>
      <c r="G273" s="119">
        <f>G272/C272*100</f>
        <v>17.208966015907446</v>
      </c>
      <c r="H273" s="119">
        <f>H272/C272*100</f>
        <v>8.3875632682574111</v>
      </c>
      <c r="I273" s="119">
        <f>I272/C272*100</f>
        <v>7.230657989877079E-2</v>
      </c>
      <c r="J273" s="141" t="s">
        <v>12</v>
      </c>
    </row>
    <row r="274" spans="2:10" ht="12" customHeight="1" x14ac:dyDescent="0.15">
      <c r="B274" s="4" t="s">
        <v>8</v>
      </c>
      <c r="C274" s="7"/>
      <c r="D274" s="7"/>
      <c r="E274" s="5">
        <f>E272/E272*100</f>
        <v>100</v>
      </c>
      <c r="F274" s="5">
        <f>F272/E272*100</f>
        <v>69.39655172413795</v>
      </c>
      <c r="G274" s="5">
        <f>G272/E272*100</f>
        <v>20.517241379310345</v>
      </c>
      <c r="H274" s="5">
        <f>H272/E272*100</f>
        <v>10</v>
      </c>
      <c r="I274" s="5">
        <f>I272/E272*100</f>
        <v>8.6206896551724144E-2</v>
      </c>
      <c r="J274" s="142" t="s">
        <v>12</v>
      </c>
    </row>
    <row r="275" spans="2:10" ht="12" customHeight="1" x14ac:dyDescent="0.15">
      <c r="B275" s="122" t="s">
        <v>118</v>
      </c>
      <c r="C275" s="117">
        <f>D275+E275</f>
        <v>57.05</v>
      </c>
      <c r="D275" s="123">
        <v>2.7</v>
      </c>
      <c r="E275" s="118">
        <f>SUM(F275:I275)</f>
        <v>54.349999999999994</v>
      </c>
      <c r="F275" s="123">
        <v>32.1</v>
      </c>
      <c r="G275" s="123">
        <v>11.75</v>
      </c>
      <c r="H275" s="123">
        <v>10.45</v>
      </c>
      <c r="I275" s="123">
        <v>0.05</v>
      </c>
      <c r="J275" s="140" t="s">
        <v>11</v>
      </c>
    </row>
    <row r="276" spans="2:10" ht="12" customHeight="1" x14ac:dyDescent="0.15">
      <c r="B276" s="3" t="s">
        <v>7</v>
      </c>
      <c r="C276" s="119">
        <f>C275/C275*100</f>
        <v>100</v>
      </c>
      <c r="D276" s="119">
        <f>D275/C275*100</f>
        <v>4.7326906222611749</v>
      </c>
      <c r="E276" s="119">
        <f>E275/C275*100</f>
        <v>95.267309377738812</v>
      </c>
      <c r="F276" s="119">
        <f>F275/C275*100</f>
        <v>56.266432953549526</v>
      </c>
      <c r="G276" s="119">
        <f>G275/C275*100</f>
        <v>20.595968448729185</v>
      </c>
      <c r="H276" s="119">
        <f>H275/C275*100</f>
        <v>18.31726555652936</v>
      </c>
      <c r="I276" s="119">
        <f>I275/C275*100</f>
        <v>8.7642418930762508E-2</v>
      </c>
      <c r="J276" s="141" t="s">
        <v>12</v>
      </c>
    </row>
    <row r="277" spans="2:10" ht="12" customHeight="1" x14ac:dyDescent="0.15">
      <c r="B277" s="4" t="s">
        <v>8</v>
      </c>
      <c r="C277" s="7"/>
      <c r="D277" s="7"/>
      <c r="E277" s="5">
        <f>E275/E275*100</f>
        <v>100</v>
      </c>
      <c r="F277" s="5">
        <f>F275/E275*100</f>
        <v>59.061637534498622</v>
      </c>
      <c r="G277" s="5">
        <f>G275/E275*100</f>
        <v>21.619135234590619</v>
      </c>
      <c r="H277" s="5">
        <f>H275/E275*100</f>
        <v>19.22723091076357</v>
      </c>
      <c r="I277" s="5">
        <f>I275/E275*100</f>
        <v>9.1996320147194124E-2</v>
      </c>
      <c r="J277" s="142" t="s">
        <v>12</v>
      </c>
    </row>
    <row r="278" spans="2:10" ht="12" customHeight="1" x14ac:dyDescent="0.15">
      <c r="B278" s="122" t="s">
        <v>119</v>
      </c>
      <c r="C278" s="117">
        <f>D278+E278</f>
        <v>22</v>
      </c>
      <c r="D278" s="123">
        <v>1</v>
      </c>
      <c r="E278" s="118">
        <f>SUM(F278:I278)</f>
        <v>21</v>
      </c>
      <c r="F278" s="123">
        <v>10</v>
      </c>
      <c r="G278" s="123">
        <v>7</v>
      </c>
      <c r="H278" s="123">
        <v>4</v>
      </c>
      <c r="I278" s="123">
        <v>0</v>
      </c>
      <c r="J278" s="140" t="s">
        <v>11</v>
      </c>
    </row>
    <row r="279" spans="2:10" ht="12" customHeight="1" x14ac:dyDescent="0.15">
      <c r="B279" s="3" t="s">
        <v>7</v>
      </c>
      <c r="C279" s="119">
        <f>C278/C278*100</f>
        <v>100</v>
      </c>
      <c r="D279" s="119">
        <f>D278/C278*100</f>
        <v>4.5454545454545459</v>
      </c>
      <c r="E279" s="119">
        <f>E278/C278*100</f>
        <v>95.454545454545453</v>
      </c>
      <c r="F279" s="119">
        <f>F278/C278*100</f>
        <v>45.454545454545453</v>
      </c>
      <c r="G279" s="119">
        <f>G278/C278*100</f>
        <v>31.818181818181817</v>
      </c>
      <c r="H279" s="119">
        <f>H278/C278*100</f>
        <v>18.181818181818183</v>
      </c>
      <c r="I279" s="119">
        <f>I278/C278*100</f>
        <v>0</v>
      </c>
      <c r="J279" s="141" t="s">
        <v>12</v>
      </c>
    </row>
    <row r="280" spans="2:10" ht="12" customHeight="1" x14ac:dyDescent="0.15">
      <c r="B280" s="4" t="s">
        <v>8</v>
      </c>
      <c r="C280" s="7"/>
      <c r="D280" s="7"/>
      <c r="E280" s="5">
        <f>E278/E278*100</f>
        <v>100</v>
      </c>
      <c r="F280" s="5">
        <f>F278/E278*100</f>
        <v>47.619047619047613</v>
      </c>
      <c r="G280" s="5">
        <f>G278/E278*100</f>
        <v>33.333333333333329</v>
      </c>
      <c r="H280" s="5">
        <f>H278/E278*100</f>
        <v>19.047619047619047</v>
      </c>
      <c r="I280" s="5">
        <f>I278/E278*100</f>
        <v>0</v>
      </c>
      <c r="J280" s="142" t="s">
        <v>146</v>
      </c>
    </row>
    <row r="281" spans="2:10" ht="12" customHeight="1" x14ac:dyDescent="0.15">
      <c r="B281" s="133" t="s">
        <v>144</v>
      </c>
      <c r="C281" s="132"/>
      <c r="D281" s="132"/>
      <c r="E281" s="132"/>
      <c r="F281" s="132"/>
      <c r="G281" s="132"/>
      <c r="H281" s="135"/>
      <c r="I281" s="132"/>
      <c r="J281" s="9"/>
    </row>
    <row r="282" spans="2:10" ht="12" customHeight="1" x14ac:dyDescent="0.15">
      <c r="B282" s="109" t="s">
        <v>142</v>
      </c>
      <c r="C282" s="110" t="s">
        <v>110</v>
      </c>
      <c r="D282" s="111"/>
      <c r="E282" s="111"/>
      <c r="F282" s="111"/>
      <c r="G282" s="111"/>
      <c r="H282" s="111"/>
      <c r="I282" s="112"/>
      <c r="J282" s="138"/>
    </row>
    <row r="283" spans="2:10" ht="12" customHeight="1" x14ac:dyDescent="0.15">
      <c r="B283" s="113"/>
      <c r="C283" s="114">
        <f>C288+C291+C294+C297+C300+C303+C306+C309</f>
        <v>8488</v>
      </c>
      <c r="D283" s="109" t="s">
        <v>1</v>
      </c>
      <c r="E283" s="115" t="s">
        <v>108</v>
      </c>
      <c r="F283" s="111"/>
      <c r="G283" s="111"/>
      <c r="H283" s="111"/>
      <c r="I283" s="112"/>
      <c r="J283" s="138"/>
    </row>
    <row r="284" spans="2:10" ht="12" customHeight="1" x14ac:dyDescent="0.15">
      <c r="B284" s="120"/>
      <c r="C284" s="116"/>
      <c r="D284" s="136" t="s">
        <v>129</v>
      </c>
      <c r="E284" s="116" t="s">
        <v>108</v>
      </c>
      <c r="F284" s="121" t="s">
        <v>2</v>
      </c>
      <c r="G284" s="121" t="s">
        <v>3</v>
      </c>
      <c r="H284" s="121" t="s">
        <v>4</v>
      </c>
      <c r="I284" s="121" t="s">
        <v>5</v>
      </c>
      <c r="J284" s="139"/>
    </row>
    <row r="285" spans="2:10" ht="12" customHeight="1" x14ac:dyDescent="0.15">
      <c r="B285" s="109" t="s">
        <v>111</v>
      </c>
      <c r="C285" s="117">
        <v>8488</v>
      </c>
      <c r="D285" s="117">
        <v>295</v>
      </c>
      <c r="E285" s="118">
        <v>8192</v>
      </c>
      <c r="F285" s="117">
        <v>3340</v>
      </c>
      <c r="G285" s="117">
        <v>4356</v>
      </c>
      <c r="H285" s="117">
        <v>466</v>
      </c>
      <c r="I285" s="117">
        <v>30</v>
      </c>
      <c r="J285" s="140" t="s">
        <v>11</v>
      </c>
    </row>
    <row r="286" spans="2:10" ht="12" customHeight="1" x14ac:dyDescent="0.15">
      <c r="B286" s="3" t="s">
        <v>7</v>
      </c>
      <c r="C286" s="119">
        <f>C285/C285*100</f>
        <v>100</v>
      </c>
      <c r="D286" s="119">
        <f>D285/C285*100</f>
        <v>3.4754948162111212</v>
      </c>
      <c r="E286" s="119">
        <f>E285/C285*100</f>
        <v>96.512723845428837</v>
      </c>
      <c r="F286" s="119">
        <f>F285/C285*100</f>
        <v>39.349670122525922</v>
      </c>
      <c r="G286" s="119">
        <f>G285/C285*100</f>
        <v>51.31950989632422</v>
      </c>
      <c r="H286" s="119">
        <f>H285/C285*100</f>
        <v>5.4901036757775685</v>
      </c>
      <c r="I286" s="119">
        <f>I285/C285*100</f>
        <v>0.353440150801131</v>
      </c>
      <c r="J286" s="141" t="s">
        <v>146</v>
      </c>
    </row>
    <row r="287" spans="2:10" ht="12" customHeight="1" x14ac:dyDescent="0.15">
      <c r="B287" s="4" t="s">
        <v>8</v>
      </c>
      <c r="C287" s="7"/>
      <c r="D287" s="7"/>
      <c r="E287" s="5">
        <f>E285/E285*100</f>
        <v>100</v>
      </c>
      <c r="F287" s="5">
        <f>F285/E285*100</f>
        <v>40.771484375</v>
      </c>
      <c r="G287" s="5">
        <f>G285/E285*100</f>
        <v>53.173828125</v>
      </c>
      <c r="H287" s="5">
        <f>H285/E285*100</f>
        <v>5.6884765625</v>
      </c>
      <c r="I287" s="5">
        <f>I285/E285*100</f>
        <v>0.3662109375</v>
      </c>
      <c r="J287" s="142" t="s">
        <v>146</v>
      </c>
    </row>
    <row r="288" spans="2:10" ht="12" customHeight="1" x14ac:dyDescent="0.15">
      <c r="B288" s="122" t="s">
        <v>112</v>
      </c>
      <c r="C288" s="117">
        <v>2156</v>
      </c>
      <c r="D288" s="123">
        <v>0</v>
      </c>
      <c r="E288" s="118">
        <v>2156</v>
      </c>
      <c r="F288" s="123">
        <v>1157</v>
      </c>
      <c r="G288" s="123">
        <v>999</v>
      </c>
      <c r="H288" s="123">
        <v>1</v>
      </c>
      <c r="I288" s="123">
        <v>0</v>
      </c>
      <c r="J288" s="140"/>
    </row>
    <row r="289" spans="2:10" ht="12" customHeight="1" x14ac:dyDescent="0.15">
      <c r="B289" s="3" t="s">
        <v>7</v>
      </c>
      <c r="C289" s="119">
        <f>C288/C288*100</f>
        <v>100</v>
      </c>
      <c r="D289" s="119">
        <f>D288/C288*100</f>
        <v>0</v>
      </c>
      <c r="E289" s="119">
        <f>E288/C288*100</f>
        <v>100</v>
      </c>
      <c r="F289" s="119">
        <f>F288/C288*100</f>
        <v>53.664192949907232</v>
      </c>
      <c r="G289" s="119">
        <f>G288/C288*100</f>
        <v>46.335807050092761</v>
      </c>
      <c r="H289" s="119">
        <f>H288/C288*100</f>
        <v>4.63821892393321E-2</v>
      </c>
      <c r="I289" s="119">
        <f>I288/C288*100</f>
        <v>0</v>
      </c>
      <c r="J289" s="141" t="s">
        <v>146</v>
      </c>
    </row>
    <row r="290" spans="2:10" ht="12" customHeight="1" x14ac:dyDescent="0.15">
      <c r="B290" s="4" t="s">
        <v>8</v>
      </c>
      <c r="C290" s="7"/>
      <c r="D290" s="7"/>
      <c r="E290" s="5">
        <f>E288/E288*100</f>
        <v>100</v>
      </c>
      <c r="F290" s="5">
        <f>F288/E288*100</f>
        <v>53.664192949907232</v>
      </c>
      <c r="G290" s="5">
        <f>G288/E288*100</f>
        <v>46.335807050092761</v>
      </c>
      <c r="H290" s="5">
        <f>H288/E288*100</f>
        <v>4.63821892393321E-2</v>
      </c>
      <c r="I290" s="5">
        <f>I288/E288*100</f>
        <v>0</v>
      </c>
      <c r="J290" s="142" t="s">
        <v>146</v>
      </c>
    </row>
    <row r="291" spans="2:10" ht="12" customHeight="1" x14ac:dyDescent="0.15">
      <c r="B291" s="122" t="s">
        <v>113</v>
      </c>
      <c r="C291" s="117">
        <v>287</v>
      </c>
      <c r="D291" s="123">
        <v>0</v>
      </c>
      <c r="E291" s="118">
        <v>287</v>
      </c>
      <c r="F291" s="123">
        <v>139</v>
      </c>
      <c r="G291" s="123">
        <v>136</v>
      </c>
      <c r="H291" s="123">
        <v>0</v>
      </c>
      <c r="I291" s="123">
        <v>12</v>
      </c>
      <c r="J291" s="140"/>
    </row>
    <row r="292" spans="2:10" ht="12" customHeight="1" x14ac:dyDescent="0.15">
      <c r="B292" s="3" t="s">
        <v>7</v>
      </c>
      <c r="C292" s="119">
        <f>C291/C291*100</f>
        <v>100</v>
      </c>
      <c r="D292" s="119">
        <f>D291/C291*100</f>
        <v>0</v>
      </c>
      <c r="E292" s="119">
        <f>E291/C291*100</f>
        <v>100</v>
      </c>
      <c r="F292" s="119">
        <f>F291/C291*100</f>
        <v>48.432055749128921</v>
      </c>
      <c r="G292" s="119">
        <f>G291/C291*100</f>
        <v>47.386759581881535</v>
      </c>
      <c r="H292" s="119">
        <f>H291/C291*100</f>
        <v>0</v>
      </c>
      <c r="I292" s="119">
        <f>I291/C291*100</f>
        <v>4.1811846689895473</v>
      </c>
      <c r="J292" s="141" t="s">
        <v>146</v>
      </c>
    </row>
    <row r="293" spans="2:10" ht="12" customHeight="1" x14ac:dyDescent="0.15">
      <c r="B293" s="4" t="s">
        <v>8</v>
      </c>
      <c r="C293" s="7"/>
      <c r="D293" s="7"/>
      <c r="E293" s="5">
        <f>E291/E291*100</f>
        <v>100</v>
      </c>
      <c r="F293" s="5">
        <f>F291/E291*100</f>
        <v>48.432055749128921</v>
      </c>
      <c r="G293" s="5">
        <f>G291/E291*100</f>
        <v>47.386759581881535</v>
      </c>
      <c r="H293" s="5">
        <f>H291/E291*100</f>
        <v>0</v>
      </c>
      <c r="I293" s="5">
        <f>I291/E291*100</f>
        <v>4.1811846689895473</v>
      </c>
      <c r="J293" s="142" t="s">
        <v>146</v>
      </c>
    </row>
    <row r="294" spans="2:10" ht="12" customHeight="1" x14ac:dyDescent="0.15">
      <c r="B294" s="122" t="s">
        <v>114</v>
      </c>
      <c r="C294" s="117">
        <v>1660</v>
      </c>
      <c r="D294" s="123">
        <v>19</v>
      </c>
      <c r="E294" s="118">
        <v>1641</v>
      </c>
      <c r="F294" s="123">
        <v>1455</v>
      </c>
      <c r="G294" s="123">
        <v>34</v>
      </c>
      <c r="H294" s="123">
        <v>144</v>
      </c>
      <c r="I294" s="123">
        <v>8</v>
      </c>
      <c r="J294" s="140"/>
    </row>
    <row r="295" spans="2:10" ht="12" customHeight="1" x14ac:dyDescent="0.15">
      <c r="B295" s="3" t="s">
        <v>7</v>
      </c>
      <c r="C295" s="119">
        <f>C294/C294*100</f>
        <v>100</v>
      </c>
      <c r="D295" s="119">
        <f>D294/C294*100</f>
        <v>1.1445783132530121</v>
      </c>
      <c r="E295" s="119">
        <f>E294/C294*100</f>
        <v>98.855421686746993</v>
      </c>
      <c r="F295" s="119">
        <f>F294/C294*100</f>
        <v>87.650602409638552</v>
      </c>
      <c r="G295" s="119">
        <f>G294/C294*100</f>
        <v>2.0481927710843375</v>
      </c>
      <c r="H295" s="119">
        <f>H294/C294*100</f>
        <v>8.6746987951807224</v>
      </c>
      <c r="I295" s="119">
        <f>I294/C294*100</f>
        <v>0.48192771084337355</v>
      </c>
      <c r="J295" s="141" t="s">
        <v>146</v>
      </c>
    </row>
    <row r="296" spans="2:10" ht="12" customHeight="1" x14ac:dyDescent="0.15">
      <c r="B296" s="4" t="s">
        <v>8</v>
      </c>
      <c r="C296" s="7"/>
      <c r="D296" s="7"/>
      <c r="E296" s="5">
        <f>E294/E294*100</f>
        <v>100</v>
      </c>
      <c r="F296" s="5">
        <f>F294/E294*100</f>
        <v>88.665447897623395</v>
      </c>
      <c r="G296" s="5">
        <f>G294/E294*100</f>
        <v>2.0719073735527118</v>
      </c>
      <c r="H296" s="5">
        <f>H294/E294*100</f>
        <v>8.7751371115173669</v>
      </c>
      <c r="I296" s="5">
        <f>I294/E294*100</f>
        <v>0.48750761730652042</v>
      </c>
      <c r="J296" s="142" t="s">
        <v>146</v>
      </c>
    </row>
    <row r="297" spans="2:10" ht="12" customHeight="1" x14ac:dyDescent="0.15">
      <c r="B297" s="122" t="s">
        <v>115</v>
      </c>
      <c r="C297" s="117">
        <v>2690</v>
      </c>
      <c r="D297" s="123">
        <v>275</v>
      </c>
      <c r="E297" s="118">
        <v>2415</v>
      </c>
      <c r="F297" s="123">
        <v>465</v>
      </c>
      <c r="G297" s="123">
        <v>1779</v>
      </c>
      <c r="H297" s="123">
        <v>166</v>
      </c>
      <c r="I297" s="123">
        <v>4</v>
      </c>
      <c r="J297" s="140"/>
    </row>
    <row r="298" spans="2:10" ht="12" customHeight="1" x14ac:dyDescent="0.15">
      <c r="B298" s="3" t="s">
        <v>7</v>
      </c>
      <c r="C298" s="119">
        <f>C297/C297*100</f>
        <v>100</v>
      </c>
      <c r="D298" s="119">
        <f>D297/C297*100</f>
        <v>10.223048327137546</v>
      </c>
      <c r="E298" s="119">
        <f>E297/C297*100</f>
        <v>89.776951672862452</v>
      </c>
      <c r="F298" s="119">
        <f>F297/C297*100</f>
        <v>17.286245353159853</v>
      </c>
      <c r="G298" s="119">
        <f>G297/C297*100</f>
        <v>66.133828996282531</v>
      </c>
      <c r="H298" s="119">
        <f>H297/C297*100</f>
        <v>6.1710037174721188</v>
      </c>
      <c r="I298" s="119">
        <f>I297/C297*100</f>
        <v>0.14869888475836432</v>
      </c>
      <c r="J298" s="141" t="s">
        <v>146</v>
      </c>
    </row>
    <row r="299" spans="2:10" ht="12" customHeight="1" x14ac:dyDescent="0.15">
      <c r="B299" s="4" t="s">
        <v>8</v>
      </c>
      <c r="C299" s="7"/>
      <c r="D299" s="7"/>
      <c r="E299" s="5">
        <f>E297/E297*100</f>
        <v>100</v>
      </c>
      <c r="F299" s="5">
        <f>F297/E297*100</f>
        <v>19.254658385093169</v>
      </c>
      <c r="G299" s="5">
        <f>G297/E297*100</f>
        <v>73.66459627329192</v>
      </c>
      <c r="H299" s="5">
        <f>H297/E297*100</f>
        <v>6.8737060041407867</v>
      </c>
      <c r="I299" s="5">
        <f>I297/E297*100</f>
        <v>0.16563146997929606</v>
      </c>
      <c r="J299" s="142" t="s">
        <v>146</v>
      </c>
    </row>
    <row r="300" spans="2:10" ht="12" customHeight="1" x14ac:dyDescent="0.15">
      <c r="B300" s="122" t="s">
        <v>116</v>
      </c>
      <c r="C300" s="117">
        <v>1638</v>
      </c>
      <c r="D300" s="123">
        <v>0</v>
      </c>
      <c r="E300" s="118">
        <v>1638</v>
      </c>
      <c r="F300" s="123">
        <v>92</v>
      </c>
      <c r="G300" s="123">
        <v>1403</v>
      </c>
      <c r="H300" s="123">
        <v>140</v>
      </c>
      <c r="I300" s="123">
        <v>2</v>
      </c>
      <c r="J300" s="140"/>
    </row>
    <row r="301" spans="2:10" ht="12" customHeight="1" x14ac:dyDescent="0.15">
      <c r="B301" s="3" t="s">
        <v>7</v>
      </c>
      <c r="C301" s="119">
        <f>C300/C300*100</f>
        <v>100</v>
      </c>
      <c r="D301" s="119">
        <f>D300/C300*100</f>
        <v>0</v>
      </c>
      <c r="E301" s="119">
        <f>E300/C300*100</f>
        <v>100</v>
      </c>
      <c r="F301" s="119">
        <f>F300/C300*100</f>
        <v>5.6166056166056171</v>
      </c>
      <c r="G301" s="119">
        <f>G300/C300*100</f>
        <v>85.653235653235654</v>
      </c>
      <c r="H301" s="119">
        <f>H300/C300*100</f>
        <v>8.5470085470085468</v>
      </c>
      <c r="I301" s="119">
        <f>I300/C300*100</f>
        <v>0.1221001221001221</v>
      </c>
      <c r="J301" s="141" t="s">
        <v>146</v>
      </c>
    </row>
    <row r="302" spans="2:10" ht="12" customHeight="1" x14ac:dyDescent="0.15">
      <c r="B302" s="4" t="s">
        <v>8</v>
      </c>
      <c r="C302" s="7"/>
      <c r="D302" s="7"/>
      <c r="E302" s="5">
        <f>E300/E300*100</f>
        <v>100</v>
      </c>
      <c r="F302" s="5">
        <f>F300/E300*100</f>
        <v>5.6166056166056171</v>
      </c>
      <c r="G302" s="5">
        <f>G300/E300*100</f>
        <v>85.653235653235654</v>
      </c>
      <c r="H302" s="5">
        <f>H300/E300*100</f>
        <v>8.5470085470085468</v>
      </c>
      <c r="I302" s="5">
        <f>I300/E300*100</f>
        <v>0.1221001221001221</v>
      </c>
      <c r="J302" s="142" t="s">
        <v>146</v>
      </c>
    </row>
    <row r="303" spans="2:10" ht="12" customHeight="1" x14ac:dyDescent="0.15">
      <c r="B303" s="122" t="s">
        <v>117</v>
      </c>
      <c r="C303" s="117">
        <v>9</v>
      </c>
      <c r="D303" s="123">
        <v>0</v>
      </c>
      <c r="E303" s="118">
        <v>9</v>
      </c>
      <c r="F303" s="123">
        <v>5</v>
      </c>
      <c r="G303" s="123">
        <v>1</v>
      </c>
      <c r="H303" s="123">
        <v>3</v>
      </c>
      <c r="I303" s="123">
        <v>0</v>
      </c>
      <c r="J303" s="140"/>
    </row>
    <row r="304" spans="2:10" ht="12" customHeight="1" x14ac:dyDescent="0.15">
      <c r="B304" s="3" t="s">
        <v>7</v>
      </c>
      <c r="C304" s="119">
        <f>C303/C303*100</f>
        <v>100</v>
      </c>
      <c r="D304" s="119">
        <f>D303/C303*100</f>
        <v>0</v>
      </c>
      <c r="E304" s="119">
        <f>E303/C303*100</f>
        <v>100</v>
      </c>
      <c r="F304" s="119">
        <f>F303/C303*100</f>
        <v>55.555555555555557</v>
      </c>
      <c r="G304" s="119">
        <f>G303/C303*100</f>
        <v>11.111111111111111</v>
      </c>
      <c r="H304" s="119">
        <f>H303/C303*100</f>
        <v>33.333333333333329</v>
      </c>
      <c r="I304" s="119">
        <f>I303/C303*100</f>
        <v>0</v>
      </c>
      <c r="J304" s="141" t="s">
        <v>146</v>
      </c>
    </row>
    <row r="305" spans="2:10" ht="12" customHeight="1" x14ac:dyDescent="0.15">
      <c r="B305" s="4" t="s">
        <v>8</v>
      </c>
      <c r="C305" s="7"/>
      <c r="D305" s="7"/>
      <c r="E305" s="5">
        <f>E303/E303*100</f>
        <v>100</v>
      </c>
      <c r="F305" s="5">
        <f>F303/E303*100</f>
        <v>55.555555555555557</v>
      </c>
      <c r="G305" s="5">
        <f>G303/E303*100</f>
        <v>11.111111111111111</v>
      </c>
      <c r="H305" s="5">
        <f>H303/E303*100</f>
        <v>33.333333333333329</v>
      </c>
      <c r="I305" s="5">
        <f>I303/E303*100</f>
        <v>0</v>
      </c>
      <c r="J305" s="142" t="s">
        <v>146</v>
      </c>
    </row>
    <row r="306" spans="2:10" ht="12" customHeight="1" x14ac:dyDescent="0.15">
      <c r="B306" s="122" t="s">
        <v>118</v>
      </c>
      <c r="C306" s="117">
        <v>25</v>
      </c>
      <c r="D306" s="123">
        <v>1</v>
      </c>
      <c r="E306" s="118">
        <v>24</v>
      </c>
      <c r="F306" s="123">
        <v>16</v>
      </c>
      <c r="G306" s="123">
        <v>0</v>
      </c>
      <c r="H306" s="123">
        <v>6</v>
      </c>
      <c r="I306" s="123">
        <v>1</v>
      </c>
      <c r="J306" s="140"/>
    </row>
    <row r="307" spans="2:10" ht="12" customHeight="1" x14ac:dyDescent="0.15">
      <c r="B307" s="3" t="s">
        <v>7</v>
      </c>
      <c r="C307" s="119">
        <f>C306/C306*100</f>
        <v>100</v>
      </c>
      <c r="D307" s="119">
        <f>D306/C306*100</f>
        <v>4</v>
      </c>
      <c r="E307" s="119">
        <f>E306/C306*100</f>
        <v>96</v>
      </c>
      <c r="F307" s="119">
        <f>F306/C306*100</f>
        <v>64</v>
      </c>
      <c r="G307" s="119">
        <f>G306/C306*100</f>
        <v>0</v>
      </c>
      <c r="H307" s="119">
        <f>H306/C306*100</f>
        <v>24</v>
      </c>
      <c r="I307" s="119">
        <f>I306/C306*100</f>
        <v>4</v>
      </c>
      <c r="J307" s="141" t="s">
        <v>146</v>
      </c>
    </row>
    <row r="308" spans="2:10" ht="12" customHeight="1" x14ac:dyDescent="0.15">
      <c r="B308" s="4" t="s">
        <v>8</v>
      </c>
      <c r="C308" s="7"/>
      <c r="D308" s="7"/>
      <c r="E308" s="5">
        <f>E306/E306*100</f>
        <v>100</v>
      </c>
      <c r="F308" s="5">
        <f>F306/E306*100</f>
        <v>66.666666666666657</v>
      </c>
      <c r="G308" s="5">
        <f>G306/E306*100</f>
        <v>0</v>
      </c>
      <c r="H308" s="5">
        <f>H306/E306*100</f>
        <v>25</v>
      </c>
      <c r="I308" s="5">
        <f>I306/E306*100</f>
        <v>4.1666666666666661</v>
      </c>
      <c r="J308" s="142" t="s">
        <v>146</v>
      </c>
    </row>
    <row r="309" spans="2:10" ht="12" customHeight="1" x14ac:dyDescent="0.15">
      <c r="B309" s="122" t="s">
        <v>119</v>
      </c>
      <c r="C309" s="117">
        <v>23</v>
      </c>
      <c r="D309" s="123">
        <v>0</v>
      </c>
      <c r="E309" s="118">
        <v>23</v>
      </c>
      <c r="F309" s="123">
        <v>11</v>
      </c>
      <c r="G309" s="123">
        <v>3</v>
      </c>
      <c r="H309" s="123">
        <v>8</v>
      </c>
      <c r="I309" s="123">
        <v>1</v>
      </c>
      <c r="J309" s="140"/>
    </row>
    <row r="310" spans="2:10" ht="12" customHeight="1" x14ac:dyDescent="0.15">
      <c r="B310" s="3" t="s">
        <v>7</v>
      </c>
      <c r="C310" s="119">
        <f>C309/C309*100</f>
        <v>100</v>
      </c>
      <c r="D310" s="119">
        <f>D309/C309*100</f>
        <v>0</v>
      </c>
      <c r="E310" s="119">
        <f>E309/C309*100</f>
        <v>100</v>
      </c>
      <c r="F310" s="119">
        <f>F309/C309*100</f>
        <v>47.826086956521742</v>
      </c>
      <c r="G310" s="119">
        <f>G309/C309*100</f>
        <v>13.043478260869565</v>
      </c>
      <c r="H310" s="119">
        <f>H309/C309*100</f>
        <v>34.782608695652172</v>
      </c>
      <c r="I310" s="119">
        <f>I309/C309*100</f>
        <v>4.3478260869565215</v>
      </c>
      <c r="J310" s="141" t="s">
        <v>146</v>
      </c>
    </row>
    <row r="311" spans="2:10" ht="12" customHeight="1" x14ac:dyDescent="0.15">
      <c r="B311" s="4" t="s">
        <v>8</v>
      </c>
      <c r="C311" s="7"/>
      <c r="D311" s="7"/>
      <c r="E311" s="5">
        <f>E309/E309*100</f>
        <v>100</v>
      </c>
      <c r="F311" s="5">
        <f>F309/E309*100</f>
        <v>47.826086956521742</v>
      </c>
      <c r="G311" s="5">
        <f>G309/E309*100</f>
        <v>13.043478260869565</v>
      </c>
      <c r="H311" s="5">
        <f>H309/E309*100</f>
        <v>34.782608695652172</v>
      </c>
      <c r="I311" s="5">
        <f>I309/E309*100</f>
        <v>4.3478260869565215</v>
      </c>
      <c r="J311" s="142" t="s">
        <v>146</v>
      </c>
    </row>
    <row r="312" spans="2:10" ht="12" customHeight="1" x14ac:dyDescent="0.15">
      <c r="B312" s="133" t="s">
        <v>145</v>
      </c>
      <c r="C312" s="132"/>
      <c r="D312" s="132"/>
      <c r="E312" s="132"/>
      <c r="F312" s="132"/>
      <c r="G312" s="132"/>
      <c r="H312" s="135"/>
      <c r="I312" s="132"/>
    </row>
    <row r="313" spans="2:10" ht="12" customHeight="1" x14ac:dyDescent="0.15">
      <c r="B313" s="109" t="s">
        <v>142</v>
      </c>
      <c r="C313" s="110" t="s">
        <v>110</v>
      </c>
      <c r="D313" s="111"/>
      <c r="E313" s="111"/>
      <c r="F313" s="111"/>
      <c r="G313" s="111"/>
      <c r="H313" s="111"/>
      <c r="I313" s="112"/>
      <c r="J313" s="138"/>
    </row>
    <row r="314" spans="2:10" ht="12" customHeight="1" x14ac:dyDescent="0.15">
      <c r="B314" s="113"/>
      <c r="C314" s="114">
        <f>C319+C322+C325+C328+C331+C334+C337+C340</f>
        <v>7968</v>
      </c>
      <c r="D314" s="109" t="s">
        <v>1</v>
      </c>
      <c r="E314" s="115" t="s">
        <v>108</v>
      </c>
      <c r="F314" s="111"/>
      <c r="G314" s="111"/>
      <c r="H314" s="111"/>
      <c r="I314" s="112"/>
      <c r="J314" s="138"/>
    </row>
    <row r="315" spans="2:10" ht="12" customHeight="1" x14ac:dyDescent="0.15">
      <c r="B315" s="120"/>
      <c r="C315" s="116"/>
      <c r="D315" s="136" t="s">
        <v>129</v>
      </c>
      <c r="E315" s="116" t="s">
        <v>108</v>
      </c>
      <c r="F315" s="121" t="s">
        <v>2</v>
      </c>
      <c r="G315" s="121" t="s">
        <v>3</v>
      </c>
      <c r="H315" s="121" t="s">
        <v>4</v>
      </c>
      <c r="I315" s="121" t="s">
        <v>5</v>
      </c>
      <c r="J315" s="139"/>
    </row>
    <row r="316" spans="2:10" ht="12" customHeight="1" x14ac:dyDescent="0.15">
      <c r="B316" s="109" t="s">
        <v>111</v>
      </c>
      <c r="C316" s="117">
        <v>7969</v>
      </c>
      <c r="D316" s="117">
        <v>233</v>
      </c>
      <c r="E316" s="118">
        <v>7734</v>
      </c>
      <c r="F316" s="117">
        <v>3080</v>
      </c>
      <c r="G316" s="117">
        <v>4187</v>
      </c>
      <c r="H316" s="117">
        <v>421</v>
      </c>
      <c r="I316" s="117">
        <v>44</v>
      </c>
      <c r="J316" s="140" t="s">
        <v>11</v>
      </c>
    </row>
    <row r="317" spans="2:10" ht="12" customHeight="1" x14ac:dyDescent="0.15">
      <c r="B317" s="3" t="s">
        <v>7</v>
      </c>
      <c r="C317" s="119">
        <f>C316/C316*100</f>
        <v>100</v>
      </c>
      <c r="D317" s="119">
        <f>D316/C316*100</f>
        <v>2.9238298406324508</v>
      </c>
      <c r="E317" s="119">
        <f>E316/C316*100</f>
        <v>97.051072907516627</v>
      </c>
      <c r="F317" s="119">
        <f>F316/C316*100</f>
        <v>38.649767850420382</v>
      </c>
      <c r="G317" s="119">
        <f>G316/C316*100</f>
        <v>52.541096749905883</v>
      </c>
      <c r="H317" s="119">
        <f>H316/C316*100</f>
        <v>5.2829715146191489</v>
      </c>
      <c r="I317" s="119">
        <f>I316/C316*100</f>
        <v>0.55213954072029114</v>
      </c>
      <c r="J317" s="141" t="s">
        <v>12</v>
      </c>
    </row>
    <row r="318" spans="2:10" ht="12" customHeight="1" x14ac:dyDescent="0.15">
      <c r="B318" s="4" t="s">
        <v>8</v>
      </c>
      <c r="C318" s="7"/>
      <c r="D318" s="7"/>
      <c r="E318" s="5">
        <f>E316/E316*100</f>
        <v>100</v>
      </c>
      <c r="F318" s="5">
        <f>F316/E316*100</f>
        <v>39.824153090250839</v>
      </c>
      <c r="G318" s="5">
        <f>G316/E316*100</f>
        <v>54.137574347039049</v>
      </c>
      <c r="H318" s="5">
        <f>H316/E316*100</f>
        <v>5.443496250323248</v>
      </c>
      <c r="I318" s="5">
        <f>I316/E316*100</f>
        <v>0.56891647271786916</v>
      </c>
      <c r="J318" s="142" t="s">
        <v>12</v>
      </c>
    </row>
    <row r="319" spans="2:10" ht="12" customHeight="1" x14ac:dyDescent="0.15">
      <c r="B319" s="122" t="s">
        <v>112</v>
      </c>
      <c r="C319" s="117">
        <v>2242</v>
      </c>
      <c r="D319" s="123">
        <v>0</v>
      </c>
      <c r="E319" s="118">
        <v>2242</v>
      </c>
      <c r="F319" s="123">
        <v>1203</v>
      </c>
      <c r="G319" s="123">
        <v>1038</v>
      </c>
      <c r="H319" s="123">
        <v>1</v>
      </c>
      <c r="I319" s="123">
        <v>0</v>
      </c>
      <c r="J319" s="140" t="s">
        <v>11</v>
      </c>
    </row>
    <row r="320" spans="2:10" ht="12" customHeight="1" x14ac:dyDescent="0.15">
      <c r="B320" s="3" t="s">
        <v>7</v>
      </c>
      <c r="C320" s="119">
        <f>C319/C319*100</f>
        <v>100</v>
      </c>
      <c r="D320" s="119">
        <f>D319/C319*100</f>
        <v>0</v>
      </c>
      <c r="E320" s="119">
        <f>E319/C319*100</f>
        <v>100</v>
      </c>
      <c r="F320" s="119">
        <f>F319/C319*100</f>
        <v>53.657448706512042</v>
      </c>
      <c r="G320" s="119">
        <f>G319/C319*100</f>
        <v>46.297948260481711</v>
      </c>
      <c r="H320" s="119">
        <f>H319/C319*100</f>
        <v>4.4603033006244429E-2</v>
      </c>
      <c r="I320" s="119">
        <f>I319/C319*100</f>
        <v>0</v>
      </c>
      <c r="J320" s="141" t="s">
        <v>12</v>
      </c>
    </row>
    <row r="321" spans="2:10" ht="12" customHeight="1" x14ac:dyDescent="0.15">
      <c r="B321" s="4" t="s">
        <v>8</v>
      </c>
      <c r="C321" s="7"/>
      <c r="D321" s="7"/>
      <c r="E321" s="5">
        <f>E319/E319*100</f>
        <v>100</v>
      </c>
      <c r="F321" s="5">
        <f>F319/E319*100</f>
        <v>53.657448706512042</v>
      </c>
      <c r="G321" s="5">
        <f>G319/E319*100</f>
        <v>46.297948260481711</v>
      </c>
      <c r="H321" s="5">
        <f>H319/E319*100</f>
        <v>4.4603033006244429E-2</v>
      </c>
      <c r="I321" s="5">
        <f>I319/E319*100</f>
        <v>0</v>
      </c>
      <c r="J321" s="142" t="s">
        <v>12</v>
      </c>
    </row>
    <row r="322" spans="2:10" ht="12" customHeight="1" x14ac:dyDescent="0.15">
      <c r="B322" s="122" t="s">
        <v>113</v>
      </c>
      <c r="C322" s="117">
        <v>287</v>
      </c>
      <c r="D322" s="123">
        <v>0</v>
      </c>
      <c r="E322" s="118">
        <v>286</v>
      </c>
      <c r="F322" s="123">
        <v>129</v>
      </c>
      <c r="G322" s="123">
        <v>139</v>
      </c>
      <c r="H322" s="123">
        <v>0</v>
      </c>
      <c r="I322" s="123">
        <v>18</v>
      </c>
      <c r="J322" s="140" t="s">
        <v>11</v>
      </c>
    </row>
    <row r="323" spans="2:10" ht="12" customHeight="1" x14ac:dyDescent="0.15">
      <c r="B323" s="3" t="s">
        <v>7</v>
      </c>
      <c r="C323" s="119">
        <f>C322/C322*100</f>
        <v>100</v>
      </c>
      <c r="D323" s="119">
        <f>D322/C322*100</f>
        <v>0</v>
      </c>
      <c r="E323" s="119">
        <f>E322/C322*100</f>
        <v>99.651567944250871</v>
      </c>
      <c r="F323" s="119">
        <f>F322/C322*100</f>
        <v>44.947735191637634</v>
      </c>
      <c r="G323" s="119">
        <f>G322/C322*100</f>
        <v>48.432055749128921</v>
      </c>
      <c r="H323" s="119">
        <f>H322/C322*100</f>
        <v>0</v>
      </c>
      <c r="I323" s="119">
        <f>I322/C322*100</f>
        <v>6.2717770034843205</v>
      </c>
      <c r="J323" s="141" t="s">
        <v>12</v>
      </c>
    </row>
    <row r="324" spans="2:10" ht="12" customHeight="1" x14ac:dyDescent="0.15">
      <c r="B324" s="4" t="s">
        <v>8</v>
      </c>
      <c r="C324" s="7"/>
      <c r="D324" s="7"/>
      <c r="E324" s="5">
        <f>E322/E322*100</f>
        <v>100</v>
      </c>
      <c r="F324" s="5">
        <f>F322/E322*100</f>
        <v>45.104895104895107</v>
      </c>
      <c r="G324" s="5">
        <f>G322/E322*100</f>
        <v>48.6013986013986</v>
      </c>
      <c r="H324" s="5">
        <f>H322/E322*100</f>
        <v>0</v>
      </c>
      <c r="I324" s="5">
        <f>I322/E322*100</f>
        <v>6.2937062937062942</v>
      </c>
      <c r="J324" s="142" t="s">
        <v>12</v>
      </c>
    </row>
    <row r="325" spans="2:10" ht="12" customHeight="1" x14ac:dyDescent="0.15">
      <c r="B325" s="122" t="s">
        <v>114</v>
      </c>
      <c r="C325" s="117">
        <v>1458</v>
      </c>
      <c r="D325" s="123">
        <v>36</v>
      </c>
      <c r="E325" s="118">
        <v>1422</v>
      </c>
      <c r="F325" s="123">
        <v>1126</v>
      </c>
      <c r="G325" s="123">
        <v>115</v>
      </c>
      <c r="H325" s="123">
        <v>176</v>
      </c>
      <c r="I325" s="123">
        <v>6</v>
      </c>
      <c r="J325" s="140" t="s">
        <v>11</v>
      </c>
    </row>
    <row r="326" spans="2:10" ht="12" customHeight="1" x14ac:dyDescent="0.15">
      <c r="B326" s="3" t="s">
        <v>7</v>
      </c>
      <c r="C326" s="119">
        <f>C325/C325*100</f>
        <v>100</v>
      </c>
      <c r="D326" s="119">
        <f>D325/C325*100</f>
        <v>2.4691358024691357</v>
      </c>
      <c r="E326" s="119">
        <f>E325/C325*100</f>
        <v>97.53086419753086</v>
      </c>
      <c r="F326" s="119">
        <f>F325/C325*100</f>
        <v>77.229080932784626</v>
      </c>
      <c r="G326" s="119">
        <f>G325/C325*100</f>
        <v>7.887517146776406</v>
      </c>
      <c r="H326" s="119">
        <f>H325/C325*100</f>
        <v>12.071330589849108</v>
      </c>
      <c r="I326" s="119">
        <f>I325/C325*100</f>
        <v>0.41152263374485598</v>
      </c>
      <c r="J326" s="141" t="s">
        <v>12</v>
      </c>
    </row>
    <row r="327" spans="2:10" ht="12" customHeight="1" x14ac:dyDescent="0.15">
      <c r="B327" s="4" t="s">
        <v>8</v>
      </c>
      <c r="C327" s="7"/>
      <c r="D327" s="7"/>
      <c r="E327" s="5">
        <f>E325/E325*100</f>
        <v>100</v>
      </c>
      <c r="F327" s="5">
        <f>F325/E325*100</f>
        <v>79.184247538677923</v>
      </c>
      <c r="G327" s="5">
        <f>G325/E325*100</f>
        <v>8.0872011251758096</v>
      </c>
      <c r="H327" s="5">
        <f>H325/E325*100</f>
        <v>12.376933895921239</v>
      </c>
      <c r="I327" s="5">
        <f>I325/E325*100</f>
        <v>0.42194092827004215</v>
      </c>
      <c r="J327" s="142" t="s">
        <v>12</v>
      </c>
    </row>
    <row r="328" spans="2:10" ht="12" customHeight="1" x14ac:dyDescent="0.15">
      <c r="B328" s="122" t="s">
        <v>115</v>
      </c>
      <c r="C328" s="117">
        <v>2413</v>
      </c>
      <c r="D328" s="123">
        <v>195</v>
      </c>
      <c r="E328" s="118">
        <v>2218</v>
      </c>
      <c r="F328" s="123">
        <v>499</v>
      </c>
      <c r="G328" s="123">
        <v>1553</v>
      </c>
      <c r="H328" s="123">
        <v>150</v>
      </c>
      <c r="I328" s="123">
        <v>15</v>
      </c>
      <c r="J328" s="140" t="s">
        <v>11</v>
      </c>
    </row>
    <row r="329" spans="2:10" ht="12" customHeight="1" x14ac:dyDescent="0.15">
      <c r="B329" s="3" t="s">
        <v>7</v>
      </c>
      <c r="C329" s="119">
        <f>C328/C328*100</f>
        <v>100</v>
      </c>
      <c r="D329" s="119">
        <f>D328/C328*100</f>
        <v>8.0812266887691671</v>
      </c>
      <c r="E329" s="119">
        <f>E328/C328*100</f>
        <v>91.918773311230822</v>
      </c>
      <c r="F329" s="119">
        <f>F328/C328*100</f>
        <v>20.67965188561956</v>
      </c>
      <c r="G329" s="119">
        <f>G328/C328*100</f>
        <v>64.359718193120599</v>
      </c>
      <c r="H329" s="119">
        <f>H328/C328*100</f>
        <v>6.2163282221301284</v>
      </c>
      <c r="I329" s="119">
        <f>I328/C328*100</f>
        <v>0.62163282221301286</v>
      </c>
      <c r="J329" s="141" t="s">
        <v>12</v>
      </c>
    </row>
    <row r="330" spans="2:10" ht="12" customHeight="1" x14ac:dyDescent="0.15">
      <c r="B330" s="4" t="s">
        <v>8</v>
      </c>
      <c r="C330" s="7"/>
      <c r="D330" s="7"/>
      <c r="E330" s="5">
        <f>E328/E328*100</f>
        <v>100</v>
      </c>
      <c r="F330" s="5">
        <f>F328/E328*100</f>
        <v>22.497745716862038</v>
      </c>
      <c r="G330" s="5">
        <f>G328/E328*100</f>
        <v>70.018034265103708</v>
      </c>
      <c r="H330" s="5">
        <f>H328/E328*100</f>
        <v>6.7628494138863831</v>
      </c>
      <c r="I330" s="5">
        <f>I328/E328*100</f>
        <v>0.67628494138863837</v>
      </c>
      <c r="J330" s="142" t="s">
        <v>12</v>
      </c>
    </row>
    <row r="331" spans="2:10" ht="12" customHeight="1" x14ac:dyDescent="0.15">
      <c r="B331" s="122" t="s">
        <v>116</v>
      </c>
      <c r="C331" s="117">
        <v>1512</v>
      </c>
      <c r="D331" s="123">
        <v>1</v>
      </c>
      <c r="E331" s="118">
        <v>1511</v>
      </c>
      <c r="F331" s="123">
        <v>104</v>
      </c>
      <c r="G331" s="123">
        <v>1324</v>
      </c>
      <c r="H331" s="123">
        <v>80</v>
      </c>
      <c r="I331" s="123">
        <v>2</v>
      </c>
      <c r="J331" s="140" t="s">
        <v>11</v>
      </c>
    </row>
    <row r="332" spans="2:10" ht="12" customHeight="1" x14ac:dyDescent="0.15">
      <c r="B332" s="3" t="s">
        <v>7</v>
      </c>
      <c r="C332" s="119">
        <f>C331/C331*100</f>
        <v>100</v>
      </c>
      <c r="D332" s="119">
        <f>D331/C331*100</f>
        <v>6.6137566137566134E-2</v>
      </c>
      <c r="E332" s="119">
        <f>E331/C331*100</f>
        <v>99.93386243386243</v>
      </c>
      <c r="F332" s="119">
        <f>F331/C331*100</f>
        <v>6.8783068783068781</v>
      </c>
      <c r="G332" s="119">
        <f>G331/C331*100</f>
        <v>87.56613756613757</v>
      </c>
      <c r="H332" s="119">
        <f>H331/C331*100</f>
        <v>5.2910052910052912</v>
      </c>
      <c r="I332" s="119">
        <f>I331/C331*100</f>
        <v>0.13227513227513227</v>
      </c>
      <c r="J332" s="141" t="s">
        <v>12</v>
      </c>
    </row>
    <row r="333" spans="2:10" ht="12" customHeight="1" x14ac:dyDescent="0.15">
      <c r="B333" s="4" t="s">
        <v>8</v>
      </c>
      <c r="C333" s="7"/>
      <c r="D333" s="7"/>
      <c r="E333" s="5">
        <f>E331/E331*100</f>
        <v>100</v>
      </c>
      <c r="F333" s="5">
        <f>F331/E331*100</f>
        <v>6.8828590337524824</v>
      </c>
      <c r="G333" s="5">
        <f>G331/E331*100</f>
        <v>87.624090006618133</v>
      </c>
      <c r="H333" s="5">
        <f>H331/E331*100</f>
        <v>5.2945069490403709</v>
      </c>
      <c r="I333" s="5">
        <f>I331/E331*100</f>
        <v>0.13236267372600927</v>
      </c>
      <c r="J333" s="142" t="s">
        <v>12</v>
      </c>
    </row>
    <row r="334" spans="2:10" ht="12" customHeight="1" x14ac:dyDescent="0.15">
      <c r="B334" s="122" t="s">
        <v>117</v>
      </c>
      <c r="C334" s="117">
        <v>8</v>
      </c>
      <c r="D334" s="123">
        <v>0</v>
      </c>
      <c r="E334" s="118">
        <v>8</v>
      </c>
      <c r="F334" s="123">
        <v>3</v>
      </c>
      <c r="G334" s="123">
        <v>2</v>
      </c>
      <c r="H334" s="123">
        <v>2</v>
      </c>
      <c r="I334" s="123">
        <v>0</v>
      </c>
      <c r="J334" s="140" t="s">
        <v>11</v>
      </c>
    </row>
    <row r="335" spans="2:10" ht="12" customHeight="1" x14ac:dyDescent="0.15">
      <c r="B335" s="3" t="s">
        <v>7</v>
      </c>
      <c r="C335" s="119">
        <f>C334/C334*100</f>
        <v>100</v>
      </c>
      <c r="D335" s="119">
        <f>D334/C334*100</f>
        <v>0</v>
      </c>
      <c r="E335" s="119">
        <f>E334/C334*100</f>
        <v>100</v>
      </c>
      <c r="F335" s="119">
        <f>F334/C334*100</f>
        <v>37.5</v>
      </c>
      <c r="G335" s="119">
        <f>G334/C334*100</f>
        <v>25</v>
      </c>
      <c r="H335" s="119">
        <f>H334/C334*100</f>
        <v>25</v>
      </c>
      <c r="I335" s="119">
        <f>I334/C334*100</f>
        <v>0</v>
      </c>
      <c r="J335" s="141" t="s">
        <v>12</v>
      </c>
    </row>
    <row r="336" spans="2:10" ht="12" customHeight="1" x14ac:dyDescent="0.15">
      <c r="B336" s="4" t="s">
        <v>8</v>
      </c>
      <c r="C336" s="7"/>
      <c r="D336" s="7"/>
      <c r="E336" s="5">
        <f>E334/E334*100</f>
        <v>100</v>
      </c>
      <c r="F336" s="5">
        <f>F334/E334*100</f>
        <v>37.5</v>
      </c>
      <c r="G336" s="5">
        <f>G334/E334*100</f>
        <v>25</v>
      </c>
      <c r="H336" s="5">
        <f>H334/E334*100</f>
        <v>25</v>
      </c>
      <c r="I336" s="5">
        <f>I334/E334*100</f>
        <v>0</v>
      </c>
      <c r="J336" s="142" t="s">
        <v>12</v>
      </c>
    </row>
    <row r="337" spans="2:13" ht="12" customHeight="1" x14ac:dyDescent="0.15">
      <c r="B337" s="122" t="s">
        <v>118</v>
      </c>
      <c r="C337" s="117">
        <v>25</v>
      </c>
      <c r="D337" s="123">
        <v>1</v>
      </c>
      <c r="E337" s="118">
        <v>24</v>
      </c>
      <c r="F337" s="123">
        <v>12</v>
      </c>
      <c r="G337" s="123">
        <v>6</v>
      </c>
      <c r="H337" s="123">
        <v>5</v>
      </c>
      <c r="I337" s="123">
        <v>1</v>
      </c>
      <c r="J337" s="140" t="s">
        <v>11</v>
      </c>
    </row>
    <row r="338" spans="2:13" ht="12" customHeight="1" x14ac:dyDescent="0.15">
      <c r="B338" s="3" t="s">
        <v>7</v>
      </c>
      <c r="C338" s="119">
        <f>C337/C337*100</f>
        <v>100</v>
      </c>
      <c r="D338" s="119">
        <f>D337/C337*100</f>
        <v>4</v>
      </c>
      <c r="E338" s="119">
        <f>E337/C337*100</f>
        <v>96</v>
      </c>
      <c r="F338" s="119">
        <f>F337/C337*100</f>
        <v>48</v>
      </c>
      <c r="G338" s="119">
        <f>G337/C337*100</f>
        <v>24</v>
      </c>
      <c r="H338" s="119">
        <f>H337/C337*100</f>
        <v>20</v>
      </c>
      <c r="I338" s="119">
        <f>I337/C337*100</f>
        <v>4</v>
      </c>
      <c r="J338" s="141" t="s">
        <v>12</v>
      </c>
    </row>
    <row r="339" spans="2:13" ht="12" customHeight="1" x14ac:dyDescent="0.15">
      <c r="B339" s="4" t="s">
        <v>8</v>
      </c>
      <c r="C339" s="7"/>
      <c r="D339" s="7"/>
      <c r="E339" s="5">
        <f>E337/E337*100</f>
        <v>100</v>
      </c>
      <c r="F339" s="5">
        <f>F337/E337*100</f>
        <v>50</v>
      </c>
      <c r="G339" s="5">
        <f>G337/E337*100</f>
        <v>25</v>
      </c>
      <c r="H339" s="5">
        <f>H337/E337*100</f>
        <v>20.833333333333336</v>
      </c>
      <c r="I339" s="5">
        <f>I337/E337*100</f>
        <v>4.1666666666666661</v>
      </c>
      <c r="J339" s="142" t="s">
        <v>12</v>
      </c>
    </row>
    <row r="340" spans="2:13" ht="12" customHeight="1" x14ac:dyDescent="0.15">
      <c r="B340" s="122" t="s">
        <v>119</v>
      </c>
      <c r="C340" s="117">
        <v>23</v>
      </c>
      <c r="D340" s="123">
        <v>0</v>
      </c>
      <c r="E340" s="118">
        <v>23</v>
      </c>
      <c r="F340" s="123">
        <v>4</v>
      </c>
      <c r="G340" s="123">
        <v>10</v>
      </c>
      <c r="H340" s="123">
        <v>7</v>
      </c>
      <c r="I340" s="123">
        <v>2</v>
      </c>
      <c r="J340" s="140" t="s">
        <v>11</v>
      </c>
    </row>
    <row r="341" spans="2:13" ht="12" customHeight="1" x14ac:dyDescent="0.15">
      <c r="B341" s="3" t="s">
        <v>7</v>
      </c>
      <c r="C341" s="119">
        <f>C340/C340*100</f>
        <v>100</v>
      </c>
      <c r="D341" s="119">
        <f>D340/C340*100</f>
        <v>0</v>
      </c>
      <c r="E341" s="119">
        <f>E340/C340*100</f>
        <v>100</v>
      </c>
      <c r="F341" s="119">
        <f>F340/C340*100</f>
        <v>17.391304347826086</v>
      </c>
      <c r="G341" s="119">
        <f>G340/C340*100</f>
        <v>43.478260869565219</v>
      </c>
      <c r="H341" s="119">
        <f>H340/C340*100</f>
        <v>30.434782608695656</v>
      </c>
      <c r="I341" s="119">
        <f>I340/C340*100</f>
        <v>8.695652173913043</v>
      </c>
      <c r="J341" s="141" t="s">
        <v>12</v>
      </c>
    </row>
    <row r="342" spans="2:13" ht="12" customHeight="1" x14ac:dyDescent="0.15">
      <c r="B342" s="4" t="s">
        <v>8</v>
      </c>
      <c r="C342" s="7"/>
      <c r="D342" s="7"/>
      <c r="E342" s="5">
        <f>E340/E340*100</f>
        <v>100</v>
      </c>
      <c r="F342" s="5">
        <f>F340/E340*100</f>
        <v>17.391304347826086</v>
      </c>
      <c r="G342" s="5">
        <f>G340/E340*100</f>
        <v>43.478260869565219</v>
      </c>
      <c r="H342" s="5">
        <f>H340/E340*100</f>
        <v>30.434782608695656</v>
      </c>
      <c r="I342" s="5">
        <f>I340/E340*100</f>
        <v>8.695652173913043</v>
      </c>
      <c r="J342" s="142" t="s">
        <v>146</v>
      </c>
    </row>
    <row r="343" spans="2:13" ht="12" customHeight="1" x14ac:dyDescent="0.15">
      <c r="B343" s="133" t="s">
        <v>147</v>
      </c>
      <c r="C343" s="132"/>
      <c r="D343" s="132"/>
      <c r="E343" s="132"/>
      <c r="F343" s="132"/>
      <c r="G343" s="132"/>
      <c r="H343" s="135"/>
      <c r="I343" s="132"/>
      <c r="J343" s="9"/>
      <c r="L343" s="86"/>
      <c r="M343" s="93"/>
    </row>
    <row r="344" spans="2:13" ht="12" customHeight="1" x14ac:dyDescent="0.15">
      <c r="B344" s="109"/>
      <c r="C344" s="110" t="s">
        <v>140</v>
      </c>
      <c r="D344" s="111"/>
      <c r="E344" s="111"/>
      <c r="F344" s="111" t="s">
        <v>94</v>
      </c>
      <c r="G344" s="111" t="s">
        <v>93</v>
      </c>
      <c r="H344" s="111" t="s">
        <v>95</v>
      </c>
      <c r="I344" s="112"/>
      <c r="J344" s="138"/>
      <c r="L344" s="86"/>
      <c r="M344" s="93"/>
    </row>
    <row r="345" spans="2:13" ht="12" customHeight="1" x14ac:dyDescent="0.15">
      <c r="B345" s="113"/>
      <c r="C345" s="114"/>
      <c r="D345" s="109" t="s">
        <v>1</v>
      </c>
      <c r="E345" s="115" t="s">
        <v>108</v>
      </c>
      <c r="F345" s="111"/>
      <c r="G345" s="111"/>
      <c r="H345" s="111"/>
      <c r="I345" s="112"/>
      <c r="J345" s="138"/>
      <c r="L345" s="86"/>
      <c r="M345" s="93"/>
    </row>
    <row r="346" spans="2:13" ht="12" customHeight="1" x14ac:dyDescent="0.15">
      <c r="B346" s="120"/>
      <c r="C346" s="116"/>
      <c r="D346" s="136" t="s">
        <v>129</v>
      </c>
      <c r="E346" s="116" t="s">
        <v>108</v>
      </c>
      <c r="F346" s="121" t="s">
        <v>2</v>
      </c>
      <c r="G346" s="121" t="s">
        <v>3</v>
      </c>
      <c r="H346" s="121" t="s">
        <v>4</v>
      </c>
      <c r="I346" s="121" t="s">
        <v>5</v>
      </c>
      <c r="J346" s="139"/>
      <c r="L346" s="86"/>
      <c r="M346" s="93"/>
    </row>
    <row r="347" spans="2:13" ht="12" customHeight="1" x14ac:dyDescent="0.15">
      <c r="B347" s="109" t="s">
        <v>111</v>
      </c>
      <c r="C347" s="117">
        <v>5135.7830000000004</v>
      </c>
      <c r="D347" s="117"/>
      <c r="E347" s="118">
        <f>SUM(F347:I347)</f>
        <v>5135.7830000000004</v>
      </c>
      <c r="F347" s="117">
        <v>1360.9780000000001</v>
      </c>
      <c r="G347" s="117">
        <v>2699.4090000000001</v>
      </c>
      <c r="H347" s="117">
        <v>1075.396</v>
      </c>
      <c r="I347" s="117"/>
      <c r="J347" s="140" t="s">
        <v>11</v>
      </c>
      <c r="L347" s="86"/>
      <c r="M347" s="93"/>
    </row>
    <row r="348" spans="2:13" ht="12" customHeight="1" x14ac:dyDescent="0.15">
      <c r="B348" s="3" t="s">
        <v>7</v>
      </c>
      <c r="C348" s="119">
        <f>C347/C347*100</f>
        <v>100</v>
      </c>
      <c r="D348" s="119">
        <f>D347/C347*100</f>
        <v>0</v>
      </c>
      <c r="E348" s="119">
        <f>E347/C347*100</f>
        <v>100</v>
      </c>
      <c r="F348" s="119">
        <f>F347/C347*100</f>
        <v>26.499912476831671</v>
      </c>
      <c r="G348" s="119">
        <f>G347/C347*100</f>
        <v>52.560807183636847</v>
      </c>
      <c r="H348" s="119">
        <f>H347/C347*100</f>
        <v>20.939280339531479</v>
      </c>
      <c r="I348" s="119">
        <f>I347/C347*100</f>
        <v>0</v>
      </c>
      <c r="J348" s="141" t="s">
        <v>146</v>
      </c>
      <c r="L348" s="86"/>
      <c r="M348" s="93"/>
    </row>
    <row r="349" spans="2:13" ht="12" customHeight="1" x14ac:dyDescent="0.15">
      <c r="B349" s="4" t="s">
        <v>8</v>
      </c>
      <c r="C349" s="7"/>
      <c r="D349" s="7"/>
      <c r="E349" s="5">
        <f>E347/E347*100</f>
        <v>100</v>
      </c>
      <c r="F349" s="5">
        <f>F347/E347*100</f>
        <v>26.499912476831671</v>
      </c>
      <c r="G349" s="5">
        <f>G347/E347*100</f>
        <v>52.560807183636847</v>
      </c>
      <c r="H349" s="5">
        <f>H347/E347*100</f>
        <v>20.939280339531479</v>
      </c>
      <c r="I349" s="5">
        <f>I347/E347*100</f>
        <v>0</v>
      </c>
      <c r="J349" s="142" t="s">
        <v>146</v>
      </c>
      <c r="L349" s="86"/>
      <c r="M349" s="93"/>
    </row>
    <row r="350" spans="2:13" ht="12" customHeight="1" x14ac:dyDescent="0.15">
      <c r="B350" s="122" t="s">
        <v>112</v>
      </c>
      <c r="C350" s="117"/>
      <c r="D350" s="123"/>
      <c r="E350" s="118"/>
      <c r="F350" s="123"/>
      <c r="G350" s="123"/>
      <c r="H350" s="123"/>
      <c r="I350" s="123"/>
      <c r="J350" s="140"/>
      <c r="L350" s="86"/>
      <c r="M350" s="93"/>
    </row>
    <row r="351" spans="2:13" ht="12" customHeight="1" x14ac:dyDescent="0.15">
      <c r="B351" s="3" t="s">
        <v>7</v>
      </c>
      <c r="C351" s="119"/>
      <c r="D351" s="119"/>
      <c r="E351" s="119"/>
      <c r="F351" s="119"/>
      <c r="G351" s="119"/>
      <c r="H351" s="119"/>
      <c r="I351" s="119"/>
      <c r="J351" s="141" t="s">
        <v>146</v>
      </c>
      <c r="L351" s="86"/>
      <c r="M351" s="93"/>
    </row>
    <row r="352" spans="2:13" ht="12" customHeight="1" x14ac:dyDescent="0.15">
      <c r="B352" s="4" t="s">
        <v>8</v>
      </c>
      <c r="C352" s="7"/>
      <c r="D352" s="7"/>
      <c r="E352" s="5"/>
      <c r="F352" s="5"/>
      <c r="G352" s="5"/>
      <c r="H352" s="5"/>
      <c r="I352" s="5"/>
      <c r="J352" s="142" t="s">
        <v>146</v>
      </c>
      <c r="L352" s="86"/>
      <c r="M352" s="93"/>
    </row>
    <row r="353" spans="2:13" ht="12" customHeight="1" x14ac:dyDescent="0.15">
      <c r="B353" s="122" t="s">
        <v>113</v>
      </c>
      <c r="C353" s="117">
        <v>348.887</v>
      </c>
      <c r="D353" s="123"/>
      <c r="E353" s="118">
        <f>SUM(F353:I353)</f>
        <v>348.887</v>
      </c>
      <c r="F353" s="123">
        <v>95.488</v>
      </c>
      <c r="G353" s="123">
        <v>135.167</v>
      </c>
      <c r="H353" s="123">
        <v>118.232</v>
      </c>
      <c r="I353" s="123"/>
      <c r="J353" s="140"/>
      <c r="L353" s="86"/>
      <c r="M353" s="93"/>
    </row>
    <row r="354" spans="2:13" ht="12" customHeight="1" x14ac:dyDescent="0.15">
      <c r="B354" s="3" t="s">
        <v>7</v>
      </c>
      <c r="C354" s="119">
        <f>C353/C353*100</f>
        <v>100</v>
      </c>
      <c r="D354" s="119">
        <f>D353/C353*100</f>
        <v>0</v>
      </c>
      <c r="E354" s="119">
        <f>E353/C353*100</f>
        <v>100</v>
      </c>
      <c r="F354" s="119">
        <f>F353/C353*100</f>
        <v>27.369320152370253</v>
      </c>
      <c r="G354" s="119">
        <f>G353/C353*100</f>
        <v>38.74234350950308</v>
      </c>
      <c r="H354" s="119">
        <f>H353/C353*100</f>
        <v>33.88833633812667</v>
      </c>
      <c r="I354" s="119">
        <f>I353/C353*100</f>
        <v>0</v>
      </c>
      <c r="J354" s="141" t="s">
        <v>146</v>
      </c>
      <c r="L354" s="86"/>
      <c r="M354" s="93"/>
    </row>
    <row r="355" spans="2:13" ht="12" customHeight="1" x14ac:dyDescent="0.15">
      <c r="B355" s="4" t="s">
        <v>8</v>
      </c>
      <c r="C355" s="7"/>
      <c r="D355" s="7"/>
      <c r="E355" s="5">
        <f>E353/E353*100</f>
        <v>100</v>
      </c>
      <c r="F355" s="5">
        <f>F353/E353*100</f>
        <v>27.369320152370253</v>
      </c>
      <c r="G355" s="5">
        <f>G353/E353*100</f>
        <v>38.74234350950308</v>
      </c>
      <c r="H355" s="5">
        <f>H353/E353*100</f>
        <v>33.88833633812667</v>
      </c>
      <c r="I355" s="5">
        <f>I353/E353*100</f>
        <v>0</v>
      </c>
      <c r="J355" s="142" t="s">
        <v>146</v>
      </c>
      <c r="L355" s="86"/>
      <c r="M355" s="93"/>
    </row>
    <row r="356" spans="2:13" ht="12" customHeight="1" x14ac:dyDescent="0.15">
      <c r="B356" s="122" t="s">
        <v>114</v>
      </c>
      <c r="C356" s="117">
        <v>977.15899999999999</v>
      </c>
      <c r="D356" s="123"/>
      <c r="E356" s="118">
        <f>SUM(F356:I356)</f>
        <v>977.15900000000011</v>
      </c>
      <c r="F356" s="123">
        <v>558.83299999999997</v>
      </c>
      <c r="G356" s="123">
        <v>6.9640000000000004</v>
      </c>
      <c r="H356" s="123">
        <v>411.36200000000002</v>
      </c>
      <c r="I356" s="123"/>
      <c r="J356" s="140"/>
      <c r="L356" s="86"/>
      <c r="M356" s="93"/>
    </row>
    <row r="357" spans="2:13" ht="12" customHeight="1" x14ac:dyDescent="0.15">
      <c r="B357" s="3" t="s">
        <v>7</v>
      </c>
      <c r="C357" s="119">
        <f>C356/C356*100</f>
        <v>100</v>
      </c>
      <c r="D357" s="119">
        <f>D356/C356*100</f>
        <v>0</v>
      </c>
      <c r="E357" s="119">
        <f>E356/C356*100</f>
        <v>100.00000000000003</v>
      </c>
      <c r="F357" s="119">
        <f>F356/C356*100</f>
        <v>57.189566897505927</v>
      </c>
      <c r="G357" s="119">
        <f>G356/C356*100</f>
        <v>0.71267828470085226</v>
      </c>
      <c r="H357" s="119">
        <f>H356/C356*100</f>
        <v>42.097754817793216</v>
      </c>
      <c r="I357" s="119">
        <f>I356/C356*100</f>
        <v>0</v>
      </c>
      <c r="J357" s="141" t="s">
        <v>146</v>
      </c>
      <c r="L357" s="86"/>
      <c r="M357" s="93"/>
    </row>
    <row r="358" spans="2:13" ht="12" customHeight="1" x14ac:dyDescent="0.15">
      <c r="B358" s="4" t="s">
        <v>8</v>
      </c>
      <c r="C358" s="7"/>
      <c r="D358" s="7"/>
      <c r="E358" s="5">
        <f>E356/E356*100</f>
        <v>100</v>
      </c>
      <c r="F358" s="5">
        <f>F356/E356*100</f>
        <v>57.189566897505927</v>
      </c>
      <c r="G358" s="5">
        <f>G356/E356*100</f>
        <v>0.71267828470085215</v>
      </c>
      <c r="H358" s="5">
        <f>H356/E356*100</f>
        <v>42.097754817793216</v>
      </c>
      <c r="I358" s="5">
        <f>I356/E356*100</f>
        <v>0</v>
      </c>
      <c r="J358" s="142" t="s">
        <v>146</v>
      </c>
      <c r="L358" s="86"/>
      <c r="M358" s="93"/>
    </row>
    <row r="359" spans="2:13" ht="12" customHeight="1" x14ac:dyDescent="0.15">
      <c r="B359" s="122" t="s">
        <v>115</v>
      </c>
      <c r="C359" s="117">
        <v>2547.0219999999999</v>
      </c>
      <c r="D359" s="123"/>
      <c r="E359" s="118">
        <f>SUM(F359:I359)</f>
        <v>2546.9589999999998</v>
      </c>
      <c r="F359" s="123">
        <v>656.42899999999997</v>
      </c>
      <c r="G359" s="123">
        <v>1604.0989999999999</v>
      </c>
      <c r="H359" s="123">
        <v>286.43099999999998</v>
      </c>
      <c r="I359" s="123"/>
      <c r="J359" s="140"/>
      <c r="L359" s="86"/>
      <c r="M359" s="93"/>
    </row>
    <row r="360" spans="2:13" ht="12" customHeight="1" x14ac:dyDescent="0.15">
      <c r="B360" s="3" t="s">
        <v>7</v>
      </c>
      <c r="C360" s="119">
        <f>C359/C359*100</f>
        <v>100</v>
      </c>
      <c r="D360" s="119">
        <f>D359/C359*100</f>
        <v>0</v>
      </c>
      <c r="E360" s="119">
        <f>E359/C359*100</f>
        <v>99.997526523131725</v>
      </c>
      <c r="F360" s="119">
        <f>F359/C359*100</f>
        <v>25.772411859811186</v>
      </c>
      <c r="G360" s="119">
        <f>G359/C359*100</f>
        <v>62.979393189379593</v>
      </c>
      <c r="H360" s="119">
        <f>H359/C359*100</f>
        <v>11.245721473940939</v>
      </c>
      <c r="I360" s="119">
        <f>I359/C359*100</f>
        <v>0</v>
      </c>
      <c r="J360" s="141" t="s">
        <v>146</v>
      </c>
      <c r="L360" s="86"/>
      <c r="M360" s="93"/>
    </row>
    <row r="361" spans="2:13" ht="12" customHeight="1" x14ac:dyDescent="0.15">
      <c r="B361" s="4" t="s">
        <v>8</v>
      </c>
      <c r="C361" s="7"/>
      <c r="D361" s="7"/>
      <c r="E361" s="5">
        <f>E359/E359*100</f>
        <v>100</v>
      </c>
      <c r="F361" s="5">
        <f>F359/E359*100</f>
        <v>25.773049350225115</v>
      </c>
      <c r="G361" s="5">
        <f>G359/E359*100</f>
        <v>62.980951008634221</v>
      </c>
      <c r="H361" s="5">
        <f>H359/E359*100</f>
        <v>11.245999641140671</v>
      </c>
      <c r="I361" s="5">
        <f>I359/E359*100</f>
        <v>0</v>
      </c>
      <c r="J361" s="142" t="s">
        <v>146</v>
      </c>
      <c r="L361" s="86"/>
      <c r="M361" s="93"/>
    </row>
    <row r="362" spans="2:13" ht="12" customHeight="1" x14ac:dyDescent="0.15">
      <c r="B362" s="122" t="s">
        <v>116</v>
      </c>
      <c r="C362" s="117">
        <v>1208.8030000000001</v>
      </c>
      <c r="D362" s="123"/>
      <c r="E362" s="118">
        <f>SUM(F362:I362)</f>
        <v>1208.8029999999999</v>
      </c>
      <c r="F362" s="123">
        <v>28.872</v>
      </c>
      <c r="G362" s="123">
        <v>943.99900000000002</v>
      </c>
      <c r="H362" s="123">
        <v>235.93199999999999</v>
      </c>
      <c r="I362" s="123"/>
      <c r="J362" s="140"/>
      <c r="L362" s="86"/>
      <c r="M362" s="93"/>
    </row>
    <row r="363" spans="2:13" ht="12" customHeight="1" x14ac:dyDescent="0.15">
      <c r="B363" s="3" t="s">
        <v>7</v>
      </c>
      <c r="C363" s="119">
        <f>C362/C362*100</f>
        <v>100</v>
      </c>
      <c r="D363" s="119">
        <f>D362/C362*100</f>
        <v>0</v>
      </c>
      <c r="E363" s="119">
        <f>E362/C362*100</f>
        <v>99.999999999999972</v>
      </c>
      <c r="F363" s="119">
        <f>F362/C362*100</f>
        <v>2.3884785196595306</v>
      </c>
      <c r="G363" s="119">
        <f>G362/C362*100</f>
        <v>78.093700958717008</v>
      </c>
      <c r="H363" s="119">
        <f>H362/C362*100</f>
        <v>19.517820521623456</v>
      </c>
      <c r="I363" s="119">
        <f>I362/C362*100</f>
        <v>0</v>
      </c>
      <c r="J363" s="141" t="s">
        <v>146</v>
      </c>
      <c r="L363" s="86"/>
      <c r="M363" s="93"/>
    </row>
    <row r="364" spans="2:13" ht="12" customHeight="1" x14ac:dyDescent="0.15">
      <c r="B364" s="4" t="s">
        <v>8</v>
      </c>
      <c r="C364" s="7"/>
      <c r="D364" s="7"/>
      <c r="E364" s="5">
        <f>E362/E362*100</f>
        <v>100</v>
      </c>
      <c r="F364" s="5">
        <f>F362/E362*100</f>
        <v>2.3884785196595311</v>
      </c>
      <c r="G364" s="5">
        <f>G362/E362*100</f>
        <v>78.093700958717022</v>
      </c>
      <c r="H364" s="5">
        <f>H362/E362*100</f>
        <v>19.517820521623459</v>
      </c>
      <c r="I364" s="5">
        <f>I362/E362*100</f>
        <v>0</v>
      </c>
      <c r="J364" s="142" t="s">
        <v>146</v>
      </c>
      <c r="L364" s="86"/>
      <c r="M364" s="93"/>
    </row>
    <row r="365" spans="2:13" ht="12" customHeight="1" x14ac:dyDescent="0.15">
      <c r="B365" s="122" t="s">
        <v>117</v>
      </c>
      <c r="C365" s="117">
        <v>8.44</v>
      </c>
      <c r="D365" s="123"/>
      <c r="E365" s="118">
        <f>SUM(F365:I365)</f>
        <v>8.44</v>
      </c>
      <c r="F365" s="123">
        <v>6.1289999999999996</v>
      </c>
      <c r="G365" s="123">
        <v>0.114</v>
      </c>
      <c r="H365" s="123">
        <v>2.1970000000000001</v>
      </c>
      <c r="I365" s="123"/>
      <c r="J365" s="140"/>
      <c r="L365" s="86"/>
      <c r="M365" s="93"/>
    </row>
    <row r="366" spans="2:13" ht="12" customHeight="1" x14ac:dyDescent="0.15">
      <c r="B366" s="3" t="s">
        <v>7</v>
      </c>
      <c r="C366" s="119">
        <f>C365/C365*100</f>
        <v>100</v>
      </c>
      <c r="D366" s="119">
        <f>D365/C365*100</f>
        <v>0</v>
      </c>
      <c r="E366" s="119">
        <f>E365/C365*100</f>
        <v>100</v>
      </c>
      <c r="F366" s="119">
        <f>F365/C365*100</f>
        <v>72.618483412322277</v>
      </c>
      <c r="G366" s="119">
        <f>G365/C365*100</f>
        <v>1.3507109004739337</v>
      </c>
      <c r="H366" s="119">
        <f>H365/C365*100</f>
        <v>26.030805687203795</v>
      </c>
      <c r="I366" s="119">
        <f>I365/C365*100</f>
        <v>0</v>
      </c>
      <c r="J366" s="141" t="s">
        <v>146</v>
      </c>
      <c r="L366" s="86"/>
      <c r="M366" s="93"/>
    </row>
    <row r="367" spans="2:13" ht="12" customHeight="1" x14ac:dyDescent="0.15">
      <c r="B367" s="4" t="s">
        <v>8</v>
      </c>
      <c r="C367" s="7"/>
      <c r="D367" s="7"/>
      <c r="E367" s="5">
        <f>E365/E365*100</f>
        <v>100</v>
      </c>
      <c r="F367" s="5">
        <f>F365/E365*100</f>
        <v>72.618483412322277</v>
      </c>
      <c r="G367" s="5">
        <f>G365/E365*100</f>
        <v>1.3507109004739337</v>
      </c>
      <c r="H367" s="5">
        <f>H365/E365*100</f>
        <v>26.030805687203795</v>
      </c>
      <c r="I367" s="5">
        <f>I365/E365*100</f>
        <v>0</v>
      </c>
      <c r="J367" s="142" t="s">
        <v>146</v>
      </c>
      <c r="L367" s="86"/>
      <c r="M367" s="93"/>
    </row>
    <row r="368" spans="2:13" ht="12" customHeight="1" x14ac:dyDescent="0.15">
      <c r="B368" s="122" t="s">
        <v>118</v>
      </c>
      <c r="C368" s="117">
        <v>24.146999999999998</v>
      </c>
      <c r="D368" s="123"/>
      <c r="E368" s="118">
        <f>SUM(F368:I368)</f>
        <v>24.146999999999998</v>
      </c>
      <c r="F368" s="123">
        <v>9.8219999999999992</v>
      </c>
      <c r="G368" s="123">
        <v>0.34100000000000003</v>
      </c>
      <c r="H368" s="123">
        <v>13.984</v>
      </c>
      <c r="I368" s="123"/>
      <c r="J368" s="140"/>
      <c r="L368" s="86"/>
      <c r="M368" s="93"/>
    </row>
    <row r="369" spans="2:13" ht="12" customHeight="1" x14ac:dyDescent="0.15">
      <c r="B369" s="3" t="s">
        <v>7</v>
      </c>
      <c r="C369" s="119">
        <f>C368/C368*100</f>
        <v>100</v>
      </c>
      <c r="D369" s="119">
        <f>D368/C368*100</f>
        <v>0</v>
      </c>
      <c r="E369" s="119">
        <f>E368/C368*100</f>
        <v>100</v>
      </c>
      <c r="F369" s="119">
        <f>F368/C368*100</f>
        <v>40.675860355323643</v>
      </c>
      <c r="G369" s="119">
        <f>G368/C368*100</f>
        <v>1.4121837081210917</v>
      </c>
      <c r="H369" s="119">
        <f>H368/C368*100</f>
        <v>57.911955936555273</v>
      </c>
      <c r="I369" s="119">
        <f>I368/C368*100</f>
        <v>0</v>
      </c>
      <c r="J369" s="141" t="s">
        <v>146</v>
      </c>
      <c r="L369" s="86"/>
      <c r="M369" s="93"/>
    </row>
    <row r="370" spans="2:13" ht="12" customHeight="1" x14ac:dyDescent="0.15">
      <c r="B370" s="4" t="s">
        <v>8</v>
      </c>
      <c r="C370" s="7"/>
      <c r="D370" s="7"/>
      <c r="E370" s="5">
        <f>E368/E368*100</f>
        <v>100</v>
      </c>
      <c r="F370" s="5">
        <f>F368/E368*100</f>
        <v>40.675860355323643</v>
      </c>
      <c r="G370" s="5">
        <f>G368/E368*100</f>
        <v>1.4121837081210917</v>
      </c>
      <c r="H370" s="5">
        <f>H368/E368*100</f>
        <v>57.911955936555273</v>
      </c>
      <c r="I370" s="5">
        <f>I368/E368*100</f>
        <v>0</v>
      </c>
      <c r="J370" s="142" t="s">
        <v>146</v>
      </c>
      <c r="L370" s="86"/>
      <c r="M370" s="93"/>
    </row>
    <row r="371" spans="2:13" ht="12" customHeight="1" x14ac:dyDescent="0.15">
      <c r="B371" s="122" t="s">
        <v>119</v>
      </c>
      <c r="C371" s="117">
        <v>21.324999999999999</v>
      </c>
      <c r="D371" s="123"/>
      <c r="E371" s="118">
        <f>SUM(F371:I371)</f>
        <v>21.324999999999999</v>
      </c>
      <c r="F371" s="123">
        <v>5.3419999999999996</v>
      </c>
      <c r="G371" s="123">
        <v>8.7249999999999996</v>
      </c>
      <c r="H371" s="123">
        <v>7.258</v>
      </c>
      <c r="I371" s="123"/>
      <c r="J371" s="140"/>
      <c r="L371" s="86"/>
      <c r="M371" s="93"/>
    </row>
    <row r="372" spans="2:13" ht="12" customHeight="1" x14ac:dyDescent="0.15">
      <c r="B372" s="3" t="s">
        <v>7</v>
      </c>
      <c r="C372" s="119">
        <f>C371/C371*100</f>
        <v>100</v>
      </c>
      <c r="D372" s="119">
        <f>D371/C371*100</f>
        <v>0</v>
      </c>
      <c r="E372" s="119">
        <f>E371/C371*100</f>
        <v>100</v>
      </c>
      <c r="F372" s="119">
        <f>F371/C371*100</f>
        <v>25.050410316529891</v>
      </c>
      <c r="G372" s="119">
        <f>G371/C371*100</f>
        <v>40.91441969519343</v>
      </c>
      <c r="H372" s="119">
        <f>H371/C371*100</f>
        <v>34.035169988276671</v>
      </c>
      <c r="I372" s="119">
        <f>I371/C371*100</f>
        <v>0</v>
      </c>
      <c r="J372" s="141" t="s">
        <v>146</v>
      </c>
      <c r="L372" s="86"/>
      <c r="M372" s="93"/>
    </row>
    <row r="373" spans="2:13" ht="12" customHeight="1" x14ac:dyDescent="0.15">
      <c r="B373" s="4" t="s">
        <v>8</v>
      </c>
      <c r="C373" s="7"/>
      <c r="D373" s="7"/>
      <c r="E373" s="5">
        <f>E371/E371*100</f>
        <v>100</v>
      </c>
      <c r="F373" s="5">
        <f>F371/E371*100</f>
        <v>25.050410316529891</v>
      </c>
      <c r="G373" s="5">
        <f>G371/E371*100</f>
        <v>40.91441969519343</v>
      </c>
      <c r="H373" s="5">
        <f>H371/E371*100</f>
        <v>34.035169988276671</v>
      </c>
      <c r="I373" s="5">
        <f>I371/E371*100</f>
        <v>0</v>
      </c>
      <c r="J373" s="142" t="s">
        <v>146</v>
      </c>
      <c r="L373" s="86"/>
      <c r="M373" s="93"/>
    </row>
    <row r="375" spans="2:13" ht="12" customHeight="1" x14ac:dyDescent="0.15">
      <c r="B375" s="130" t="s">
        <v>127</v>
      </c>
      <c r="C375" s="108" t="s">
        <v>121</v>
      </c>
    </row>
    <row r="376" spans="2:13" ht="12" customHeight="1" x14ac:dyDescent="0.15">
      <c r="B376" s="131">
        <v>2</v>
      </c>
      <c r="C376" s="1" t="s">
        <v>120</v>
      </c>
    </row>
    <row r="377" spans="2:13" ht="12" customHeight="1" x14ac:dyDescent="0.15">
      <c r="B377" s="131">
        <v>3</v>
      </c>
      <c r="C377" s="1" t="s">
        <v>141</v>
      </c>
    </row>
    <row r="378" spans="2:13" ht="12" customHeight="1" x14ac:dyDescent="0.15">
      <c r="B378" s="131">
        <v>4</v>
      </c>
      <c r="C378" s="108" t="s">
        <v>131</v>
      </c>
    </row>
  </sheetData>
  <phoneticPr fontId="5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N697"/>
  <sheetViews>
    <sheetView zoomScale="75" zoomScaleNormal="75" workbookViewId="0">
      <selection activeCell="E50" sqref="E50"/>
    </sheetView>
  </sheetViews>
  <sheetFormatPr defaultRowHeight="14.25" x14ac:dyDescent="0.15"/>
  <cols>
    <col min="1" max="1" width="4.125" style="152" customWidth="1"/>
    <col min="2" max="3" width="3" style="152" customWidth="1"/>
    <col min="4" max="4" width="4.375" style="152" customWidth="1"/>
    <col min="5" max="5" width="12.875" style="154" customWidth="1"/>
    <col min="6" max="13" width="6" style="154" customWidth="1"/>
    <col min="14" max="14" width="3.75" style="154" customWidth="1"/>
    <col min="15" max="50" width="5.125" style="154" customWidth="1"/>
    <col min="51" max="105" width="3.875" style="154" customWidth="1"/>
    <col min="106" max="16384" width="9" style="154"/>
  </cols>
  <sheetData>
    <row r="1" spans="1:92" x14ac:dyDescent="0.2">
      <c r="A1" s="151"/>
      <c r="B1" s="151"/>
      <c r="C1" s="151"/>
      <c r="D1" s="151"/>
      <c r="CD1" s="8"/>
      <c r="CN1" s="10"/>
    </row>
    <row r="2" spans="1:92" x14ac:dyDescent="0.15">
      <c r="A2" s="151"/>
      <c r="B2" s="151"/>
      <c r="C2" s="151"/>
      <c r="D2" s="151"/>
      <c r="E2" s="132" t="s">
        <v>159</v>
      </c>
      <c r="K2" s="9" t="s">
        <v>9</v>
      </c>
    </row>
    <row r="3" spans="1:92" ht="21" customHeight="1" x14ac:dyDescent="0.15">
      <c r="A3" s="152" t="s">
        <v>149</v>
      </c>
      <c r="B3" s="172" t="s">
        <v>157</v>
      </c>
      <c r="C3" s="172" t="s">
        <v>158</v>
      </c>
      <c r="D3" s="152" t="s">
        <v>148</v>
      </c>
      <c r="E3" s="154" t="s">
        <v>161</v>
      </c>
      <c r="F3" s="154" t="s">
        <v>0</v>
      </c>
      <c r="G3" s="154" t="s">
        <v>1</v>
      </c>
      <c r="H3" s="154" t="s">
        <v>108</v>
      </c>
      <c r="I3" s="154" t="s">
        <v>2</v>
      </c>
      <c r="J3" s="154" t="s">
        <v>3</v>
      </c>
      <c r="K3" s="154" t="s">
        <v>4</v>
      </c>
      <c r="L3" s="154" t="s">
        <v>5</v>
      </c>
    </row>
    <row r="4" spans="1:92" x14ac:dyDescent="0.15">
      <c r="A4" s="158">
        <v>342</v>
      </c>
      <c r="B4" s="158">
        <v>1</v>
      </c>
      <c r="C4" s="158">
        <v>1</v>
      </c>
      <c r="D4" s="164">
        <v>33878</v>
      </c>
      <c r="E4" s="145" t="s">
        <v>111</v>
      </c>
      <c r="F4" s="146">
        <v>5135.7830000000004</v>
      </c>
      <c r="G4" s="146"/>
      <c r="H4" s="146">
        <v>5135.7830000000004</v>
      </c>
      <c r="I4" s="146">
        <v>1360.9780000000001</v>
      </c>
      <c r="J4" s="159">
        <v>2699.4090000000001</v>
      </c>
      <c r="K4" s="159">
        <v>1075.396</v>
      </c>
      <c r="L4" s="159"/>
      <c r="M4" s="160" t="s">
        <v>11</v>
      </c>
    </row>
    <row r="5" spans="1:92" x14ac:dyDescent="0.15">
      <c r="A5" s="158">
        <v>311</v>
      </c>
      <c r="B5" s="158">
        <v>1</v>
      </c>
      <c r="C5" s="158">
        <v>1</v>
      </c>
      <c r="D5" s="164">
        <v>36800</v>
      </c>
      <c r="E5" s="145" t="s">
        <v>111</v>
      </c>
      <c r="F5" s="146">
        <v>7969</v>
      </c>
      <c r="G5" s="146">
        <v>233</v>
      </c>
      <c r="H5" s="146">
        <v>7734</v>
      </c>
      <c r="I5" s="146">
        <v>3080</v>
      </c>
      <c r="J5" s="159">
        <v>4187</v>
      </c>
      <c r="K5" s="159">
        <v>421</v>
      </c>
      <c r="L5" s="159">
        <v>44</v>
      </c>
      <c r="M5" s="160" t="s">
        <v>11</v>
      </c>
    </row>
    <row r="6" spans="1:92" x14ac:dyDescent="0.15">
      <c r="A6" s="158">
        <v>280</v>
      </c>
      <c r="B6" s="158">
        <v>1</v>
      </c>
      <c r="C6" s="158">
        <v>1</v>
      </c>
      <c r="D6" s="164">
        <v>37165</v>
      </c>
      <c r="E6" s="145" t="s">
        <v>111</v>
      </c>
      <c r="F6" s="146">
        <v>8488</v>
      </c>
      <c r="G6" s="146">
        <v>295</v>
      </c>
      <c r="H6" s="146">
        <v>8192</v>
      </c>
      <c r="I6" s="146">
        <v>3340</v>
      </c>
      <c r="J6" s="159">
        <v>4356</v>
      </c>
      <c r="K6" s="159">
        <v>466</v>
      </c>
      <c r="L6" s="159">
        <v>30</v>
      </c>
      <c r="M6" s="160" t="s">
        <v>11</v>
      </c>
    </row>
    <row r="7" spans="1:92" ht="14.25" customHeight="1" x14ac:dyDescent="0.15">
      <c r="A7" s="158">
        <v>249</v>
      </c>
      <c r="B7" s="158">
        <v>1</v>
      </c>
      <c r="C7" s="158">
        <v>1</v>
      </c>
      <c r="D7" s="164">
        <v>37895</v>
      </c>
      <c r="E7" s="145" t="s">
        <v>111</v>
      </c>
      <c r="F7" s="146">
        <v>12172</v>
      </c>
      <c r="G7" s="146">
        <v>160</v>
      </c>
      <c r="H7" s="146">
        <v>12012</v>
      </c>
      <c r="I7" s="146">
        <v>3631</v>
      </c>
      <c r="J7" s="159">
        <v>8065</v>
      </c>
      <c r="K7" s="159">
        <v>306</v>
      </c>
      <c r="L7" s="159">
        <v>10</v>
      </c>
      <c r="M7" s="160" t="s">
        <v>11</v>
      </c>
    </row>
    <row r="8" spans="1:92" s="155" customFormat="1" ht="13.5" customHeight="1" x14ac:dyDescent="0.15">
      <c r="A8" s="158">
        <v>218</v>
      </c>
      <c r="B8" s="158">
        <v>1</v>
      </c>
      <c r="C8" s="158">
        <v>1</v>
      </c>
      <c r="D8" s="164">
        <v>38261</v>
      </c>
      <c r="E8" s="145" t="s">
        <v>111</v>
      </c>
      <c r="F8" s="146">
        <v>12275</v>
      </c>
      <c r="G8" s="146">
        <v>161</v>
      </c>
      <c r="H8" s="146">
        <v>12114</v>
      </c>
      <c r="I8" s="146">
        <v>3550</v>
      </c>
      <c r="J8" s="159">
        <v>8260</v>
      </c>
      <c r="K8" s="159">
        <v>294</v>
      </c>
      <c r="L8" s="159">
        <v>10</v>
      </c>
      <c r="M8" s="160" t="s">
        <v>11</v>
      </c>
      <c r="N8" s="154"/>
      <c r="O8" s="154"/>
      <c r="P8" s="154"/>
      <c r="Q8" s="154"/>
      <c r="R8" s="154"/>
      <c r="S8" s="154"/>
      <c r="T8" s="154"/>
      <c r="U8" s="154"/>
      <c r="V8" s="154"/>
    </row>
    <row r="9" spans="1:92" s="155" customFormat="1" ht="13.5" customHeight="1" x14ac:dyDescent="0.15">
      <c r="A9" s="158">
        <v>187</v>
      </c>
      <c r="B9" s="158">
        <v>1</v>
      </c>
      <c r="C9" s="158">
        <v>1</v>
      </c>
      <c r="D9" s="164">
        <v>38626</v>
      </c>
      <c r="E9" s="145" t="s">
        <v>111</v>
      </c>
      <c r="F9" s="146">
        <v>11376</v>
      </c>
      <c r="G9" s="146">
        <v>196</v>
      </c>
      <c r="H9" s="146">
        <v>11177</v>
      </c>
      <c r="I9" s="146">
        <v>3373</v>
      </c>
      <c r="J9" s="159">
        <v>7553</v>
      </c>
      <c r="K9" s="159">
        <v>240</v>
      </c>
      <c r="L9" s="159">
        <v>11</v>
      </c>
      <c r="M9" s="160" t="s">
        <v>11</v>
      </c>
      <c r="N9" s="154"/>
      <c r="O9" s="154"/>
      <c r="P9" s="154"/>
      <c r="Q9" s="154"/>
      <c r="R9" s="154"/>
      <c r="S9" s="154"/>
      <c r="T9" s="154"/>
      <c r="U9" s="154"/>
      <c r="V9" s="154"/>
    </row>
    <row r="10" spans="1:92" x14ac:dyDescent="0.15">
      <c r="A10" s="158">
        <v>156</v>
      </c>
      <c r="B10" s="158">
        <v>1</v>
      </c>
      <c r="C10" s="158">
        <v>1</v>
      </c>
      <c r="D10" s="164">
        <v>38991</v>
      </c>
      <c r="E10" s="145" t="s">
        <v>111</v>
      </c>
      <c r="F10" s="146">
        <v>11412</v>
      </c>
      <c r="G10" s="146">
        <v>220</v>
      </c>
      <c r="H10" s="146">
        <v>11192</v>
      </c>
      <c r="I10" s="146">
        <v>3500</v>
      </c>
      <c r="J10" s="159">
        <v>7465</v>
      </c>
      <c r="K10" s="159">
        <v>215</v>
      </c>
      <c r="L10" s="159">
        <v>12</v>
      </c>
      <c r="M10" s="160" t="s">
        <v>11</v>
      </c>
    </row>
    <row r="11" spans="1:92" s="155" customFormat="1" ht="13.5" customHeight="1" x14ac:dyDescent="0.15">
      <c r="A11" s="158">
        <v>125</v>
      </c>
      <c r="B11" s="158">
        <v>1</v>
      </c>
      <c r="C11" s="158">
        <v>1</v>
      </c>
      <c r="D11" s="164">
        <v>39722</v>
      </c>
      <c r="E11" s="145" t="s">
        <v>111</v>
      </c>
      <c r="F11" s="146">
        <v>11424</v>
      </c>
      <c r="G11" s="146">
        <v>166</v>
      </c>
      <c r="H11" s="146">
        <v>11260</v>
      </c>
      <c r="I11" s="146">
        <v>3312</v>
      </c>
      <c r="J11" s="159">
        <v>7790</v>
      </c>
      <c r="K11" s="159">
        <v>156</v>
      </c>
      <c r="L11" s="159">
        <v>2</v>
      </c>
      <c r="M11" s="160" t="s">
        <v>11</v>
      </c>
      <c r="N11" s="154"/>
      <c r="O11" s="154"/>
      <c r="P11" s="154"/>
      <c r="Q11" s="154"/>
      <c r="R11" s="154"/>
      <c r="S11" s="154"/>
      <c r="T11" s="154"/>
      <c r="U11" s="154"/>
      <c r="V11" s="154"/>
    </row>
    <row r="12" spans="1:92" s="155" customFormat="1" ht="13.5" customHeight="1" x14ac:dyDescent="0.15">
      <c r="A12" s="158">
        <v>94</v>
      </c>
      <c r="B12" s="158">
        <v>1</v>
      </c>
      <c r="C12" s="158">
        <v>1</v>
      </c>
      <c r="D12" s="164">
        <v>40452</v>
      </c>
      <c r="E12" s="145" t="s">
        <v>111</v>
      </c>
      <c r="F12" s="146">
        <v>10814</v>
      </c>
      <c r="G12" s="146">
        <v>153</v>
      </c>
      <c r="H12" s="146">
        <v>10661</v>
      </c>
      <c r="I12" s="146">
        <v>3294</v>
      </c>
      <c r="J12" s="159">
        <v>7251</v>
      </c>
      <c r="K12" s="159">
        <v>114</v>
      </c>
      <c r="L12" s="159">
        <v>2</v>
      </c>
      <c r="M12" s="160" t="s">
        <v>11</v>
      </c>
      <c r="N12" s="154"/>
      <c r="O12" s="154"/>
      <c r="P12" s="154"/>
      <c r="Q12" s="154"/>
      <c r="R12" s="154"/>
      <c r="S12" s="154"/>
      <c r="T12" s="154"/>
      <c r="U12" s="154"/>
      <c r="V12" s="154"/>
    </row>
    <row r="13" spans="1:92" x14ac:dyDescent="0.15">
      <c r="A13" s="158">
        <v>63</v>
      </c>
      <c r="B13" s="158">
        <v>1</v>
      </c>
      <c r="C13" s="158">
        <v>1</v>
      </c>
      <c r="D13" s="164">
        <v>40817</v>
      </c>
      <c r="E13" s="145" t="s">
        <v>111</v>
      </c>
      <c r="F13" s="146">
        <v>10123</v>
      </c>
      <c r="G13" s="146">
        <v>165</v>
      </c>
      <c r="H13" s="146">
        <v>9958</v>
      </c>
      <c r="I13" s="146">
        <v>4194</v>
      </c>
      <c r="J13" s="159">
        <v>5488</v>
      </c>
      <c r="K13" s="159">
        <v>221</v>
      </c>
      <c r="L13" s="159">
        <v>55</v>
      </c>
      <c r="M13" s="160" t="s">
        <v>11</v>
      </c>
    </row>
    <row r="14" spans="1:92" s="155" customFormat="1" ht="13.5" customHeight="1" x14ac:dyDescent="0.15">
      <c r="A14" s="158">
        <v>32</v>
      </c>
      <c r="B14" s="158">
        <v>1</v>
      </c>
      <c r="C14" s="158">
        <v>1</v>
      </c>
      <c r="D14" s="164">
        <v>41183</v>
      </c>
      <c r="E14" s="145" t="s">
        <v>111</v>
      </c>
      <c r="F14" s="146">
        <v>10515</v>
      </c>
      <c r="G14" s="146">
        <v>171</v>
      </c>
      <c r="H14" s="146">
        <v>10343</v>
      </c>
      <c r="I14" s="146">
        <v>4298</v>
      </c>
      <c r="J14" s="159">
        <v>5805</v>
      </c>
      <c r="K14" s="159">
        <v>206</v>
      </c>
      <c r="L14" s="159">
        <v>33</v>
      </c>
      <c r="M14" s="160" t="s">
        <v>11</v>
      </c>
      <c r="N14" s="154"/>
      <c r="O14" s="154"/>
      <c r="P14" s="154"/>
      <c r="Q14" s="154"/>
      <c r="R14" s="154"/>
      <c r="S14" s="154"/>
      <c r="T14" s="154"/>
      <c r="U14" s="154"/>
      <c r="V14" s="154"/>
    </row>
    <row r="15" spans="1:92" s="155" customFormat="1" ht="13.5" customHeight="1" x14ac:dyDescent="0.15">
      <c r="A15" s="161">
        <v>1</v>
      </c>
      <c r="B15" s="161">
        <v>1</v>
      </c>
      <c r="C15" s="161">
        <v>1</v>
      </c>
      <c r="D15" s="165">
        <v>41548</v>
      </c>
      <c r="E15" s="162" t="s">
        <v>111</v>
      </c>
      <c r="F15" s="147">
        <v>11561</v>
      </c>
      <c r="G15" s="147">
        <v>393</v>
      </c>
      <c r="H15" s="147">
        <v>11168</v>
      </c>
      <c r="I15" s="147">
        <v>4910</v>
      </c>
      <c r="J15" s="166">
        <v>6009</v>
      </c>
      <c r="K15" s="166">
        <v>222</v>
      </c>
      <c r="L15" s="166">
        <v>27</v>
      </c>
      <c r="M15" s="163" t="s">
        <v>11</v>
      </c>
      <c r="N15" s="154"/>
      <c r="O15" s="154"/>
      <c r="P15" s="154"/>
      <c r="Q15" s="154"/>
      <c r="R15" s="154"/>
      <c r="S15" s="154"/>
      <c r="T15" s="154"/>
      <c r="U15" s="154"/>
      <c r="V15" s="154"/>
    </row>
    <row r="16" spans="1:92" x14ac:dyDescent="0.15">
      <c r="A16" s="158">
        <v>345</v>
      </c>
      <c r="B16" s="158">
        <v>1</v>
      </c>
      <c r="C16" s="158">
        <v>2</v>
      </c>
      <c r="D16" s="164">
        <v>33878</v>
      </c>
      <c r="E16" s="145" t="s">
        <v>112</v>
      </c>
      <c r="F16" s="146"/>
      <c r="G16" s="146"/>
      <c r="H16" s="146"/>
      <c r="I16" s="146"/>
      <c r="J16" s="159"/>
      <c r="K16" s="159"/>
      <c r="L16" s="159"/>
      <c r="M16" s="160"/>
    </row>
    <row r="17" spans="1:22" s="155" customFormat="1" ht="13.5" customHeight="1" x14ac:dyDescent="0.15">
      <c r="A17" s="158">
        <v>314</v>
      </c>
      <c r="B17" s="158">
        <v>1</v>
      </c>
      <c r="C17" s="158">
        <v>2</v>
      </c>
      <c r="D17" s="164">
        <v>36800</v>
      </c>
      <c r="E17" s="145" t="s">
        <v>112</v>
      </c>
      <c r="F17" s="146">
        <v>2242</v>
      </c>
      <c r="G17" s="146">
        <v>0</v>
      </c>
      <c r="H17" s="146">
        <v>2242</v>
      </c>
      <c r="I17" s="146">
        <v>1203</v>
      </c>
      <c r="J17" s="159">
        <v>1038</v>
      </c>
      <c r="K17" s="159">
        <v>1</v>
      </c>
      <c r="L17" s="159">
        <v>0</v>
      </c>
      <c r="M17" s="160" t="s">
        <v>11</v>
      </c>
      <c r="N17" s="154"/>
      <c r="O17" s="154"/>
      <c r="P17" s="154"/>
      <c r="Q17" s="154"/>
      <c r="R17" s="154"/>
      <c r="S17" s="154"/>
      <c r="T17" s="154"/>
      <c r="U17" s="154"/>
      <c r="V17" s="154"/>
    </row>
    <row r="18" spans="1:22" s="155" customFormat="1" ht="13.5" customHeight="1" x14ac:dyDescent="0.15">
      <c r="A18" s="158">
        <v>283</v>
      </c>
      <c r="B18" s="158">
        <v>1</v>
      </c>
      <c r="C18" s="158">
        <v>2</v>
      </c>
      <c r="D18" s="164">
        <v>37165</v>
      </c>
      <c r="E18" s="145" t="s">
        <v>112</v>
      </c>
      <c r="F18" s="146">
        <v>2156</v>
      </c>
      <c r="G18" s="146">
        <v>0</v>
      </c>
      <c r="H18" s="146">
        <v>2156</v>
      </c>
      <c r="I18" s="146">
        <v>1157</v>
      </c>
      <c r="J18" s="159">
        <v>999</v>
      </c>
      <c r="K18" s="159">
        <v>1</v>
      </c>
      <c r="L18" s="159">
        <v>0</v>
      </c>
      <c r="M18" s="160"/>
      <c r="N18" s="154"/>
      <c r="O18" s="154"/>
      <c r="P18" s="154"/>
      <c r="Q18" s="154"/>
      <c r="R18" s="154"/>
      <c r="S18" s="154"/>
      <c r="T18" s="154"/>
      <c r="U18" s="154"/>
      <c r="V18" s="154"/>
    </row>
    <row r="19" spans="1:22" x14ac:dyDescent="0.15">
      <c r="A19" s="158">
        <v>252</v>
      </c>
      <c r="B19" s="158">
        <v>1</v>
      </c>
      <c r="C19" s="158">
        <v>2</v>
      </c>
      <c r="D19" s="164">
        <v>37895</v>
      </c>
      <c r="E19" s="145" t="s">
        <v>112</v>
      </c>
      <c r="F19" s="146">
        <v>2099</v>
      </c>
      <c r="G19" s="146">
        <v>0</v>
      </c>
      <c r="H19" s="146">
        <v>2099</v>
      </c>
      <c r="I19" s="146">
        <v>1126</v>
      </c>
      <c r="J19" s="159">
        <v>971</v>
      </c>
      <c r="K19" s="159">
        <v>0</v>
      </c>
      <c r="L19" s="159">
        <v>2</v>
      </c>
      <c r="M19" s="160" t="s">
        <v>11</v>
      </c>
    </row>
    <row r="20" spans="1:22" s="155" customFormat="1" ht="13.5" customHeight="1" x14ac:dyDescent="0.15">
      <c r="A20" s="158">
        <v>221</v>
      </c>
      <c r="B20" s="158">
        <v>1</v>
      </c>
      <c r="C20" s="158">
        <v>2</v>
      </c>
      <c r="D20" s="164">
        <v>38261</v>
      </c>
      <c r="E20" s="145" t="s">
        <v>112</v>
      </c>
      <c r="F20" s="146">
        <v>2236</v>
      </c>
      <c r="G20" s="146">
        <v>0</v>
      </c>
      <c r="H20" s="146">
        <v>2236</v>
      </c>
      <c r="I20" s="146">
        <v>1200</v>
      </c>
      <c r="J20" s="159">
        <v>1034</v>
      </c>
      <c r="K20" s="159">
        <v>0</v>
      </c>
      <c r="L20" s="159">
        <v>2</v>
      </c>
      <c r="M20" s="160"/>
      <c r="N20" s="154"/>
      <c r="O20" s="154"/>
      <c r="P20" s="154"/>
      <c r="Q20" s="154"/>
      <c r="R20" s="154"/>
      <c r="S20" s="154"/>
      <c r="T20" s="154"/>
      <c r="U20" s="154"/>
      <c r="V20" s="154"/>
    </row>
    <row r="21" spans="1:22" s="155" customFormat="1" ht="13.5" customHeight="1" x14ac:dyDescent="0.15">
      <c r="A21" s="158">
        <v>190</v>
      </c>
      <c r="B21" s="158">
        <v>1</v>
      </c>
      <c r="C21" s="158">
        <v>2</v>
      </c>
      <c r="D21" s="164">
        <v>38626</v>
      </c>
      <c r="E21" s="145" t="s">
        <v>112</v>
      </c>
      <c r="F21" s="146">
        <v>2066</v>
      </c>
      <c r="G21" s="146">
        <v>0</v>
      </c>
      <c r="H21" s="146">
        <v>2065</v>
      </c>
      <c r="I21" s="146">
        <v>1108</v>
      </c>
      <c r="J21" s="159">
        <v>955</v>
      </c>
      <c r="K21" s="159">
        <v>0</v>
      </c>
      <c r="L21" s="159">
        <v>2</v>
      </c>
      <c r="M21" s="160" t="s">
        <v>11</v>
      </c>
      <c r="N21" s="154"/>
      <c r="O21" s="154"/>
      <c r="P21" s="154"/>
      <c r="Q21" s="154"/>
      <c r="R21" s="154"/>
      <c r="S21" s="154"/>
      <c r="T21" s="154"/>
      <c r="U21" s="154"/>
      <c r="V21" s="154"/>
    </row>
    <row r="22" spans="1:22" x14ac:dyDescent="0.15">
      <c r="A22" s="158">
        <v>159</v>
      </c>
      <c r="B22" s="158">
        <v>1</v>
      </c>
      <c r="C22" s="158">
        <v>2</v>
      </c>
      <c r="D22" s="164">
        <v>38991</v>
      </c>
      <c r="E22" s="145" t="s">
        <v>112</v>
      </c>
      <c r="F22" s="146">
        <v>2059</v>
      </c>
      <c r="G22" s="146">
        <v>0</v>
      </c>
      <c r="H22" s="146">
        <v>2059</v>
      </c>
      <c r="I22" s="146">
        <v>1105</v>
      </c>
      <c r="J22" s="159">
        <v>952</v>
      </c>
      <c r="K22" s="159">
        <v>0</v>
      </c>
      <c r="L22" s="159">
        <v>2</v>
      </c>
      <c r="M22" s="160"/>
    </row>
    <row r="23" spans="1:22" s="155" customFormat="1" ht="13.5" customHeight="1" x14ac:dyDescent="0.15">
      <c r="A23" s="158">
        <v>128</v>
      </c>
      <c r="B23" s="158">
        <v>1</v>
      </c>
      <c r="C23" s="158">
        <v>2</v>
      </c>
      <c r="D23" s="164">
        <v>39722</v>
      </c>
      <c r="E23" s="145" t="s">
        <v>112</v>
      </c>
      <c r="F23" s="146">
        <v>2054</v>
      </c>
      <c r="G23" s="146">
        <v>0</v>
      </c>
      <c r="H23" s="146">
        <v>2054</v>
      </c>
      <c r="I23" s="146">
        <v>1103</v>
      </c>
      <c r="J23" s="159">
        <v>949</v>
      </c>
      <c r="K23" s="159">
        <v>0</v>
      </c>
      <c r="L23" s="159">
        <v>2</v>
      </c>
      <c r="M23" s="160" t="s">
        <v>11</v>
      </c>
      <c r="N23" s="156"/>
      <c r="O23" s="156"/>
      <c r="P23" s="156"/>
      <c r="Q23" s="156"/>
      <c r="R23" s="156"/>
      <c r="S23" s="156"/>
      <c r="T23" s="156"/>
      <c r="U23" s="156"/>
      <c r="V23" s="156"/>
    </row>
    <row r="24" spans="1:22" s="155" customFormat="1" ht="13.5" customHeight="1" x14ac:dyDescent="0.15">
      <c r="A24" s="158">
        <v>97</v>
      </c>
      <c r="B24" s="158">
        <v>1</v>
      </c>
      <c r="C24" s="158">
        <v>2</v>
      </c>
      <c r="D24" s="164">
        <v>40452</v>
      </c>
      <c r="E24" s="145" t="s">
        <v>112</v>
      </c>
      <c r="F24" s="146">
        <v>1928</v>
      </c>
      <c r="G24" s="146">
        <v>0</v>
      </c>
      <c r="H24" s="146">
        <v>1928</v>
      </c>
      <c r="I24" s="146">
        <v>1035</v>
      </c>
      <c r="J24" s="159">
        <v>891</v>
      </c>
      <c r="K24" s="159">
        <v>0</v>
      </c>
      <c r="L24" s="159">
        <v>2</v>
      </c>
      <c r="M24" s="160"/>
      <c r="N24" s="156"/>
      <c r="O24" s="156"/>
      <c r="P24" s="156"/>
      <c r="Q24" s="156"/>
      <c r="R24" s="156"/>
      <c r="S24" s="156"/>
      <c r="T24" s="156"/>
      <c r="U24" s="156"/>
      <c r="V24" s="156"/>
    </row>
    <row r="25" spans="1:22" x14ac:dyDescent="0.15">
      <c r="A25" s="158">
        <v>66</v>
      </c>
      <c r="B25" s="158">
        <v>1</v>
      </c>
      <c r="C25" s="158">
        <v>2</v>
      </c>
      <c r="D25" s="164">
        <v>40817</v>
      </c>
      <c r="E25" s="145" t="s">
        <v>112</v>
      </c>
      <c r="F25" s="146">
        <v>1897</v>
      </c>
      <c r="G25" s="146">
        <v>0</v>
      </c>
      <c r="H25" s="146">
        <v>1897</v>
      </c>
      <c r="I25" s="146">
        <v>1018</v>
      </c>
      <c r="J25" s="159">
        <v>877</v>
      </c>
      <c r="K25" s="159">
        <v>0</v>
      </c>
      <c r="L25" s="159">
        <v>2</v>
      </c>
      <c r="M25" s="160" t="s">
        <v>11</v>
      </c>
    </row>
    <row r="26" spans="1:22" s="155" customFormat="1" ht="13.5" customHeight="1" x14ac:dyDescent="0.15">
      <c r="A26" s="158">
        <v>35</v>
      </c>
      <c r="B26" s="158">
        <v>1</v>
      </c>
      <c r="C26" s="158">
        <v>2</v>
      </c>
      <c r="D26" s="164">
        <v>41183</v>
      </c>
      <c r="E26" s="145" t="s">
        <v>112</v>
      </c>
      <c r="F26" s="146">
        <v>1824</v>
      </c>
      <c r="G26" s="146">
        <v>0</v>
      </c>
      <c r="H26" s="146">
        <v>1824</v>
      </c>
      <c r="I26" s="146">
        <v>986</v>
      </c>
      <c r="J26" s="159">
        <v>838</v>
      </c>
      <c r="K26" s="159">
        <v>0</v>
      </c>
      <c r="L26" s="159">
        <v>0</v>
      </c>
      <c r="M26" s="160"/>
      <c r="N26" s="156"/>
      <c r="O26" s="156"/>
      <c r="P26" s="156"/>
      <c r="Q26" s="156"/>
      <c r="R26" s="156"/>
      <c r="S26" s="156"/>
      <c r="T26" s="156"/>
      <c r="U26" s="156"/>
      <c r="V26" s="156"/>
    </row>
    <row r="27" spans="1:22" s="155" customFormat="1" ht="13.5" customHeight="1" x14ac:dyDescent="0.15">
      <c r="A27" s="161">
        <v>4</v>
      </c>
      <c r="B27" s="161">
        <v>1</v>
      </c>
      <c r="C27" s="161">
        <v>2</v>
      </c>
      <c r="D27" s="165">
        <v>41548</v>
      </c>
      <c r="E27" s="162" t="s">
        <v>112</v>
      </c>
      <c r="F27" s="147">
        <v>1812</v>
      </c>
      <c r="G27" s="147">
        <v>3</v>
      </c>
      <c r="H27" s="147">
        <v>1809</v>
      </c>
      <c r="I27" s="147">
        <v>977</v>
      </c>
      <c r="J27" s="166">
        <v>832</v>
      </c>
      <c r="K27" s="166">
        <v>0</v>
      </c>
      <c r="L27" s="166">
        <v>0</v>
      </c>
      <c r="M27" s="163" t="s">
        <v>11</v>
      </c>
      <c r="N27" s="156"/>
      <c r="O27" s="156"/>
      <c r="P27" s="156"/>
      <c r="Q27" s="156"/>
      <c r="R27" s="156"/>
      <c r="S27" s="156"/>
      <c r="T27" s="156"/>
      <c r="U27" s="156"/>
      <c r="V27" s="156"/>
    </row>
    <row r="28" spans="1:22" x14ac:dyDescent="0.15">
      <c r="A28" s="158">
        <v>348</v>
      </c>
      <c r="B28" s="158">
        <v>1</v>
      </c>
      <c r="C28" s="158">
        <v>3</v>
      </c>
      <c r="D28" s="164">
        <v>33878</v>
      </c>
      <c r="E28" s="145" t="s">
        <v>113</v>
      </c>
      <c r="F28" s="146">
        <v>348.887</v>
      </c>
      <c r="G28" s="146"/>
      <c r="H28" s="146">
        <v>348.887</v>
      </c>
      <c r="I28" s="146">
        <v>95.488</v>
      </c>
      <c r="J28" s="159">
        <v>135.167</v>
      </c>
      <c r="K28" s="159">
        <v>118.232</v>
      </c>
      <c r="L28" s="159"/>
      <c r="M28" s="160"/>
    </row>
    <row r="29" spans="1:22" s="155" customFormat="1" ht="13.5" customHeight="1" x14ac:dyDescent="0.15">
      <c r="A29" s="158">
        <v>317</v>
      </c>
      <c r="B29" s="158">
        <v>1</v>
      </c>
      <c r="C29" s="158">
        <v>3</v>
      </c>
      <c r="D29" s="164">
        <v>36800</v>
      </c>
      <c r="E29" s="145" t="s">
        <v>113</v>
      </c>
      <c r="F29" s="146">
        <v>287</v>
      </c>
      <c r="G29" s="146">
        <v>0</v>
      </c>
      <c r="H29" s="146">
        <v>286</v>
      </c>
      <c r="I29" s="146">
        <v>129</v>
      </c>
      <c r="J29" s="159">
        <v>139</v>
      </c>
      <c r="K29" s="159">
        <v>0</v>
      </c>
      <c r="L29" s="159">
        <v>18</v>
      </c>
      <c r="M29" s="160" t="s">
        <v>11</v>
      </c>
      <c r="N29" s="156"/>
      <c r="O29" s="156"/>
      <c r="P29" s="156"/>
      <c r="Q29" s="156"/>
      <c r="R29" s="156"/>
      <c r="S29" s="156"/>
      <c r="T29" s="156"/>
      <c r="U29" s="156"/>
      <c r="V29" s="156"/>
    </row>
    <row r="30" spans="1:22" s="155" customFormat="1" ht="13.5" customHeight="1" x14ac:dyDescent="0.15">
      <c r="A30" s="158">
        <v>286</v>
      </c>
      <c r="B30" s="158">
        <v>1</v>
      </c>
      <c r="C30" s="158">
        <v>3</v>
      </c>
      <c r="D30" s="164">
        <v>37165</v>
      </c>
      <c r="E30" s="145" t="s">
        <v>113</v>
      </c>
      <c r="F30" s="146">
        <v>287</v>
      </c>
      <c r="G30" s="146">
        <v>0</v>
      </c>
      <c r="H30" s="146">
        <v>287</v>
      </c>
      <c r="I30" s="146">
        <v>139</v>
      </c>
      <c r="J30" s="159">
        <v>136</v>
      </c>
      <c r="K30" s="159">
        <v>0</v>
      </c>
      <c r="L30" s="159">
        <v>12</v>
      </c>
      <c r="M30" s="160"/>
      <c r="N30" s="156"/>
      <c r="O30" s="156"/>
      <c r="P30" s="156"/>
      <c r="Q30" s="156"/>
      <c r="R30" s="156"/>
      <c r="S30" s="156"/>
      <c r="T30" s="156"/>
      <c r="U30" s="156"/>
      <c r="V30" s="156"/>
    </row>
    <row r="31" spans="1:22" x14ac:dyDescent="0.15">
      <c r="A31" s="158">
        <v>255</v>
      </c>
      <c r="B31" s="158">
        <v>1</v>
      </c>
      <c r="C31" s="158">
        <v>3</v>
      </c>
      <c r="D31" s="164">
        <v>37895</v>
      </c>
      <c r="E31" s="145" t="s">
        <v>113</v>
      </c>
      <c r="F31" s="146">
        <v>672</v>
      </c>
      <c r="G31" s="146">
        <v>10</v>
      </c>
      <c r="H31" s="146">
        <v>662</v>
      </c>
      <c r="I31" s="146">
        <v>247</v>
      </c>
      <c r="J31" s="159">
        <v>415</v>
      </c>
      <c r="K31" s="159">
        <v>0</v>
      </c>
      <c r="L31" s="159">
        <v>0</v>
      </c>
      <c r="M31" s="160" t="s">
        <v>11</v>
      </c>
    </row>
    <row r="32" spans="1:22" s="155" customFormat="1" ht="13.5" customHeight="1" x14ac:dyDescent="0.15">
      <c r="A32" s="158">
        <v>224</v>
      </c>
      <c r="B32" s="158">
        <v>1</v>
      </c>
      <c r="C32" s="158">
        <v>3</v>
      </c>
      <c r="D32" s="164">
        <v>38261</v>
      </c>
      <c r="E32" s="145" t="s">
        <v>113</v>
      </c>
      <c r="F32" s="146">
        <v>606</v>
      </c>
      <c r="G32" s="146">
        <v>9</v>
      </c>
      <c r="H32" s="146">
        <v>597</v>
      </c>
      <c r="I32" s="146">
        <v>223</v>
      </c>
      <c r="J32" s="159">
        <v>374</v>
      </c>
      <c r="K32" s="159">
        <v>0</v>
      </c>
      <c r="L32" s="159">
        <v>0</v>
      </c>
      <c r="M32" s="160"/>
      <c r="N32" s="156"/>
      <c r="O32" s="156"/>
      <c r="P32" s="156"/>
      <c r="Q32" s="156"/>
      <c r="R32" s="156"/>
      <c r="S32" s="156"/>
      <c r="T32" s="156"/>
      <c r="U32" s="156"/>
      <c r="V32" s="156"/>
    </row>
    <row r="33" spans="1:22" s="155" customFormat="1" ht="13.5" customHeight="1" x14ac:dyDescent="0.15">
      <c r="A33" s="158">
        <v>193</v>
      </c>
      <c r="B33" s="158">
        <v>1</v>
      </c>
      <c r="C33" s="158">
        <v>3</v>
      </c>
      <c r="D33" s="164">
        <v>38626</v>
      </c>
      <c r="E33" s="145" t="s">
        <v>113</v>
      </c>
      <c r="F33" s="146">
        <v>605</v>
      </c>
      <c r="G33" s="146">
        <v>9</v>
      </c>
      <c r="H33" s="146">
        <v>597</v>
      </c>
      <c r="I33" s="146">
        <v>223</v>
      </c>
      <c r="J33" s="159">
        <v>374</v>
      </c>
      <c r="K33" s="159">
        <v>0</v>
      </c>
      <c r="L33" s="159">
        <v>0</v>
      </c>
      <c r="M33" s="160" t="s">
        <v>11</v>
      </c>
      <c r="N33" s="156"/>
      <c r="O33" s="156"/>
      <c r="P33" s="156"/>
      <c r="Q33" s="156"/>
      <c r="R33" s="156"/>
      <c r="S33" s="156"/>
      <c r="T33" s="156"/>
      <c r="U33" s="156"/>
      <c r="V33" s="156"/>
    </row>
    <row r="34" spans="1:22" x14ac:dyDescent="0.15">
      <c r="A34" s="158">
        <v>162</v>
      </c>
      <c r="B34" s="158">
        <v>1</v>
      </c>
      <c r="C34" s="158">
        <v>3</v>
      </c>
      <c r="D34" s="164">
        <v>38991</v>
      </c>
      <c r="E34" s="145" t="s">
        <v>113</v>
      </c>
      <c r="F34" s="146">
        <v>526</v>
      </c>
      <c r="G34" s="146">
        <v>8</v>
      </c>
      <c r="H34" s="146">
        <v>519</v>
      </c>
      <c r="I34" s="146">
        <v>194</v>
      </c>
      <c r="J34" s="159">
        <v>325</v>
      </c>
      <c r="K34" s="159">
        <v>0</v>
      </c>
      <c r="L34" s="159">
        <v>0</v>
      </c>
      <c r="M34" s="160"/>
    </row>
    <row r="35" spans="1:22" s="155" customFormat="1" ht="13.5" customHeight="1" x14ac:dyDescent="0.15">
      <c r="A35" s="158">
        <v>131</v>
      </c>
      <c r="B35" s="158">
        <v>1</v>
      </c>
      <c r="C35" s="158">
        <v>3</v>
      </c>
      <c r="D35" s="164">
        <v>39722</v>
      </c>
      <c r="E35" s="145" t="s">
        <v>113</v>
      </c>
      <c r="F35" s="146">
        <v>509</v>
      </c>
      <c r="G35" s="146">
        <v>0</v>
      </c>
      <c r="H35" s="146">
        <v>509</v>
      </c>
      <c r="I35" s="146">
        <v>186</v>
      </c>
      <c r="J35" s="159">
        <v>323</v>
      </c>
      <c r="K35" s="159">
        <v>0</v>
      </c>
      <c r="L35" s="159">
        <v>0</v>
      </c>
      <c r="M35" s="160" t="s">
        <v>11</v>
      </c>
      <c r="N35" s="156"/>
      <c r="O35" s="156"/>
      <c r="P35" s="156"/>
      <c r="Q35" s="156"/>
      <c r="R35" s="156"/>
      <c r="S35" s="156"/>
      <c r="T35" s="156"/>
      <c r="U35" s="156"/>
      <c r="V35" s="156"/>
    </row>
    <row r="36" spans="1:22" s="155" customFormat="1" ht="13.5" customHeight="1" x14ac:dyDescent="0.15">
      <c r="A36" s="158">
        <v>100</v>
      </c>
      <c r="B36" s="158">
        <v>1</v>
      </c>
      <c r="C36" s="158">
        <v>3</v>
      </c>
      <c r="D36" s="164">
        <v>40452</v>
      </c>
      <c r="E36" s="145" t="s">
        <v>113</v>
      </c>
      <c r="F36" s="146">
        <v>433</v>
      </c>
      <c r="G36" s="146">
        <v>0</v>
      </c>
      <c r="H36" s="146">
        <v>433</v>
      </c>
      <c r="I36" s="146">
        <v>158</v>
      </c>
      <c r="J36" s="159">
        <v>275</v>
      </c>
      <c r="K36" s="159">
        <v>0</v>
      </c>
      <c r="L36" s="159">
        <v>0</v>
      </c>
      <c r="M36" s="160"/>
      <c r="N36" s="156"/>
      <c r="O36" s="156"/>
      <c r="P36" s="156"/>
      <c r="Q36" s="156"/>
      <c r="R36" s="156"/>
      <c r="S36" s="156"/>
      <c r="T36" s="156"/>
      <c r="U36" s="156"/>
      <c r="V36" s="156"/>
    </row>
    <row r="37" spans="1:22" x14ac:dyDescent="0.15">
      <c r="A37" s="158">
        <v>69</v>
      </c>
      <c r="B37" s="158">
        <v>1</v>
      </c>
      <c r="C37" s="158">
        <v>3</v>
      </c>
      <c r="D37" s="164">
        <v>40817</v>
      </c>
      <c r="E37" s="145" t="s">
        <v>113</v>
      </c>
      <c r="F37" s="146">
        <v>549</v>
      </c>
      <c r="G37" s="146">
        <v>0</v>
      </c>
      <c r="H37" s="146">
        <v>549</v>
      </c>
      <c r="I37" s="146">
        <v>201</v>
      </c>
      <c r="J37" s="159">
        <v>348</v>
      </c>
      <c r="K37" s="159">
        <v>0</v>
      </c>
      <c r="L37" s="159">
        <v>0</v>
      </c>
      <c r="M37" s="160" t="s">
        <v>11</v>
      </c>
    </row>
    <row r="38" spans="1:22" s="155" customFormat="1" ht="13.5" customHeight="1" x14ac:dyDescent="0.15">
      <c r="A38" s="158">
        <v>38</v>
      </c>
      <c r="B38" s="158">
        <v>1</v>
      </c>
      <c r="C38" s="158">
        <v>3</v>
      </c>
      <c r="D38" s="164">
        <v>41183</v>
      </c>
      <c r="E38" s="145" t="s">
        <v>113</v>
      </c>
      <c r="F38" s="146">
        <v>189</v>
      </c>
      <c r="G38" s="146">
        <v>80</v>
      </c>
      <c r="H38" s="146">
        <v>109</v>
      </c>
      <c r="I38" s="146">
        <v>13</v>
      </c>
      <c r="J38" s="159">
        <v>96</v>
      </c>
      <c r="K38" s="159">
        <v>0</v>
      </c>
      <c r="L38" s="159">
        <v>0</v>
      </c>
      <c r="M38" s="160"/>
      <c r="N38" s="156"/>
      <c r="O38" s="156"/>
      <c r="P38" s="156"/>
      <c r="Q38" s="156"/>
      <c r="R38" s="156"/>
      <c r="S38" s="156"/>
      <c r="T38" s="156"/>
      <c r="U38" s="156"/>
      <c r="V38" s="156"/>
    </row>
    <row r="39" spans="1:22" s="155" customFormat="1" ht="13.5" customHeight="1" x14ac:dyDescent="0.15">
      <c r="A39" s="161">
        <v>7</v>
      </c>
      <c r="B39" s="161">
        <v>1</v>
      </c>
      <c r="C39" s="161">
        <v>3</v>
      </c>
      <c r="D39" s="165">
        <v>41548</v>
      </c>
      <c r="E39" s="162" t="s">
        <v>113</v>
      </c>
      <c r="F39" s="147">
        <v>232</v>
      </c>
      <c r="G39" s="147">
        <v>77</v>
      </c>
      <c r="H39" s="147">
        <v>155</v>
      </c>
      <c r="I39" s="147">
        <v>21</v>
      </c>
      <c r="J39" s="166">
        <v>134</v>
      </c>
      <c r="K39" s="166">
        <v>0</v>
      </c>
      <c r="L39" s="166">
        <v>0</v>
      </c>
      <c r="M39" s="163" t="s">
        <v>11</v>
      </c>
      <c r="N39" s="156"/>
      <c r="O39" s="156"/>
      <c r="P39" s="156"/>
      <c r="Q39" s="156"/>
      <c r="R39" s="156"/>
      <c r="S39" s="156"/>
      <c r="T39" s="156"/>
      <c r="U39" s="156"/>
      <c r="V39" s="156"/>
    </row>
    <row r="40" spans="1:22" x14ac:dyDescent="0.15">
      <c r="A40" s="158">
        <v>351</v>
      </c>
      <c r="B40" s="158">
        <v>1</v>
      </c>
      <c r="C40" s="158">
        <v>4</v>
      </c>
      <c r="D40" s="164">
        <v>33878</v>
      </c>
      <c r="E40" s="145" t="s">
        <v>114</v>
      </c>
      <c r="F40" s="146">
        <v>977.15899999999999</v>
      </c>
      <c r="G40" s="146"/>
      <c r="H40" s="146">
        <v>977.15900000000011</v>
      </c>
      <c r="I40" s="146">
        <v>558.83299999999997</v>
      </c>
      <c r="J40" s="159">
        <v>6.9640000000000004</v>
      </c>
      <c r="K40" s="159">
        <v>411.36200000000002</v>
      </c>
      <c r="L40" s="159"/>
      <c r="M40" s="160"/>
    </row>
    <row r="41" spans="1:22" s="155" customFormat="1" ht="13.5" customHeight="1" x14ac:dyDescent="0.15">
      <c r="A41" s="158">
        <v>320</v>
      </c>
      <c r="B41" s="158">
        <v>1</v>
      </c>
      <c r="C41" s="158">
        <v>4</v>
      </c>
      <c r="D41" s="164">
        <v>36800</v>
      </c>
      <c r="E41" s="145" t="s">
        <v>114</v>
      </c>
      <c r="F41" s="146">
        <v>1458</v>
      </c>
      <c r="G41" s="146">
        <v>36</v>
      </c>
      <c r="H41" s="146">
        <v>1422</v>
      </c>
      <c r="I41" s="146">
        <v>1126</v>
      </c>
      <c r="J41" s="159">
        <v>115</v>
      </c>
      <c r="K41" s="159">
        <v>176</v>
      </c>
      <c r="L41" s="159">
        <v>6</v>
      </c>
      <c r="M41" s="160" t="s">
        <v>11</v>
      </c>
      <c r="N41" s="156"/>
      <c r="O41" s="156"/>
      <c r="P41" s="156"/>
      <c r="Q41" s="156"/>
      <c r="R41" s="156"/>
      <c r="S41" s="156"/>
      <c r="T41" s="156"/>
      <c r="U41" s="156"/>
      <c r="V41" s="156"/>
    </row>
    <row r="42" spans="1:22" s="155" customFormat="1" ht="13.5" customHeight="1" x14ac:dyDescent="0.15">
      <c r="A42" s="158">
        <v>289</v>
      </c>
      <c r="B42" s="158">
        <v>1</v>
      </c>
      <c r="C42" s="158">
        <v>4</v>
      </c>
      <c r="D42" s="164">
        <v>37165</v>
      </c>
      <c r="E42" s="145" t="s">
        <v>114</v>
      </c>
      <c r="F42" s="146">
        <v>1660</v>
      </c>
      <c r="G42" s="146">
        <v>19</v>
      </c>
      <c r="H42" s="146">
        <v>1641</v>
      </c>
      <c r="I42" s="146">
        <v>1455</v>
      </c>
      <c r="J42" s="159">
        <v>34</v>
      </c>
      <c r="K42" s="159">
        <v>144</v>
      </c>
      <c r="L42" s="159">
        <v>8</v>
      </c>
      <c r="M42" s="160"/>
      <c r="N42" s="156"/>
      <c r="O42" s="156"/>
      <c r="P42" s="156"/>
      <c r="Q42" s="156"/>
      <c r="R42" s="156"/>
      <c r="S42" s="156"/>
      <c r="T42" s="156"/>
      <c r="U42" s="156"/>
      <c r="V42" s="156"/>
    </row>
    <row r="43" spans="1:22" x14ac:dyDescent="0.15">
      <c r="A43" s="158">
        <v>258</v>
      </c>
      <c r="B43" s="158">
        <v>1</v>
      </c>
      <c r="C43" s="158">
        <v>4</v>
      </c>
      <c r="D43" s="164">
        <v>37895</v>
      </c>
      <c r="E43" s="145" t="s">
        <v>114</v>
      </c>
      <c r="F43" s="146">
        <v>1757</v>
      </c>
      <c r="G43" s="146">
        <v>4</v>
      </c>
      <c r="H43" s="146">
        <v>1753</v>
      </c>
      <c r="I43" s="146">
        <v>1509</v>
      </c>
      <c r="J43" s="159">
        <v>121</v>
      </c>
      <c r="K43" s="159">
        <v>123</v>
      </c>
      <c r="L43" s="159">
        <v>0</v>
      </c>
      <c r="M43" s="160" t="s">
        <v>11</v>
      </c>
    </row>
    <row r="44" spans="1:22" s="155" customFormat="1" ht="13.5" customHeight="1" x14ac:dyDescent="0.15">
      <c r="A44" s="158">
        <v>227</v>
      </c>
      <c r="B44" s="158">
        <v>1</v>
      </c>
      <c r="C44" s="158">
        <v>4</v>
      </c>
      <c r="D44" s="164">
        <v>38261</v>
      </c>
      <c r="E44" s="145" t="s">
        <v>114</v>
      </c>
      <c r="F44" s="146">
        <v>1623</v>
      </c>
      <c r="G44" s="146">
        <v>4</v>
      </c>
      <c r="H44" s="146">
        <v>1619</v>
      </c>
      <c r="I44" s="146">
        <v>1395</v>
      </c>
      <c r="J44" s="159">
        <v>113</v>
      </c>
      <c r="K44" s="159">
        <v>111</v>
      </c>
      <c r="L44" s="159">
        <v>0</v>
      </c>
      <c r="M44" s="160"/>
      <c r="N44" s="156"/>
      <c r="O44" s="156"/>
      <c r="P44" s="156"/>
      <c r="Q44" s="156"/>
      <c r="R44" s="156"/>
      <c r="S44" s="156"/>
      <c r="T44" s="156"/>
      <c r="U44" s="156"/>
      <c r="V44" s="156"/>
    </row>
    <row r="45" spans="1:22" s="155" customFormat="1" ht="13.5" customHeight="1" x14ac:dyDescent="0.15">
      <c r="A45" s="158">
        <v>196</v>
      </c>
      <c r="B45" s="158">
        <v>1</v>
      </c>
      <c r="C45" s="158">
        <v>4</v>
      </c>
      <c r="D45" s="164">
        <v>38626</v>
      </c>
      <c r="E45" s="145" t="s">
        <v>114</v>
      </c>
      <c r="F45" s="146">
        <v>1581</v>
      </c>
      <c r="G45" s="146">
        <v>4</v>
      </c>
      <c r="H45" s="146">
        <v>1577</v>
      </c>
      <c r="I45" s="146">
        <v>1360</v>
      </c>
      <c r="J45" s="159">
        <v>110</v>
      </c>
      <c r="K45" s="159">
        <v>107</v>
      </c>
      <c r="L45" s="159">
        <v>0</v>
      </c>
      <c r="M45" s="160" t="s">
        <v>11</v>
      </c>
      <c r="N45" s="156"/>
      <c r="O45" s="156"/>
      <c r="P45" s="156"/>
      <c r="Q45" s="156"/>
      <c r="R45" s="156"/>
      <c r="S45" s="156"/>
      <c r="T45" s="156"/>
      <c r="U45" s="156"/>
      <c r="V45" s="156"/>
    </row>
    <row r="46" spans="1:22" x14ac:dyDescent="0.15">
      <c r="A46" s="158">
        <v>165</v>
      </c>
      <c r="B46" s="158">
        <v>1</v>
      </c>
      <c r="C46" s="158">
        <v>4</v>
      </c>
      <c r="D46" s="164">
        <v>38991</v>
      </c>
      <c r="E46" s="145" t="s">
        <v>114</v>
      </c>
      <c r="F46" s="146">
        <v>1663</v>
      </c>
      <c r="G46" s="146">
        <v>7</v>
      </c>
      <c r="H46" s="146">
        <v>1655</v>
      </c>
      <c r="I46" s="146">
        <v>1464</v>
      </c>
      <c r="J46" s="159">
        <v>85</v>
      </c>
      <c r="K46" s="159">
        <v>106</v>
      </c>
      <c r="L46" s="159">
        <v>0</v>
      </c>
      <c r="M46" s="160"/>
    </row>
    <row r="47" spans="1:22" s="155" customFormat="1" ht="13.5" customHeight="1" x14ac:dyDescent="0.15">
      <c r="A47" s="158">
        <v>134</v>
      </c>
      <c r="B47" s="158">
        <v>1</v>
      </c>
      <c r="C47" s="158">
        <v>4</v>
      </c>
      <c r="D47" s="164">
        <v>39722</v>
      </c>
      <c r="E47" s="145" t="s">
        <v>114</v>
      </c>
      <c r="F47" s="146">
        <v>1472</v>
      </c>
      <c r="G47" s="146">
        <v>7</v>
      </c>
      <c r="H47" s="146">
        <v>1465</v>
      </c>
      <c r="I47" s="146">
        <v>1303</v>
      </c>
      <c r="J47" s="159">
        <v>73</v>
      </c>
      <c r="K47" s="159">
        <v>89</v>
      </c>
      <c r="L47" s="159">
        <v>0</v>
      </c>
      <c r="M47" s="160" t="s">
        <v>11</v>
      </c>
      <c r="N47" s="156"/>
      <c r="O47" s="156"/>
      <c r="P47" s="156"/>
      <c r="Q47" s="156"/>
      <c r="R47" s="156"/>
      <c r="S47" s="156"/>
      <c r="T47" s="156"/>
      <c r="U47" s="156"/>
      <c r="V47" s="156"/>
    </row>
    <row r="48" spans="1:22" s="155" customFormat="1" ht="13.5" customHeight="1" x14ac:dyDescent="0.15">
      <c r="A48" s="158">
        <v>103</v>
      </c>
      <c r="B48" s="158">
        <v>1</v>
      </c>
      <c r="C48" s="158">
        <v>4</v>
      </c>
      <c r="D48" s="164">
        <v>40452</v>
      </c>
      <c r="E48" s="145" t="s">
        <v>114</v>
      </c>
      <c r="F48" s="146">
        <v>1537</v>
      </c>
      <c r="G48" s="146">
        <v>8</v>
      </c>
      <c r="H48" s="146">
        <v>1529</v>
      </c>
      <c r="I48" s="146">
        <v>1413</v>
      </c>
      <c r="J48" s="159">
        <v>61</v>
      </c>
      <c r="K48" s="159">
        <v>55</v>
      </c>
      <c r="L48" s="159">
        <v>0</v>
      </c>
      <c r="M48" s="160"/>
      <c r="N48" s="156"/>
      <c r="O48" s="156"/>
      <c r="P48" s="156"/>
      <c r="Q48" s="156"/>
      <c r="R48" s="156"/>
      <c r="S48" s="156"/>
      <c r="T48" s="156"/>
      <c r="U48" s="156"/>
      <c r="V48" s="156"/>
    </row>
    <row r="49" spans="1:22" x14ac:dyDescent="0.15">
      <c r="A49" s="158">
        <v>72</v>
      </c>
      <c r="B49" s="158">
        <v>1</v>
      </c>
      <c r="C49" s="158">
        <v>4</v>
      </c>
      <c r="D49" s="164">
        <v>40817</v>
      </c>
      <c r="E49" s="145" t="s">
        <v>114</v>
      </c>
      <c r="F49" s="146">
        <v>2775</v>
      </c>
      <c r="G49" s="146">
        <v>28</v>
      </c>
      <c r="H49" s="146">
        <v>2747</v>
      </c>
      <c r="I49" s="146">
        <v>2511</v>
      </c>
      <c r="J49" s="159">
        <v>91</v>
      </c>
      <c r="K49" s="159">
        <v>118</v>
      </c>
      <c r="L49" s="159">
        <v>27</v>
      </c>
      <c r="M49" s="160" t="s">
        <v>11</v>
      </c>
    </row>
    <row r="50" spans="1:22" s="155" customFormat="1" ht="13.5" customHeight="1" x14ac:dyDescent="0.15">
      <c r="A50" s="158">
        <v>41</v>
      </c>
      <c r="B50" s="158">
        <v>1</v>
      </c>
      <c r="C50" s="158">
        <v>4</v>
      </c>
      <c r="D50" s="164">
        <v>41183</v>
      </c>
      <c r="E50" s="145" t="s">
        <v>114</v>
      </c>
      <c r="F50" s="146">
        <v>2873</v>
      </c>
      <c r="G50" s="146">
        <v>1</v>
      </c>
      <c r="H50" s="146">
        <v>2872</v>
      </c>
      <c r="I50" s="146">
        <v>2688</v>
      </c>
      <c r="J50" s="159">
        <v>82</v>
      </c>
      <c r="K50" s="159">
        <v>82</v>
      </c>
      <c r="L50" s="159">
        <v>20</v>
      </c>
      <c r="M50" s="160"/>
      <c r="N50" s="156"/>
      <c r="O50" s="156"/>
      <c r="P50" s="156"/>
      <c r="Q50" s="156"/>
      <c r="R50" s="156"/>
      <c r="S50" s="156"/>
      <c r="T50" s="156"/>
      <c r="U50" s="156"/>
      <c r="V50" s="156"/>
    </row>
    <row r="51" spans="1:22" s="155" customFormat="1" ht="13.5" customHeight="1" x14ac:dyDescent="0.15">
      <c r="A51" s="161">
        <v>10</v>
      </c>
      <c r="B51" s="161">
        <v>1</v>
      </c>
      <c r="C51" s="161">
        <v>4</v>
      </c>
      <c r="D51" s="165">
        <v>41548</v>
      </c>
      <c r="E51" s="162" t="s">
        <v>114</v>
      </c>
      <c r="F51" s="147">
        <v>3518</v>
      </c>
      <c r="G51" s="147">
        <v>52</v>
      </c>
      <c r="H51" s="147">
        <v>3466</v>
      </c>
      <c r="I51" s="147">
        <v>3264</v>
      </c>
      <c r="J51" s="166">
        <v>84</v>
      </c>
      <c r="K51" s="166">
        <v>103</v>
      </c>
      <c r="L51" s="166">
        <v>15</v>
      </c>
      <c r="M51" s="163" t="s">
        <v>11</v>
      </c>
      <c r="N51" s="156"/>
      <c r="O51" s="156"/>
      <c r="P51" s="156"/>
      <c r="Q51" s="156"/>
      <c r="R51" s="156"/>
      <c r="S51" s="156"/>
      <c r="T51" s="156"/>
      <c r="U51" s="156"/>
      <c r="V51" s="156"/>
    </row>
    <row r="52" spans="1:22" x14ac:dyDescent="0.15">
      <c r="A52" s="158">
        <v>354</v>
      </c>
      <c r="B52" s="158">
        <v>1</v>
      </c>
      <c r="C52" s="158">
        <v>5</v>
      </c>
      <c r="D52" s="164">
        <v>33878</v>
      </c>
      <c r="E52" s="145" t="s">
        <v>115</v>
      </c>
      <c r="F52" s="146">
        <v>2547.0219999999999</v>
      </c>
      <c r="G52" s="146"/>
      <c r="H52" s="146">
        <v>2546.9589999999998</v>
      </c>
      <c r="I52" s="146">
        <v>656.42899999999997</v>
      </c>
      <c r="J52" s="159">
        <v>1604.0989999999999</v>
      </c>
      <c r="K52" s="159">
        <v>286.43099999999998</v>
      </c>
      <c r="L52" s="159"/>
      <c r="M52" s="160"/>
    </row>
    <row r="53" spans="1:22" s="155" customFormat="1" ht="13.5" customHeight="1" x14ac:dyDescent="0.15">
      <c r="A53" s="158">
        <v>323</v>
      </c>
      <c r="B53" s="158">
        <v>1</v>
      </c>
      <c r="C53" s="158">
        <v>5</v>
      </c>
      <c r="D53" s="164">
        <v>36800</v>
      </c>
      <c r="E53" s="145" t="s">
        <v>115</v>
      </c>
      <c r="F53" s="146">
        <v>2413</v>
      </c>
      <c r="G53" s="146">
        <v>195</v>
      </c>
      <c r="H53" s="146">
        <v>2218</v>
      </c>
      <c r="I53" s="146">
        <v>499</v>
      </c>
      <c r="J53" s="159">
        <v>1553</v>
      </c>
      <c r="K53" s="159">
        <v>150</v>
      </c>
      <c r="L53" s="159">
        <v>15</v>
      </c>
      <c r="M53" s="160" t="s">
        <v>11</v>
      </c>
      <c r="N53" s="156"/>
      <c r="O53" s="156"/>
      <c r="P53" s="156"/>
      <c r="Q53" s="156"/>
      <c r="R53" s="156"/>
      <c r="S53" s="156"/>
      <c r="T53" s="156"/>
      <c r="U53" s="156"/>
      <c r="V53" s="156"/>
    </row>
    <row r="54" spans="1:22" s="155" customFormat="1" ht="13.5" customHeight="1" x14ac:dyDescent="0.15">
      <c r="A54" s="158">
        <v>292</v>
      </c>
      <c r="B54" s="158">
        <v>1</v>
      </c>
      <c r="C54" s="158">
        <v>5</v>
      </c>
      <c r="D54" s="164">
        <v>37165</v>
      </c>
      <c r="E54" s="145" t="s">
        <v>115</v>
      </c>
      <c r="F54" s="146">
        <v>2690</v>
      </c>
      <c r="G54" s="146">
        <v>275</v>
      </c>
      <c r="H54" s="146">
        <v>2415</v>
      </c>
      <c r="I54" s="146">
        <v>465</v>
      </c>
      <c r="J54" s="159">
        <v>1779</v>
      </c>
      <c r="K54" s="159">
        <v>166</v>
      </c>
      <c r="L54" s="159">
        <v>4</v>
      </c>
      <c r="M54" s="160"/>
      <c r="N54" s="156"/>
      <c r="O54" s="156"/>
      <c r="P54" s="156"/>
      <c r="Q54" s="156"/>
      <c r="R54" s="156"/>
      <c r="S54" s="156"/>
      <c r="T54" s="156"/>
      <c r="U54" s="156"/>
      <c r="V54" s="156"/>
    </row>
    <row r="55" spans="1:22" x14ac:dyDescent="0.15">
      <c r="A55" s="158">
        <v>261</v>
      </c>
      <c r="B55" s="158">
        <v>1</v>
      </c>
      <c r="C55" s="158">
        <v>5</v>
      </c>
      <c r="D55" s="164">
        <v>37895</v>
      </c>
      <c r="E55" s="145" t="s">
        <v>115</v>
      </c>
      <c r="F55" s="146">
        <v>5880</v>
      </c>
      <c r="G55" s="146">
        <v>130</v>
      </c>
      <c r="H55" s="146">
        <v>5750</v>
      </c>
      <c r="I55" s="146">
        <v>625</v>
      </c>
      <c r="J55" s="159">
        <v>5065</v>
      </c>
      <c r="K55" s="159">
        <v>59</v>
      </c>
      <c r="L55" s="159">
        <v>1</v>
      </c>
      <c r="M55" s="160" t="s">
        <v>11</v>
      </c>
    </row>
    <row r="56" spans="1:22" s="155" customFormat="1" ht="13.5" customHeight="1" x14ac:dyDescent="0.15">
      <c r="A56" s="158">
        <v>230</v>
      </c>
      <c r="B56" s="158">
        <v>1</v>
      </c>
      <c r="C56" s="158">
        <v>5</v>
      </c>
      <c r="D56" s="164">
        <v>38261</v>
      </c>
      <c r="E56" s="145" t="s">
        <v>115</v>
      </c>
      <c r="F56" s="146">
        <v>6172</v>
      </c>
      <c r="G56" s="146">
        <v>141</v>
      </c>
      <c r="H56" s="146">
        <v>6031</v>
      </c>
      <c r="I56" s="146">
        <v>652</v>
      </c>
      <c r="J56" s="159">
        <v>5321</v>
      </c>
      <c r="K56" s="159">
        <v>57</v>
      </c>
      <c r="L56" s="159">
        <v>1</v>
      </c>
      <c r="M56" s="160"/>
      <c r="N56" s="156"/>
      <c r="O56" s="156"/>
      <c r="P56" s="156"/>
      <c r="Q56" s="156"/>
      <c r="R56" s="156"/>
      <c r="S56" s="156"/>
      <c r="T56" s="156"/>
      <c r="U56" s="156"/>
      <c r="V56" s="156"/>
    </row>
    <row r="57" spans="1:22" s="155" customFormat="1" ht="13.5" customHeight="1" x14ac:dyDescent="0.15">
      <c r="A57" s="158">
        <v>199</v>
      </c>
      <c r="B57" s="158">
        <v>1</v>
      </c>
      <c r="C57" s="158">
        <v>5</v>
      </c>
      <c r="D57" s="164">
        <v>38626</v>
      </c>
      <c r="E57" s="145" t="s">
        <v>115</v>
      </c>
      <c r="F57" s="146">
        <v>5483</v>
      </c>
      <c r="G57" s="146">
        <v>176</v>
      </c>
      <c r="H57" s="146">
        <v>5308</v>
      </c>
      <c r="I57" s="146">
        <v>609</v>
      </c>
      <c r="J57" s="159">
        <v>4641</v>
      </c>
      <c r="K57" s="159">
        <v>57</v>
      </c>
      <c r="L57" s="159">
        <v>1</v>
      </c>
      <c r="M57" s="160" t="s">
        <v>11</v>
      </c>
      <c r="N57" s="156"/>
      <c r="O57" s="156"/>
      <c r="P57" s="156"/>
      <c r="Q57" s="156"/>
      <c r="R57" s="156"/>
      <c r="S57" s="156"/>
      <c r="T57" s="156"/>
      <c r="U57" s="156"/>
      <c r="V57" s="156"/>
    </row>
    <row r="58" spans="1:22" x14ac:dyDescent="0.15">
      <c r="A58" s="158">
        <v>168</v>
      </c>
      <c r="B58" s="158">
        <v>1</v>
      </c>
      <c r="C58" s="158">
        <v>5</v>
      </c>
      <c r="D58" s="164">
        <v>38991</v>
      </c>
      <c r="E58" s="145" t="s">
        <v>115</v>
      </c>
      <c r="F58" s="146">
        <v>5503</v>
      </c>
      <c r="G58" s="146">
        <v>198</v>
      </c>
      <c r="H58" s="146">
        <v>5305</v>
      </c>
      <c r="I58" s="146">
        <v>632</v>
      </c>
      <c r="J58" s="159">
        <v>4597</v>
      </c>
      <c r="K58" s="159">
        <v>74</v>
      </c>
      <c r="L58" s="159">
        <v>1</v>
      </c>
      <c r="M58" s="160"/>
    </row>
    <row r="59" spans="1:22" s="155" customFormat="1" ht="13.5" customHeight="1" x14ac:dyDescent="0.15">
      <c r="A59" s="158">
        <v>137</v>
      </c>
      <c r="B59" s="158">
        <v>1</v>
      </c>
      <c r="C59" s="158">
        <v>5</v>
      </c>
      <c r="D59" s="164">
        <v>39722</v>
      </c>
      <c r="E59" s="145" t="s">
        <v>115</v>
      </c>
      <c r="F59" s="146">
        <v>5789</v>
      </c>
      <c r="G59" s="146">
        <v>151</v>
      </c>
      <c r="H59" s="146">
        <v>5638</v>
      </c>
      <c r="I59" s="146">
        <v>591</v>
      </c>
      <c r="J59" s="159">
        <v>5006</v>
      </c>
      <c r="K59" s="159">
        <v>40</v>
      </c>
      <c r="L59" s="159">
        <v>1</v>
      </c>
      <c r="M59" s="160" t="s">
        <v>11</v>
      </c>
      <c r="N59" s="156"/>
      <c r="O59" s="156"/>
      <c r="P59" s="156"/>
      <c r="Q59" s="156"/>
      <c r="R59" s="156"/>
      <c r="S59" s="156"/>
      <c r="T59" s="156"/>
      <c r="U59" s="156"/>
      <c r="V59" s="156"/>
    </row>
    <row r="60" spans="1:22" s="155" customFormat="1" ht="13.5" customHeight="1" x14ac:dyDescent="0.15">
      <c r="A60" s="158">
        <v>106</v>
      </c>
      <c r="B60" s="158">
        <v>1</v>
      </c>
      <c r="C60" s="158">
        <v>5</v>
      </c>
      <c r="D60" s="164">
        <v>40452</v>
      </c>
      <c r="E60" s="145" t="s">
        <v>115</v>
      </c>
      <c r="F60" s="146">
        <v>5299</v>
      </c>
      <c r="G60" s="146">
        <v>135</v>
      </c>
      <c r="H60" s="146">
        <v>5164</v>
      </c>
      <c r="I60" s="146">
        <v>563</v>
      </c>
      <c r="J60" s="159">
        <v>4567</v>
      </c>
      <c r="K60" s="159">
        <v>34</v>
      </c>
      <c r="L60" s="159">
        <v>0</v>
      </c>
      <c r="M60" s="160"/>
      <c r="N60" s="156"/>
      <c r="O60" s="156"/>
      <c r="P60" s="156"/>
      <c r="Q60" s="156"/>
      <c r="R60" s="156"/>
      <c r="S60" s="156"/>
      <c r="T60" s="156"/>
      <c r="U60" s="156"/>
      <c r="V60" s="156"/>
    </row>
    <row r="61" spans="1:22" x14ac:dyDescent="0.15">
      <c r="A61" s="158">
        <v>75</v>
      </c>
      <c r="B61" s="158">
        <v>1</v>
      </c>
      <c r="C61" s="158">
        <v>5</v>
      </c>
      <c r="D61" s="164">
        <v>40817</v>
      </c>
      <c r="E61" s="145" t="s">
        <v>115</v>
      </c>
      <c r="F61" s="146">
        <v>3850</v>
      </c>
      <c r="G61" s="146">
        <v>128</v>
      </c>
      <c r="H61" s="146">
        <v>3722</v>
      </c>
      <c r="I61" s="146">
        <v>338</v>
      </c>
      <c r="J61" s="159">
        <v>3336</v>
      </c>
      <c r="K61" s="159">
        <v>48</v>
      </c>
      <c r="L61" s="159">
        <v>0</v>
      </c>
      <c r="M61" s="160" t="s">
        <v>11</v>
      </c>
    </row>
    <row r="62" spans="1:22" s="155" customFormat="1" ht="13.5" customHeight="1" x14ac:dyDescent="0.15">
      <c r="A62" s="158">
        <v>44</v>
      </c>
      <c r="B62" s="158">
        <v>1</v>
      </c>
      <c r="C62" s="158">
        <v>5</v>
      </c>
      <c r="D62" s="164">
        <v>41183</v>
      </c>
      <c r="E62" s="145" t="s">
        <v>115</v>
      </c>
      <c r="F62" s="146">
        <v>4002</v>
      </c>
      <c r="G62" s="146">
        <v>80</v>
      </c>
      <c r="H62" s="146">
        <v>3922</v>
      </c>
      <c r="I62" s="146">
        <v>457</v>
      </c>
      <c r="J62" s="159">
        <v>3391</v>
      </c>
      <c r="K62" s="159">
        <v>73</v>
      </c>
      <c r="L62" s="159">
        <v>1</v>
      </c>
      <c r="M62" s="160"/>
      <c r="N62" s="156"/>
      <c r="O62" s="156"/>
      <c r="P62" s="156"/>
      <c r="Q62" s="156"/>
      <c r="R62" s="156"/>
      <c r="S62" s="156"/>
      <c r="T62" s="156"/>
      <c r="U62" s="156"/>
      <c r="V62" s="156"/>
    </row>
    <row r="63" spans="1:22" s="155" customFormat="1" ht="13.5" customHeight="1" x14ac:dyDescent="0.15">
      <c r="A63" s="161">
        <v>13</v>
      </c>
      <c r="B63" s="161">
        <v>1</v>
      </c>
      <c r="C63" s="161">
        <v>5</v>
      </c>
      <c r="D63" s="165">
        <v>41548</v>
      </c>
      <c r="E63" s="162" t="s">
        <v>115</v>
      </c>
      <c r="F63" s="147">
        <v>4374</v>
      </c>
      <c r="G63" s="147">
        <v>252</v>
      </c>
      <c r="H63" s="147">
        <v>4122</v>
      </c>
      <c r="I63" s="147">
        <v>535</v>
      </c>
      <c r="J63" s="166">
        <v>3526</v>
      </c>
      <c r="K63" s="166">
        <v>60</v>
      </c>
      <c r="L63" s="166">
        <v>1</v>
      </c>
      <c r="M63" s="163" t="s">
        <v>11</v>
      </c>
      <c r="N63" s="156"/>
      <c r="O63" s="156"/>
      <c r="P63" s="156"/>
      <c r="Q63" s="156"/>
      <c r="R63" s="156"/>
      <c r="S63" s="156"/>
      <c r="T63" s="156"/>
      <c r="U63" s="156"/>
      <c r="V63" s="156"/>
    </row>
    <row r="64" spans="1:22" x14ac:dyDescent="0.15">
      <c r="A64" s="158">
        <v>357</v>
      </c>
      <c r="B64" s="158">
        <v>1</v>
      </c>
      <c r="C64" s="158">
        <v>6</v>
      </c>
      <c r="D64" s="164">
        <v>33878</v>
      </c>
      <c r="E64" s="145" t="s">
        <v>116</v>
      </c>
      <c r="F64" s="146">
        <v>1208.8030000000001</v>
      </c>
      <c r="G64" s="146"/>
      <c r="H64" s="146">
        <v>1208.8029999999999</v>
      </c>
      <c r="I64" s="146">
        <v>28.872</v>
      </c>
      <c r="J64" s="159">
        <v>943.99900000000002</v>
      </c>
      <c r="K64" s="159">
        <v>235.93199999999999</v>
      </c>
      <c r="L64" s="159"/>
      <c r="M64" s="160"/>
    </row>
    <row r="65" spans="1:13" x14ac:dyDescent="0.15">
      <c r="A65" s="158">
        <v>326</v>
      </c>
      <c r="B65" s="158">
        <v>1</v>
      </c>
      <c r="C65" s="158">
        <v>6</v>
      </c>
      <c r="D65" s="164">
        <v>36800</v>
      </c>
      <c r="E65" s="145" t="s">
        <v>116</v>
      </c>
      <c r="F65" s="146">
        <v>1512</v>
      </c>
      <c r="G65" s="146">
        <v>1</v>
      </c>
      <c r="H65" s="146">
        <v>1511</v>
      </c>
      <c r="I65" s="146">
        <v>104</v>
      </c>
      <c r="J65" s="159">
        <v>1324</v>
      </c>
      <c r="K65" s="159">
        <v>80</v>
      </c>
      <c r="L65" s="159">
        <v>2</v>
      </c>
      <c r="M65" s="160" t="s">
        <v>11</v>
      </c>
    </row>
    <row r="66" spans="1:13" x14ac:dyDescent="0.15">
      <c r="A66" s="158">
        <v>295</v>
      </c>
      <c r="B66" s="158">
        <v>1</v>
      </c>
      <c r="C66" s="158">
        <v>6</v>
      </c>
      <c r="D66" s="164">
        <v>37165</v>
      </c>
      <c r="E66" s="145" t="s">
        <v>116</v>
      </c>
      <c r="F66" s="146">
        <v>1638</v>
      </c>
      <c r="G66" s="146">
        <v>0</v>
      </c>
      <c r="H66" s="146">
        <v>1638</v>
      </c>
      <c r="I66" s="146">
        <v>92</v>
      </c>
      <c r="J66" s="159">
        <v>1403</v>
      </c>
      <c r="K66" s="159">
        <v>140</v>
      </c>
      <c r="L66" s="159">
        <v>2</v>
      </c>
      <c r="M66" s="160"/>
    </row>
    <row r="67" spans="1:13" x14ac:dyDescent="0.15">
      <c r="A67" s="158">
        <v>264</v>
      </c>
      <c r="B67" s="158">
        <v>1</v>
      </c>
      <c r="C67" s="158">
        <v>6</v>
      </c>
      <c r="D67" s="164">
        <v>37895</v>
      </c>
      <c r="E67" s="145" t="s">
        <v>116</v>
      </c>
      <c r="F67" s="146">
        <v>1642</v>
      </c>
      <c r="G67" s="146">
        <v>9</v>
      </c>
      <c r="H67" s="146">
        <v>1633</v>
      </c>
      <c r="I67" s="146">
        <v>67</v>
      </c>
      <c r="J67" s="159">
        <v>1460</v>
      </c>
      <c r="K67" s="159">
        <v>98</v>
      </c>
      <c r="L67" s="159">
        <v>8</v>
      </c>
      <c r="M67" s="160" t="s">
        <v>11</v>
      </c>
    </row>
    <row r="68" spans="1:13" x14ac:dyDescent="0.15">
      <c r="A68" s="158">
        <v>233</v>
      </c>
      <c r="B68" s="158">
        <v>1</v>
      </c>
      <c r="C68" s="158">
        <v>6</v>
      </c>
      <c r="D68" s="164">
        <v>38261</v>
      </c>
      <c r="E68" s="145" t="s">
        <v>116</v>
      </c>
      <c r="F68" s="146">
        <v>1518</v>
      </c>
      <c r="G68" s="146">
        <v>0</v>
      </c>
      <c r="H68" s="146">
        <v>1518</v>
      </c>
      <c r="I68" s="146">
        <v>25</v>
      </c>
      <c r="J68" s="159">
        <v>1381</v>
      </c>
      <c r="K68" s="159">
        <v>104</v>
      </c>
      <c r="L68" s="159">
        <v>8</v>
      </c>
      <c r="M68" s="160"/>
    </row>
    <row r="69" spans="1:13" x14ac:dyDescent="0.15">
      <c r="A69" s="158">
        <v>202</v>
      </c>
      <c r="B69" s="158">
        <v>1</v>
      </c>
      <c r="C69" s="158">
        <v>6</v>
      </c>
      <c r="D69" s="164">
        <v>38626</v>
      </c>
      <c r="E69" s="145" t="s">
        <v>116</v>
      </c>
      <c r="F69" s="146">
        <v>1520</v>
      </c>
      <c r="G69" s="146">
        <v>0</v>
      </c>
      <c r="H69" s="146">
        <v>1519</v>
      </c>
      <c r="I69" s="146">
        <v>21</v>
      </c>
      <c r="J69" s="159">
        <v>1437</v>
      </c>
      <c r="K69" s="159">
        <v>53</v>
      </c>
      <c r="L69" s="159">
        <v>8</v>
      </c>
      <c r="M69" s="160" t="s">
        <v>11</v>
      </c>
    </row>
    <row r="70" spans="1:13" x14ac:dyDescent="0.15">
      <c r="A70" s="158">
        <v>171</v>
      </c>
      <c r="B70" s="158">
        <v>1</v>
      </c>
      <c r="C70" s="158">
        <v>6</v>
      </c>
      <c r="D70" s="164">
        <v>38991</v>
      </c>
      <c r="E70" s="145" t="s">
        <v>116</v>
      </c>
      <c r="F70" s="146">
        <v>1535</v>
      </c>
      <c r="G70" s="146">
        <v>0</v>
      </c>
      <c r="H70" s="146">
        <v>1535</v>
      </c>
      <c r="I70" s="146">
        <v>50</v>
      </c>
      <c r="J70" s="159">
        <v>1463</v>
      </c>
      <c r="K70" s="159">
        <v>13</v>
      </c>
      <c r="L70" s="159">
        <v>8</v>
      </c>
      <c r="M70" s="160"/>
    </row>
    <row r="71" spans="1:13" x14ac:dyDescent="0.15">
      <c r="A71" s="158">
        <v>140</v>
      </c>
      <c r="B71" s="158">
        <v>1</v>
      </c>
      <c r="C71" s="158">
        <v>6</v>
      </c>
      <c r="D71" s="164">
        <v>39722</v>
      </c>
      <c r="E71" s="145" t="s">
        <v>116</v>
      </c>
      <c r="F71" s="146">
        <v>1457</v>
      </c>
      <c r="G71" s="146">
        <v>0</v>
      </c>
      <c r="H71" s="146">
        <v>1457</v>
      </c>
      <c r="I71" s="146">
        <v>56</v>
      </c>
      <c r="J71" s="159">
        <v>1399</v>
      </c>
      <c r="K71" s="159">
        <v>2</v>
      </c>
      <c r="L71" s="159">
        <v>0</v>
      </c>
      <c r="M71" s="160" t="s">
        <v>11</v>
      </c>
    </row>
    <row r="72" spans="1:13" x14ac:dyDescent="0.15">
      <c r="A72" s="158">
        <v>109</v>
      </c>
      <c r="B72" s="158">
        <v>1</v>
      </c>
      <c r="C72" s="158">
        <v>6</v>
      </c>
      <c r="D72" s="164">
        <v>40452</v>
      </c>
      <c r="E72" s="145" t="s">
        <v>116</v>
      </c>
      <c r="F72" s="146">
        <v>1463</v>
      </c>
      <c r="G72" s="146">
        <v>0</v>
      </c>
      <c r="H72" s="146">
        <v>1463</v>
      </c>
      <c r="I72" s="146">
        <v>51</v>
      </c>
      <c r="J72" s="159">
        <v>1411</v>
      </c>
      <c r="K72" s="159">
        <v>1</v>
      </c>
      <c r="L72" s="159">
        <v>0</v>
      </c>
      <c r="M72" s="160"/>
    </row>
    <row r="73" spans="1:13" x14ac:dyDescent="0.15">
      <c r="A73" s="158">
        <v>78</v>
      </c>
      <c r="B73" s="158">
        <v>1</v>
      </c>
      <c r="C73" s="158">
        <v>6</v>
      </c>
      <c r="D73" s="164">
        <v>40817</v>
      </c>
      <c r="E73" s="145" t="s">
        <v>116</v>
      </c>
      <c r="F73" s="146">
        <v>898</v>
      </c>
      <c r="G73" s="146">
        <v>0</v>
      </c>
      <c r="H73" s="146">
        <v>898</v>
      </c>
      <c r="I73" s="146">
        <v>51</v>
      </c>
      <c r="J73" s="159">
        <v>790</v>
      </c>
      <c r="K73" s="159">
        <v>31</v>
      </c>
      <c r="L73" s="159">
        <v>26</v>
      </c>
      <c r="M73" s="160" t="s">
        <v>11</v>
      </c>
    </row>
    <row r="74" spans="1:13" x14ac:dyDescent="0.15">
      <c r="A74" s="158">
        <v>47</v>
      </c>
      <c r="B74" s="158">
        <v>1</v>
      </c>
      <c r="C74" s="158">
        <v>6</v>
      </c>
      <c r="D74" s="164">
        <v>41183</v>
      </c>
      <c r="E74" s="145" t="s">
        <v>116</v>
      </c>
      <c r="F74" s="146">
        <v>1471</v>
      </c>
      <c r="G74" s="146">
        <v>0</v>
      </c>
      <c r="H74" s="146">
        <v>1471</v>
      </c>
      <c r="I74" s="146">
        <v>78</v>
      </c>
      <c r="J74" s="159">
        <v>1365</v>
      </c>
      <c r="K74" s="159">
        <v>24</v>
      </c>
      <c r="L74" s="159">
        <v>4</v>
      </c>
      <c r="M74" s="160"/>
    </row>
    <row r="75" spans="1:13" x14ac:dyDescent="0.15">
      <c r="A75" s="161">
        <v>16</v>
      </c>
      <c r="B75" s="161">
        <v>1</v>
      </c>
      <c r="C75" s="161">
        <v>6</v>
      </c>
      <c r="D75" s="165">
        <v>41548</v>
      </c>
      <c r="E75" s="162" t="s">
        <v>116</v>
      </c>
      <c r="F75" s="147">
        <v>1476</v>
      </c>
      <c r="G75" s="147">
        <v>0</v>
      </c>
      <c r="H75" s="147">
        <v>1476</v>
      </c>
      <c r="I75" s="147">
        <v>39</v>
      </c>
      <c r="J75" s="166">
        <v>1399</v>
      </c>
      <c r="K75" s="166">
        <v>34</v>
      </c>
      <c r="L75" s="166">
        <v>4</v>
      </c>
      <c r="M75" s="163" t="s">
        <v>11</v>
      </c>
    </row>
    <row r="76" spans="1:13" x14ac:dyDescent="0.15">
      <c r="A76" s="158">
        <v>360</v>
      </c>
      <c r="B76" s="158">
        <v>1</v>
      </c>
      <c r="C76" s="158">
        <v>7</v>
      </c>
      <c r="D76" s="164">
        <v>33878</v>
      </c>
      <c r="E76" s="145" t="s">
        <v>117</v>
      </c>
      <c r="F76" s="146">
        <v>8.44</v>
      </c>
      <c r="G76" s="146"/>
      <c r="H76" s="146">
        <v>8.44</v>
      </c>
      <c r="I76" s="146">
        <v>6.1289999999999996</v>
      </c>
      <c r="J76" s="159">
        <v>0.114</v>
      </c>
      <c r="K76" s="159">
        <v>2.1970000000000001</v>
      </c>
      <c r="L76" s="159"/>
      <c r="M76" s="160"/>
    </row>
    <row r="77" spans="1:13" x14ac:dyDescent="0.15">
      <c r="A77" s="158">
        <v>329</v>
      </c>
      <c r="B77" s="158">
        <v>1</v>
      </c>
      <c r="C77" s="158">
        <v>7</v>
      </c>
      <c r="D77" s="164">
        <v>36800</v>
      </c>
      <c r="E77" s="145" t="s">
        <v>117</v>
      </c>
      <c r="F77" s="146">
        <v>8</v>
      </c>
      <c r="G77" s="146">
        <v>0</v>
      </c>
      <c r="H77" s="146">
        <v>8</v>
      </c>
      <c r="I77" s="146">
        <v>3</v>
      </c>
      <c r="J77" s="159">
        <v>2</v>
      </c>
      <c r="K77" s="159">
        <v>2</v>
      </c>
      <c r="L77" s="159">
        <v>0</v>
      </c>
      <c r="M77" s="160" t="s">
        <v>11</v>
      </c>
    </row>
    <row r="78" spans="1:13" x14ac:dyDescent="0.15">
      <c r="A78" s="158">
        <v>298</v>
      </c>
      <c r="B78" s="158">
        <v>1</v>
      </c>
      <c r="C78" s="158">
        <v>7</v>
      </c>
      <c r="D78" s="164">
        <v>37165</v>
      </c>
      <c r="E78" s="145" t="s">
        <v>117</v>
      </c>
      <c r="F78" s="146">
        <v>9</v>
      </c>
      <c r="G78" s="146">
        <v>0</v>
      </c>
      <c r="H78" s="146">
        <v>9</v>
      </c>
      <c r="I78" s="146">
        <v>5</v>
      </c>
      <c r="J78" s="159">
        <v>1</v>
      </c>
      <c r="K78" s="159">
        <v>3</v>
      </c>
      <c r="L78" s="159">
        <v>0</v>
      </c>
      <c r="M78" s="160"/>
    </row>
    <row r="79" spans="1:13" x14ac:dyDescent="0.15">
      <c r="A79" s="158">
        <v>267</v>
      </c>
      <c r="B79" s="158">
        <v>1</v>
      </c>
      <c r="C79" s="158">
        <v>7</v>
      </c>
      <c r="D79" s="164">
        <v>37895</v>
      </c>
      <c r="E79" s="145" t="s">
        <v>117</v>
      </c>
      <c r="F79" s="146">
        <v>13.83</v>
      </c>
      <c r="G79" s="146">
        <v>2.23</v>
      </c>
      <c r="H79" s="146">
        <v>11.6</v>
      </c>
      <c r="I79" s="146">
        <v>8.0500000000000007</v>
      </c>
      <c r="J79" s="159">
        <v>2.38</v>
      </c>
      <c r="K79" s="159">
        <v>1.1599999999999999</v>
      </c>
      <c r="L79" s="159">
        <v>0.01</v>
      </c>
      <c r="M79" s="160" t="s">
        <v>11</v>
      </c>
    </row>
    <row r="80" spans="1:13" x14ac:dyDescent="0.15">
      <c r="A80" s="158">
        <v>236</v>
      </c>
      <c r="B80" s="158">
        <v>1</v>
      </c>
      <c r="C80" s="158">
        <v>7</v>
      </c>
      <c r="D80" s="164">
        <v>38261</v>
      </c>
      <c r="E80" s="145" t="s">
        <v>117</v>
      </c>
      <c r="F80" s="146">
        <v>13.25</v>
      </c>
      <c r="G80" s="146">
        <v>2.15</v>
      </c>
      <c r="H80" s="146">
        <v>11.1</v>
      </c>
      <c r="I80" s="146">
        <v>7.7</v>
      </c>
      <c r="J80" s="159">
        <v>2.2799999999999998</v>
      </c>
      <c r="K80" s="159">
        <v>1.1100000000000001</v>
      </c>
      <c r="L80" s="159">
        <v>0.01</v>
      </c>
      <c r="M80" s="160"/>
    </row>
    <row r="81" spans="1:13" x14ac:dyDescent="0.15">
      <c r="A81" s="158">
        <v>205</v>
      </c>
      <c r="B81" s="158">
        <v>1</v>
      </c>
      <c r="C81" s="158">
        <v>7</v>
      </c>
      <c r="D81" s="164">
        <v>38626</v>
      </c>
      <c r="E81" s="145" t="s">
        <v>117</v>
      </c>
      <c r="F81" s="146">
        <v>14</v>
      </c>
      <c r="G81" s="146">
        <v>2</v>
      </c>
      <c r="H81" s="146">
        <v>11</v>
      </c>
      <c r="I81" s="146">
        <v>8</v>
      </c>
      <c r="J81" s="159">
        <v>2</v>
      </c>
      <c r="K81" s="159">
        <v>1</v>
      </c>
      <c r="L81" s="159">
        <v>0</v>
      </c>
      <c r="M81" s="160" t="s">
        <v>11</v>
      </c>
    </row>
    <row r="82" spans="1:13" x14ac:dyDescent="0.15">
      <c r="A82" s="158">
        <v>174</v>
      </c>
      <c r="B82" s="158">
        <v>1</v>
      </c>
      <c r="C82" s="158">
        <v>7</v>
      </c>
      <c r="D82" s="164">
        <v>38991</v>
      </c>
      <c r="E82" s="145" t="s">
        <v>117</v>
      </c>
      <c r="F82" s="146">
        <v>21</v>
      </c>
      <c r="G82" s="146">
        <v>2</v>
      </c>
      <c r="H82" s="146">
        <v>18</v>
      </c>
      <c r="I82" s="146">
        <v>9</v>
      </c>
      <c r="J82" s="159">
        <v>8</v>
      </c>
      <c r="K82" s="159">
        <v>1</v>
      </c>
      <c r="L82" s="159">
        <v>0</v>
      </c>
      <c r="M82" s="160"/>
    </row>
    <row r="83" spans="1:13" x14ac:dyDescent="0.15">
      <c r="A83" s="158">
        <v>143</v>
      </c>
      <c r="B83" s="158">
        <v>1</v>
      </c>
      <c r="C83" s="158">
        <v>7</v>
      </c>
      <c r="D83" s="164">
        <v>39722</v>
      </c>
      <c r="E83" s="145" t="s">
        <v>117</v>
      </c>
      <c r="F83" s="146">
        <v>11</v>
      </c>
      <c r="G83" s="146">
        <v>2</v>
      </c>
      <c r="H83" s="146">
        <v>9</v>
      </c>
      <c r="I83" s="146">
        <v>6</v>
      </c>
      <c r="J83" s="159">
        <v>1</v>
      </c>
      <c r="K83" s="159">
        <v>2</v>
      </c>
      <c r="L83" s="159">
        <v>0</v>
      </c>
      <c r="M83" s="160" t="s">
        <v>11</v>
      </c>
    </row>
    <row r="84" spans="1:13" x14ac:dyDescent="0.15">
      <c r="A84" s="158">
        <v>112</v>
      </c>
      <c r="B84" s="158">
        <v>1</v>
      </c>
      <c r="C84" s="158">
        <v>7</v>
      </c>
      <c r="D84" s="164">
        <v>40452</v>
      </c>
      <c r="E84" s="145" t="s">
        <v>117</v>
      </c>
      <c r="F84" s="146">
        <v>12</v>
      </c>
      <c r="G84" s="146">
        <v>2</v>
      </c>
      <c r="H84" s="146">
        <v>10</v>
      </c>
      <c r="I84" s="146">
        <v>6</v>
      </c>
      <c r="J84" s="159">
        <v>2</v>
      </c>
      <c r="K84" s="159">
        <v>2</v>
      </c>
      <c r="L84" s="159">
        <v>0</v>
      </c>
      <c r="M84" s="160"/>
    </row>
    <row r="85" spans="1:13" x14ac:dyDescent="0.15">
      <c r="A85" s="158">
        <v>81</v>
      </c>
      <c r="B85" s="158">
        <v>1</v>
      </c>
      <c r="C85" s="158">
        <v>7</v>
      </c>
      <c r="D85" s="164">
        <v>40817</v>
      </c>
      <c r="E85" s="145" t="s">
        <v>117</v>
      </c>
      <c r="F85" s="146">
        <v>12</v>
      </c>
      <c r="G85" s="146">
        <v>2</v>
      </c>
      <c r="H85" s="146">
        <v>10</v>
      </c>
      <c r="I85" s="146">
        <v>7</v>
      </c>
      <c r="J85" s="159">
        <v>1</v>
      </c>
      <c r="K85" s="159">
        <v>2</v>
      </c>
      <c r="L85" s="159">
        <v>0</v>
      </c>
      <c r="M85" s="160" t="s">
        <v>11</v>
      </c>
    </row>
    <row r="86" spans="1:13" x14ac:dyDescent="0.15">
      <c r="A86" s="158">
        <v>50</v>
      </c>
      <c r="B86" s="158">
        <v>1</v>
      </c>
      <c r="C86" s="158">
        <v>7</v>
      </c>
      <c r="D86" s="164">
        <v>41183</v>
      </c>
      <c r="E86" s="145" t="s">
        <v>117</v>
      </c>
      <c r="F86" s="146">
        <v>12</v>
      </c>
      <c r="G86" s="146">
        <v>1</v>
      </c>
      <c r="H86" s="146">
        <v>11</v>
      </c>
      <c r="I86" s="146">
        <v>9</v>
      </c>
      <c r="J86" s="159">
        <v>2</v>
      </c>
      <c r="K86" s="159">
        <v>0</v>
      </c>
      <c r="L86" s="159">
        <v>0</v>
      </c>
      <c r="M86" s="160"/>
    </row>
    <row r="87" spans="1:13" x14ac:dyDescent="0.15">
      <c r="A87" s="161">
        <v>19</v>
      </c>
      <c r="B87" s="161">
        <v>1</v>
      </c>
      <c r="C87" s="161">
        <v>7</v>
      </c>
      <c r="D87" s="165">
        <v>41548</v>
      </c>
      <c r="E87" s="162" t="s">
        <v>117</v>
      </c>
      <c r="F87" s="147">
        <v>12</v>
      </c>
      <c r="G87" s="147">
        <v>1</v>
      </c>
      <c r="H87" s="147">
        <v>11</v>
      </c>
      <c r="I87" s="147">
        <v>9</v>
      </c>
      <c r="J87" s="166">
        <v>2</v>
      </c>
      <c r="K87" s="166">
        <v>0</v>
      </c>
      <c r="L87" s="166">
        <v>0</v>
      </c>
      <c r="M87" s="163" t="s">
        <v>11</v>
      </c>
    </row>
    <row r="88" spans="1:13" x14ac:dyDescent="0.15">
      <c r="A88" s="158">
        <v>363</v>
      </c>
      <c r="B88" s="158">
        <v>1</v>
      </c>
      <c r="C88" s="158">
        <v>8</v>
      </c>
      <c r="D88" s="164">
        <v>33878</v>
      </c>
      <c r="E88" s="145" t="s">
        <v>118</v>
      </c>
      <c r="F88" s="146">
        <v>24.146999999999998</v>
      </c>
      <c r="G88" s="146"/>
      <c r="H88" s="146">
        <v>24.146999999999998</v>
      </c>
      <c r="I88" s="146">
        <v>9.8219999999999992</v>
      </c>
      <c r="J88" s="159">
        <v>0.34100000000000003</v>
      </c>
      <c r="K88" s="159">
        <v>13.984</v>
      </c>
      <c r="L88" s="159"/>
      <c r="M88" s="160"/>
    </row>
    <row r="89" spans="1:13" x14ac:dyDescent="0.15">
      <c r="A89" s="158">
        <v>332</v>
      </c>
      <c r="B89" s="158">
        <v>1</v>
      </c>
      <c r="C89" s="158">
        <v>8</v>
      </c>
      <c r="D89" s="164">
        <v>36800</v>
      </c>
      <c r="E89" s="145" t="s">
        <v>118</v>
      </c>
      <c r="F89" s="146">
        <v>25</v>
      </c>
      <c r="G89" s="146">
        <v>1</v>
      </c>
      <c r="H89" s="146">
        <v>24</v>
      </c>
      <c r="I89" s="146">
        <v>12</v>
      </c>
      <c r="J89" s="159">
        <v>6</v>
      </c>
      <c r="K89" s="159">
        <v>5</v>
      </c>
      <c r="L89" s="159">
        <v>1</v>
      </c>
      <c r="M89" s="160" t="s">
        <v>11</v>
      </c>
    </row>
    <row r="90" spans="1:13" x14ac:dyDescent="0.15">
      <c r="A90" s="158">
        <v>301</v>
      </c>
      <c r="B90" s="158">
        <v>1</v>
      </c>
      <c r="C90" s="158">
        <v>8</v>
      </c>
      <c r="D90" s="164">
        <v>37165</v>
      </c>
      <c r="E90" s="145" t="s">
        <v>118</v>
      </c>
      <c r="F90" s="146">
        <v>25</v>
      </c>
      <c r="G90" s="146">
        <v>1</v>
      </c>
      <c r="H90" s="146">
        <v>24</v>
      </c>
      <c r="I90" s="146">
        <v>16</v>
      </c>
      <c r="J90" s="159">
        <v>0</v>
      </c>
      <c r="K90" s="159">
        <v>6</v>
      </c>
      <c r="L90" s="159">
        <v>1</v>
      </c>
      <c r="M90" s="160"/>
    </row>
    <row r="91" spans="1:13" x14ac:dyDescent="0.15">
      <c r="A91" s="158">
        <v>270</v>
      </c>
      <c r="B91" s="158">
        <v>1</v>
      </c>
      <c r="C91" s="158">
        <v>8</v>
      </c>
      <c r="D91" s="164">
        <v>37895</v>
      </c>
      <c r="E91" s="145" t="s">
        <v>118</v>
      </c>
      <c r="F91" s="146">
        <v>57.05</v>
      </c>
      <c r="G91" s="146">
        <v>2.7</v>
      </c>
      <c r="H91" s="146">
        <v>54.349999999999994</v>
      </c>
      <c r="I91" s="146">
        <v>32.1</v>
      </c>
      <c r="J91" s="159">
        <v>11.75</v>
      </c>
      <c r="K91" s="159">
        <v>10.45</v>
      </c>
      <c r="L91" s="159">
        <v>0.05</v>
      </c>
      <c r="M91" s="160" t="s">
        <v>11</v>
      </c>
    </row>
    <row r="92" spans="1:13" x14ac:dyDescent="0.15">
      <c r="A92" s="158">
        <v>239</v>
      </c>
      <c r="B92" s="158">
        <v>1</v>
      </c>
      <c r="C92" s="158">
        <v>8</v>
      </c>
      <c r="D92" s="164">
        <v>38261</v>
      </c>
      <c r="E92" s="145" t="s">
        <v>118</v>
      </c>
      <c r="F92" s="146">
        <v>55.359999999999992</v>
      </c>
      <c r="G92" s="146">
        <v>2.6</v>
      </c>
      <c r="H92" s="146">
        <v>52.759999999999991</v>
      </c>
      <c r="I92" s="146">
        <v>31.2</v>
      </c>
      <c r="J92" s="159">
        <v>11.35</v>
      </c>
      <c r="K92" s="159">
        <v>10.16</v>
      </c>
      <c r="L92" s="159">
        <v>0.05</v>
      </c>
      <c r="M92" s="160"/>
    </row>
    <row r="93" spans="1:13" x14ac:dyDescent="0.15">
      <c r="A93" s="158">
        <v>208</v>
      </c>
      <c r="B93" s="158">
        <v>1</v>
      </c>
      <c r="C93" s="158">
        <v>8</v>
      </c>
      <c r="D93" s="164">
        <v>38626</v>
      </c>
      <c r="E93" s="145" t="s">
        <v>118</v>
      </c>
      <c r="F93" s="146">
        <v>55</v>
      </c>
      <c r="G93" s="146">
        <v>3</v>
      </c>
      <c r="H93" s="146">
        <v>52</v>
      </c>
      <c r="I93" s="146">
        <v>31</v>
      </c>
      <c r="J93" s="159">
        <v>11</v>
      </c>
      <c r="K93" s="159">
        <v>10</v>
      </c>
      <c r="L93" s="159">
        <v>0</v>
      </c>
      <c r="M93" s="160" t="s">
        <v>11</v>
      </c>
    </row>
    <row r="94" spans="1:13" x14ac:dyDescent="0.15">
      <c r="A94" s="158">
        <v>177</v>
      </c>
      <c r="B94" s="158">
        <v>1</v>
      </c>
      <c r="C94" s="158">
        <v>8</v>
      </c>
      <c r="D94" s="164">
        <v>38991</v>
      </c>
      <c r="E94" s="145" t="s">
        <v>118</v>
      </c>
      <c r="F94" s="146">
        <v>46</v>
      </c>
      <c r="G94" s="146">
        <v>2</v>
      </c>
      <c r="H94" s="146">
        <v>44</v>
      </c>
      <c r="I94" s="146">
        <v>26</v>
      </c>
      <c r="J94" s="159">
        <v>9</v>
      </c>
      <c r="K94" s="159">
        <v>8</v>
      </c>
      <c r="L94" s="159">
        <v>0</v>
      </c>
      <c r="M94" s="160"/>
    </row>
    <row r="95" spans="1:13" x14ac:dyDescent="0.15">
      <c r="A95" s="158">
        <v>146</v>
      </c>
      <c r="B95" s="158">
        <v>1</v>
      </c>
      <c r="C95" s="158">
        <v>8</v>
      </c>
      <c r="D95" s="164">
        <v>39722</v>
      </c>
      <c r="E95" s="145" t="s">
        <v>118</v>
      </c>
      <c r="F95" s="146">
        <v>65</v>
      </c>
      <c r="G95" s="146">
        <v>4</v>
      </c>
      <c r="H95" s="146">
        <v>61</v>
      </c>
      <c r="I95" s="146">
        <v>34</v>
      </c>
      <c r="J95" s="159">
        <v>15</v>
      </c>
      <c r="K95" s="159">
        <v>12</v>
      </c>
      <c r="L95" s="159">
        <v>0</v>
      </c>
      <c r="M95" s="160" t="s">
        <v>11</v>
      </c>
    </row>
    <row r="96" spans="1:13" x14ac:dyDescent="0.15">
      <c r="A96" s="158">
        <v>115</v>
      </c>
      <c r="B96" s="158">
        <v>1</v>
      </c>
      <c r="C96" s="158">
        <v>8</v>
      </c>
      <c r="D96" s="164">
        <v>40452</v>
      </c>
      <c r="E96" s="145" t="s">
        <v>118</v>
      </c>
      <c r="F96" s="146">
        <v>67</v>
      </c>
      <c r="G96" s="146">
        <v>4</v>
      </c>
      <c r="H96" s="146">
        <v>63</v>
      </c>
      <c r="I96" s="146">
        <v>36</v>
      </c>
      <c r="J96" s="159">
        <v>16</v>
      </c>
      <c r="K96" s="159">
        <v>11</v>
      </c>
      <c r="L96" s="159">
        <v>0</v>
      </c>
      <c r="M96" s="160"/>
    </row>
    <row r="97" spans="1:14" x14ac:dyDescent="0.15">
      <c r="A97" s="158">
        <v>84</v>
      </c>
      <c r="B97" s="158">
        <v>1</v>
      </c>
      <c r="C97" s="158">
        <v>8</v>
      </c>
      <c r="D97" s="164">
        <v>40817</v>
      </c>
      <c r="E97" s="145" t="s">
        <v>118</v>
      </c>
      <c r="F97" s="146">
        <v>68</v>
      </c>
      <c r="G97" s="146">
        <v>4</v>
      </c>
      <c r="H97" s="146">
        <v>63</v>
      </c>
      <c r="I97" s="146">
        <v>37</v>
      </c>
      <c r="J97" s="159">
        <v>15</v>
      </c>
      <c r="K97" s="159">
        <v>11</v>
      </c>
      <c r="L97" s="159">
        <v>0</v>
      </c>
      <c r="M97" s="160" t="s">
        <v>11</v>
      </c>
    </row>
    <row r="98" spans="1:14" x14ac:dyDescent="0.15">
      <c r="A98" s="158">
        <v>53</v>
      </c>
      <c r="B98" s="158">
        <v>1</v>
      </c>
      <c r="C98" s="158">
        <v>8</v>
      </c>
      <c r="D98" s="164">
        <v>41183</v>
      </c>
      <c r="E98" s="145" t="s">
        <v>118</v>
      </c>
      <c r="F98" s="146">
        <v>75</v>
      </c>
      <c r="G98" s="146">
        <v>8</v>
      </c>
      <c r="H98" s="146">
        <v>66</v>
      </c>
      <c r="I98" s="146">
        <v>43</v>
      </c>
      <c r="J98" s="159">
        <v>10</v>
      </c>
      <c r="K98" s="159">
        <v>13</v>
      </c>
      <c r="L98" s="159">
        <v>0</v>
      </c>
      <c r="M98" s="160"/>
    </row>
    <row r="99" spans="1:14" x14ac:dyDescent="0.15">
      <c r="A99" s="161">
        <v>22</v>
      </c>
      <c r="B99" s="161">
        <v>1</v>
      </c>
      <c r="C99" s="161">
        <v>8</v>
      </c>
      <c r="D99" s="165">
        <v>41548</v>
      </c>
      <c r="E99" s="162" t="s">
        <v>118</v>
      </c>
      <c r="F99" s="147">
        <v>70</v>
      </c>
      <c r="G99" s="147">
        <v>8</v>
      </c>
      <c r="H99" s="147">
        <v>62</v>
      </c>
      <c r="I99" s="147">
        <v>41</v>
      </c>
      <c r="J99" s="166">
        <v>9</v>
      </c>
      <c r="K99" s="166">
        <v>12</v>
      </c>
      <c r="L99" s="166">
        <v>0</v>
      </c>
      <c r="M99" s="163" t="s">
        <v>11</v>
      </c>
    </row>
    <row r="100" spans="1:14" x14ac:dyDescent="0.15">
      <c r="A100" s="158">
        <v>366</v>
      </c>
      <c r="B100" s="158">
        <v>1</v>
      </c>
      <c r="C100" s="158">
        <v>9</v>
      </c>
      <c r="D100" s="164">
        <v>33878</v>
      </c>
      <c r="E100" s="145" t="s">
        <v>119</v>
      </c>
      <c r="F100" s="146">
        <v>21.324999999999999</v>
      </c>
      <c r="G100" s="146"/>
      <c r="H100" s="146">
        <v>21.324999999999999</v>
      </c>
      <c r="I100" s="146">
        <v>5.3419999999999996</v>
      </c>
      <c r="J100" s="159">
        <v>8.7249999999999996</v>
      </c>
      <c r="K100" s="159">
        <v>7.258</v>
      </c>
      <c r="L100" s="159"/>
      <c r="M100" s="160"/>
    </row>
    <row r="101" spans="1:14" x14ac:dyDescent="0.15">
      <c r="A101" s="158">
        <v>335</v>
      </c>
      <c r="B101" s="158">
        <v>1</v>
      </c>
      <c r="C101" s="158">
        <v>9</v>
      </c>
      <c r="D101" s="164">
        <v>36800</v>
      </c>
      <c r="E101" s="145" t="s">
        <v>119</v>
      </c>
      <c r="F101" s="146">
        <v>23</v>
      </c>
      <c r="G101" s="146">
        <v>0</v>
      </c>
      <c r="H101" s="146">
        <v>23</v>
      </c>
      <c r="I101" s="146">
        <v>4</v>
      </c>
      <c r="J101" s="159">
        <v>10</v>
      </c>
      <c r="K101" s="159">
        <v>7</v>
      </c>
      <c r="L101" s="159">
        <v>2</v>
      </c>
      <c r="M101" s="160" t="s">
        <v>11</v>
      </c>
    </row>
    <row r="102" spans="1:14" x14ac:dyDescent="0.15">
      <c r="A102" s="158">
        <v>304</v>
      </c>
      <c r="B102" s="158">
        <v>1</v>
      </c>
      <c r="C102" s="158">
        <v>9</v>
      </c>
      <c r="D102" s="164">
        <v>37165</v>
      </c>
      <c r="E102" s="145" t="s">
        <v>119</v>
      </c>
      <c r="F102" s="146">
        <v>23</v>
      </c>
      <c r="G102" s="146">
        <v>0</v>
      </c>
      <c r="H102" s="146">
        <v>23</v>
      </c>
      <c r="I102" s="146">
        <v>11</v>
      </c>
      <c r="J102" s="159">
        <v>3</v>
      </c>
      <c r="K102" s="159">
        <v>8</v>
      </c>
      <c r="L102" s="159">
        <v>1</v>
      </c>
      <c r="M102" s="160"/>
    </row>
    <row r="103" spans="1:14" x14ac:dyDescent="0.15">
      <c r="A103" s="158">
        <v>273</v>
      </c>
      <c r="B103" s="158">
        <v>1</v>
      </c>
      <c r="C103" s="158">
        <v>9</v>
      </c>
      <c r="D103" s="164">
        <v>37895</v>
      </c>
      <c r="E103" s="145" t="s">
        <v>119</v>
      </c>
      <c r="F103" s="146">
        <v>22</v>
      </c>
      <c r="G103" s="146">
        <v>1</v>
      </c>
      <c r="H103" s="146">
        <v>21</v>
      </c>
      <c r="I103" s="146">
        <v>10</v>
      </c>
      <c r="J103" s="159">
        <v>7</v>
      </c>
      <c r="K103" s="159">
        <v>4</v>
      </c>
      <c r="L103" s="159">
        <v>0</v>
      </c>
      <c r="M103" s="160" t="s">
        <v>11</v>
      </c>
    </row>
    <row r="104" spans="1:14" x14ac:dyDescent="0.15">
      <c r="A104" s="158">
        <v>242</v>
      </c>
      <c r="B104" s="158">
        <v>1</v>
      </c>
      <c r="C104" s="158">
        <v>9</v>
      </c>
      <c r="D104" s="164">
        <v>38261</v>
      </c>
      <c r="E104" s="145" t="s">
        <v>119</v>
      </c>
      <c r="F104" s="146">
        <v>22.799999999999997</v>
      </c>
      <c r="G104" s="146">
        <v>1.1299999999999999</v>
      </c>
      <c r="H104" s="146">
        <v>21.669999999999998</v>
      </c>
      <c r="I104" s="146">
        <v>10.5</v>
      </c>
      <c r="J104" s="159">
        <v>7.08</v>
      </c>
      <c r="K104" s="159">
        <v>4.04</v>
      </c>
      <c r="L104" s="159">
        <v>0.05</v>
      </c>
      <c r="M104" s="160"/>
    </row>
    <row r="105" spans="1:14" x14ac:dyDescent="0.15">
      <c r="A105" s="158">
        <v>211</v>
      </c>
      <c r="B105" s="158">
        <v>1</v>
      </c>
      <c r="C105" s="158">
        <v>9</v>
      </c>
      <c r="D105" s="164">
        <v>38626</v>
      </c>
      <c r="E105" s="145" t="s">
        <v>119</v>
      </c>
      <c r="F105" s="146">
        <v>23</v>
      </c>
      <c r="G105" s="146">
        <v>1</v>
      </c>
      <c r="H105" s="146">
        <v>21</v>
      </c>
      <c r="I105" s="146">
        <v>10</v>
      </c>
      <c r="J105" s="159">
        <v>7</v>
      </c>
      <c r="K105" s="159">
        <v>4</v>
      </c>
      <c r="L105" s="159">
        <v>0</v>
      </c>
      <c r="M105" s="160" t="s">
        <v>11</v>
      </c>
    </row>
    <row r="106" spans="1:14" x14ac:dyDescent="0.15">
      <c r="A106" s="158">
        <v>180</v>
      </c>
      <c r="B106" s="158">
        <v>1</v>
      </c>
      <c r="C106" s="158">
        <v>9</v>
      </c>
      <c r="D106" s="164">
        <v>38991</v>
      </c>
      <c r="E106" s="145" t="s">
        <v>119</v>
      </c>
      <c r="F106" s="146">
        <v>27</v>
      </c>
      <c r="G106" s="146">
        <v>1</v>
      </c>
      <c r="H106" s="146">
        <v>26</v>
      </c>
      <c r="I106" s="146">
        <v>14</v>
      </c>
      <c r="J106" s="159">
        <v>7</v>
      </c>
      <c r="K106" s="159">
        <v>4</v>
      </c>
      <c r="L106" s="159">
        <v>0</v>
      </c>
      <c r="M106" s="160"/>
    </row>
    <row r="107" spans="1:14" x14ac:dyDescent="0.15">
      <c r="A107" s="158">
        <v>149</v>
      </c>
      <c r="B107" s="158">
        <v>1</v>
      </c>
      <c r="C107" s="158">
        <v>9</v>
      </c>
      <c r="D107" s="164">
        <v>39722</v>
      </c>
      <c r="E107" s="145" t="s">
        <v>119</v>
      </c>
      <c r="F107" s="146">
        <v>25</v>
      </c>
      <c r="G107" s="146">
        <v>2</v>
      </c>
      <c r="H107" s="146">
        <v>23</v>
      </c>
      <c r="I107" s="146">
        <v>14</v>
      </c>
      <c r="J107" s="159">
        <v>5</v>
      </c>
      <c r="K107" s="159">
        <v>4</v>
      </c>
      <c r="L107" s="159">
        <v>0</v>
      </c>
      <c r="M107" s="160" t="s">
        <v>11</v>
      </c>
    </row>
    <row r="108" spans="1:14" x14ac:dyDescent="0.15">
      <c r="A108" s="158">
        <v>118</v>
      </c>
      <c r="B108" s="158">
        <v>1</v>
      </c>
      <c r="C108" s="158">
        <v>9</v>
      </c>
      <c r="D108" s="164">
        <v>40452</v>
      </c>
      <c r="E108" s="145" t="s">
        <v>119</v>
      </c>
      <c r="F108" s="146">
        <v>28</v>
      </c>
      <c r="G108" s="146">
        <v>4</v>
      </c>
      <c r="H108" s="146">
        <v>24</v>
      </c>
      <c r="I108" s="146">
        <v>12</v>
      </c>
      <c r="J108" s="159">
        <v>8</v>
      </c>
      <c r="K108" s="159">
        <v>4</v>
      </c>
      <c r="L108" s="159">
        <v>0</v>
      </c>
      <c r="M108" s="160"/>
    </row>
    <row r="109" spans="1:14" x14ac:dyDescent="0.15">
      <c r="A109" s="158">
        <v>87</v>
      </c>
      <c r="B109" s="158">
        <v>1</v>
      </c>
      <c r="C109" s="158">
        <v>9</v>
      </c>
      <c r="D109" s="164">
        <v>40817</v>
      </c>
      <c r="E109" s="145" t="s">
        <v>119</v>
      </c>
      <c r="F109" s="146">
        <v>27</v>
      </c>
      <c r="G109" s="146">
        <v>3</v>
      </c>
      <c r="H109" s="146">
        <v>24</v>
      </c>
      <c r="I109" s="146">
        <v>12</v>
      </c>
      <c r="J109" s="159">
        <v>8</v>
      </c>
      <c r="K109" s="159">
        <v>4</v>
      </c>
      <c r="L109" s="159">
        <v>0</v>
      </c>
      <c r="M109" s="160" t="s">
        <v>11</v>
      </c>
    </row>
    <row r="110" spans="1:14" x14ac:dyDescent="0.15">
      <c r="A110" s="158">
        <v>56</v>
      </c>
      <c r="B110" s="158">
        <v>1</v>
      </c>
      <c r="C110" s="158">
        <v>9</v>
      </c>
      <c r="D110" s="164">
        <v>41183</v>
      </c>
      <c r="E110" s="145" t="s">
        <v>119</v>
      </c>
      <c r="F110" s="146">
        <v>21</v>
      </c>
      <c r="G110" s="146">
        <v>0</v>
      </c>
      <c r="H110" s="146">
        <v>21</v>
      </c>
      <c r="I110" s="146">
        <v>10</v>
      </c>
      <c r="J110" s="159">
        <v>2</v>
      </c>
      <c r="K110" s="159">
        <v>1</v>
      </c>
      <c r="L110" s="159">
        <v>8</v>
      </c>
      <c r="M110" s="160"/>
    </row>
    <row r="111" spans="1:14" x14ac:dyDescent="0.15">
      <c r="A111" s="161">
        <v>25</v>
      </c>
      <c r="B111" s="161">
        <v>1</v>
      </c>
      <c r="C111" s="161">
        <v>9</v>
      </c>
      <c r="D111" s="165">
        <v>41548</v>
      </c>
      <c r="E111" s="162" t="s">
        <v>119</v>
      </c>
      <c r="F111" s="147">
        <v>21</v>
      </c>
      <c r="G111" s="147">
        <v>0</v>
      </c>
      <c r="H111" s="147">
        <v>21</v>
      </c>
      <c r="I111" s="147">
        <v>9</v>
      </c>
      <c r="J111" s="166">
        <v>3</v>
      </c>
      <c r="K111" s="166">
        <v>1</v>
      </c>
      <c r="L111" s="166">
        <v>8</v>
      </c>
      <c r="M111" s="163" t="s">
        <v>11</v>
      </c>
    </row>
    <row r="112" spans="1:14" x14ac:dyDescent="0.15">
      <c r="A112" s="158">
        <v>343</v>
      </c>
      <c r="B112" s="158">
        <v>2</v>
      </c>
      <c r="C112" s="158">
        <v>1</v>
      </c>
      <c r="D112" s="164">
        <v>33878</v>
      </c>
      <c r="E112" s="145" t="s">
        <v>7</v>
      </c>
      <c r="F112" s="146">
        <v>100</v>
      </c>
      <c r="G112" s="146">
        <v>0</v>
      </c>
      <c r="H112" s="146">
        <v>100</v>
      </c>
      <c r="I112" s="146">
        <v>26.499912476831671</v>
      </c>
      <c r="J112" s="159">
        <v>52.560807183636847</v>
      </c>
      <c r="K112" s="159">
        <v>20.939280339531479</v>
      </c>
      <c r="L112" s="159">
        <v>0</v>
      </c>
      <c r="M112" s="160" t="s">
        <v>160</v>
      </c>
      <c r="N112" s="154" t="s">
        <v>111</v>
      </c>
    </row>
    <row r="113" spans="1:14" x14ac:dyDescent="0.15">
      <c r="A113" s="158">
        <v>312</v>
      </c>
      <c r="B113" s="158">
        <v>2</v>
      </c>
      <c r="C113" s="158">
        <v>1</v>
      </c>
      <c r="D113" s="164">
        <v>36800</v>
      </c>
      <c r="E113" s="145" t="s">
        <v>7</v>
      </c>
      <c r="F113" s="146">
        <v>100</v>
      </c>
      <c r="G113" s="146">
        <v>2.9238298406324508</v>
      </c>
      <c r="H113" s="146">
        <v>97.051072907516627</v>
      </c>
      <c r="I113" s="146">
        <v>38.649767850420382</v>
      </c>
      <c r="J113" s="159">
        <v>52.541096749905883</v>
      </c>
      <c r="K113" s="159">
        <v>5.2829715146191489</v>
      </c>
      <c r="L113" s="159">
        <v>0.55213954072029114</v>
      </c>
      <c r="M113" s="160" t="s">
        <v>160</v>
      </c>
      <c r="N113" s="154" t="s">
        <v>111</v>
      </c>
    </row>
    <row r="114" spans="1:14" x14ac:dyDescent="0.15">
      <c r="A114" s="158">
        <v>281</v>
      </c>
      <c r="B114" s="158">
        <v>2</v>
      </c>
      <c r="C114" s="158">
        <v>1</v>
      </c>
      <c r="D114" s="164">
        <v>37165</v>
      </c>
      <c r="E114" s="145" t="s">
        <v>7</v>
      </c>
      <c r="F114" s="146">
        <v>100</v>
      </c>
      <c r="G114" s="146">
        <v>3.4754948162111212</v>
      </c>
      <c r="H114" s="146">
        <v>96.512723845428837</v>
      </c>
      <c r="I114" s="146">
        <v>39.349670122525922</v>
      </c>
      <c r="J114" s="159">
        <v>51.31950989632422</v>
      </c>
      <c r="K114" s="159">
        <v>5.4901036757775685</v>
      </c>
      <c r="L114" s="159">
        <v>0.353440150801131</v>
      </c>
      <c r="M114" s="160" t="s">
        <v>160</v>
      </c>
      <c r="N114" s="154" t="s">
        <v>111</v>
      </c>
    </row>
    <row r="115" spans="1:14" x14ac:dyDescent="0.15">
      <c r="A115" s="158">
        <v>250</v>
      </c>
      <c r="B115" s="158">
        <v>2</v>
      </c>
      <c r="C115" s="158">
        <v>1</v>
      </c>
      <c r="D115" s="164">
        <v>37895</v>
      </c>
      <c r="E115" s="145" t="s">
        <v>7</v>
      </c>
      <c r="F115" s="146">
        <v>100</v>
      </c>
      <c r="G115" s="146">
        <v>1.3144922773578704</v>
      </c>
      <c r="H115" s="146">
        <v>98.685507722642129</v>
      </c>
      <c r="I115" s="146">
        <v>29.830759119290175</v>
      </c>
      <c r="J115" s="159">
        <v>66.258626355570158</v>
      </c>
      <c r="K115" s="159">
        <v>2.5139664804469275</v>
      </c>
      <c r="L115" s="159">
        <v>8.2155767334866903E-2</v>
      </c>
      <c r="M115" s="160" t="s">
        <v>160</v>
      </c>
      <c r="N115" s="154" t="s">
        <v>111</v>
      </c>
    </row>
    <row r="116" spans="1:14" x14ac:dyDescent="0.15">
      <c r="A116" s="158">
        <v>219</v>
      </c>
      <c r="B116" s="158">
        <v>2</v>
      </c>
      <c r="C116" s="158">
        <v>1</v>
      </c>
      <c r="D116" s="164">
        <v>38261</v>
      </c>
      <c r="E116" s="145" t="s">
        <v>7</v>
      </c>
      <c r="F116" s="146">
        <v>100</v>
      </c>
      <c r="G116" s="146">
        <v>1.3116089613034625</v>
      </c>
      <c r="H116" s="146">
        <v>98.688391038696537</v>
      </c>
      <c r="I116" s="146">
        <v>28.920570264765782</v>
      </c>
      <c r="J116" s="159">
        <v>67.291242362525466</v>
      </c>
      <c r="K116" s="159">
        <v>2.3951120162932793</v>
      </c>
      <c r="L116" s="159">
        <v>8.1466395112016296E-2</v>
      </c>
      <c r="M116" s="160" t="s">
        <v>160</v>
      </c>
      <c r="N116" s="154" t="s">
        <v>111</v>
      </c>
    </row>
    <row r="117" spans="1:14" x14ac:dyDescent="0.15">
      <c r="A117" s="158">
        <v>188</v>
      </c>
      <c r="B117" s="158">
        <v>2</v>
      </c>
      <c r="C117" s="158">
        <v>1</v>
      </c>
      <c r="D117" s="164">
        <v>38626</v>
      </c>
      <c r="E117" s="145" t="s">
        <v>7</v>
      </c>
      <c r="F117" s="146">
        <v>100</v>
      </c>
      <c r="G117" s="146">
        <v>1.7229254571026722</v>
      </c>
      <c r="H117" s="146">
        <v>98.250703234880461</v>
      </c>
      <c r="I117" s="146">
        <v>29.650140646976091</v>
      </c>
      <c r="J117" s="159">
        <v>66.394163150492275</v>
      </c>
      <c r="K117" s="159">
        <v>2.109704641350211</v>
      </c>
      <c r="L117" s="159">
        <v>9.6694796061884677E-2</v>
      </c>
      <c r="M117" s="160" t="s">
        <v>160</v>
      </c>
      <c r="N117" s="154" t="s">
        <v>111</v>
      </c>
    </row>
    <row r="118" spans="1:14" x14ac:dyDescent="0.15">
      <c r="A118" s="158">
        <v>157</v>
      </c>
      <c r="B118" s="158">
        <v>2</v>
      </c>
      <c r="C118" s="158">
        <v>1</v>
      </c>
      <c r="D118" s="164">
        <v>38991</v>
      </c>
      <c r="E118" s="145" t="s">
        <v>7</v>
      </c>
      <c r="F118" s="146">
        <v>100</v>
      </c>
      <c r="G118" s="146">
        <v>1.9277953031896251</v>
      </c>
      <c r="H118" s="146">
        <v>98.072204696810374</v>
      </c>
      <c r="I118" s="146">
        <v>30.669470732562214</v>
      </c>
      <c r="J118" s="159">
        <v>65.413599719593407</v>
      </c>
      <c r="K118" s="159">
        <v>1.8839817735716788</v>
      </c>
      <c r="L118" s="159">
        <v>0.10515247108307045</v>
      </c>
      <c r="M118" s="160" t="s">
        <v>160</v>
      </c>
      <c r="N118" s="154" t="s">
        <v>111</v>
      </c>
    </row>
    <row r="119" spans="1:14" x14ac:dyDescent="0.15">
      <c r="A119" s="158">
        <v>126</v>
      </c>
      <c r="B119" s="158">
        <v>2</v>
      </c>
      <c r="C119" s="158">
        <v>1</v>
      </c>
      <c r="D119" s="164">
        <v>39722</v>
      </c>
      <c r="E119" s="145" t="s">
        <v>7</v>
      </c>
      <c r="F119" s="146">
        <v>100</v>
      </c>
      <c r="G119" s="146">
        <v>1.4530812324929971</v>
      </c>
      <c r="H119" s="146">
        <v>98.564425770308134</v>
      </c>
      <c r="I119" s="146">
        <v>28.991596638655466</v>
      </c>
      <c r="J119" s="159">
        <v>68.189775910364148</v>
      </c>
      <c r="K119" s="159">
        <v>1.365546218487395</v>
      </c>
      <c r="L119" s="159">
        <v>1.7507002801120448E-2</v>
      </c>
      <c r="M119" s="160" t="s">
        <v>160</v>
      </c>
      <c r="N119" s="154" t="s">
        <v>111</v>
      </c>
    </row>
    <row r="120" spans="1:14" x14ac:dyDescent="0.15">
      <c r="A120" s="158">
        <v>95</v>
      </c>
      <c r="B120" s="158">
        <v>2</v>
      </c>
      <c r="C120" s="158">
        <v>1</v>
      </c>
      <c r="D120" s="164">
        <v>40452</v>
      </c>
      <c r="E120" s="145" t="s">
        <v>7</v>
      </c>
      <c r="F120" s="146">
        <v>100</v>
      </c>
      <c r="G120" s="146">
        <v>1.4148326243758091</v>
      </c>
      <c r="H120" s="146">
        <v>98.585167375624195</v>
      </c>
      <c r="I120" s="146">
        <v>30.460514148326247</v>
      </c>
      <c r="J120" s="159">
        <v>67.051969668947663</v>
      </c>
      <c r="K120" s="159">
        <v>1.054189014240799</v>
      </c>
      <c r="L120" s="159">
        <v>1.8494544109487702E-2</v>
      </c>
      <c r="M120" s="160" t="s">
        <v>160</v>
      </c>
      <c r="N120" s="154" t="s">
        <v>111</v>
      </c>
    </row>
    <row r="121" spans="1:14" x14ac:dyDescent="0.15">
      <c r="A121" s="158">
        <v>64</v>
      </c>
      <c r="B121" s="158">
        <v>2</v>
      </c>
      <c r="C121" s="158">
        <v>1</v>
      </c>
      <c r="D121" s="164">
        <v>40817</v>
      </c>
      <c r="E121" s="145" t="s">
        <v>7</v>
      </c>
      <c r="F121" s="146">
        <v>100</v>
      </c>
      <c r="G121" s="146">
        <v>1.6299515953768644</v>
      </c>
      <c r="H121" s="146">
        <v>98.370048404623134</v>
      </c>
      <c r="I121" s="146">
        <v>41.430406006124663</v>
      </c>
      <c r="J121" s="159">
        <v>54.213177911686259</v>
      </c>
      <c r="K121" s="159">
        <v>2.183147288353255</v>
      </c>
      <c r="L121" s="159">
        <v>0.54331719845895488</v>
      </c>
      <c r="M121" s="160" t="s">
        <v>160</v>
      </c>
      <c r="N121" s="154" t="s">
        <v>111</v>
      </c>
    </row>
    <row r="122" spans="1:14" x14ac:dyDescent="0.15">
      <c r="A122" s="158">
        <v>33</v>
      </c>
      <c r="B122" s="158">
        <v>2</v>
      </c>
      <c r="C122" s="158">
        <v>1</v>
      </c>
      <c r="D122" s="164">
        <v>41183</v>
      </c>
      <c r="E122" s="145" t="s">
        <v>7</v>
      </c>
      <c r="F122" s="146">
        <v>100</v>
      </c>
      <c r="G122" s="146">
        <v>1.6262482168330954</v>
      </c>
      <c r="H122" s="146">
        <v>98.364241559676657</v>
      </c>
      <c r="I122" s="146">
        <v>40.874940561103188</v>
      </c>
      <c r="J122" s="159">
        <v>55.206847360912981</v>
      </c>
      <c r="K122" s="159">
        <v>1.9591060389919164</v>
      </c>
      <c r="L122" s="159">
        <v>0.31383737517831667</v>
      </c>
      <c r="M122" s="160" t="s">
        <v>160</v>
      </c>
      <c r="N122" s="154" t="s">
        <v>111</v>
      </c>
    </row>
    <row r="123" spans="1:14" x14ac:dyDescent="0.15">
      <c r="A123" s="161">
        <v>2</v>
      </c>
      <c r="B123" s="161">
        <v>2</v>
      </c>
      <c r="C123" s="161">
        <v>1</v>
      </c>
      <c r="D123" s="165">
        <v>41548</v>
      </c>
      <c r="E123" s="162" t="s">
        <v>7</v>
      </c>
      <c r="F123" s="147">
        <v>100</v>
      </c>
      <c r="G123" s="147">
        <v>3.3993599169622004</v>
      </c>
      <c r="H123" s="147">
        <v>96.600640083037803</v>
      </c>
      <c r="I123" s="147">
        <v>42.470374535074825</v>
      </c>
      <c r="J123" s="166">
        <v>51.97647262347548</v>
      </c>
      <c r="K123" s="166">
        <v>1.9202491133984951</v>
      </c>
      <c r="L123" s="166">
        <v>0.23354381108900615</v>
      </c>
      <c r="M123" s="163" t="s">
        <v>160</v>
      </c>
      <c r="N123" s="154" t="s">
        <v>111</v>
      </c>
    </row>
    <row r="124" spans="1:14" x14ac:dyDescent="0.15">
      <c r="A124" s="158">
        <v>346</v>
      </c>
      <c r="B124" s="158">
        <v>2</v>
      </c>
      <c r="C124" s="158">
        <v>2</v>
      </c>
      <c r="D124" s="164">
        <v>33878</v>
      </c>
      <c r="E124" s="145" t="s">
        <v>7</v>
      </c>
      <c r="F124" s="146"/>
      <c r="G124" s="146"/>
      <c r="H124" s="146"/>
      <c r="I124" s="146"/>
      <c r="J124" s="159"/>
      <c r="K124" s="159"/>
      <c r="L124" s="159"/>
      <c r="M124" s="160" t="s">
        <v>160</v>
      </c>
      <c r="N124" s="154" t="s">
        <v>112</v>
      </c>
    </row>
    <row r="125" spans="1:14" x14ac:dyDescent="0.15">
      <c r="A125" s="158">
        <v>315</v>
      </c>
      <c r="B125" s="158">
        <v>2</v>
      </c>
      <c r="C125" s="158">
        <v>2</v>
      </c>
      <c r="D125" s="164">
        <v>36800</v>
      </c>
      <c r="E125" s="145" t="s">
        <v>7</v>
      </c>
      <c r="F125" s="146">
        <v>100</v>
      </c>
      <c r="G125" s="146">
        <v>0</v>
      </c>
      <c r="H125" s="146">
        <v>100</v>
      </c>
      <c r="I125" s="146">
        <v>53.657448706512042</v>
      </c>
      <c r="J125" s="159">
        <v>46.297948260481711</v>
      </c>
      <c r="K125" s="159">
        <v>4.4603033006244429E-2</v>
      </c>
      <c r="L125" s="159">
        <v>0</v>
      </c>
      <c r="M125" s="160" t="s">
        <v>160</v>
      </c>
      <c r="N125" s="154" t="s">
        <v>112</v>
      </c>
    </row>
    <row r="126" spans="1:14" x14ac:dyDescent="0.15">
      <c r="A126" s="158">
        <v>284</v>
      </c>
      <c r="B126" s="158">
        <v>2</v>
      </c>
      <c r="C126" s="158">
        <v>2</v>
      </c>
      <c r="D126" s="164">
        <v>37165</v>
      </c>
      <c r="E126" s="145" t="s">
        <v>7</v>
      </c>
      <c r="F126" s="146">
        <v>100</v>
      </c>
      <c r="G126" s="146">
        <v>0</v>
      </c>
      <c r="H126" s="146">
        <v>100</v>
      </c>
      <c r="I126" s="146">
        <v>53.664192949907232</v>
      </c>
      <c r="J126" s="159">
        <v>46.335807050092761</v>
      </c>
      <c r="K126" s="159">
        <v>4.63821892393321E-2</v>
      </c>
      <c r="L126" s="159">
        <v>0</v>
      </c>
      <c r="M126" s="160" t="s">
        <v>160</v>
      </c>
      <c r="N126" s="154" t="s">
        <v>112</v>
      </c>
    </row>
    <row r="127" spans="1:14" x14ac:dyDescent="0.15">
      <c r="A127" s="158">
        <v>253</v>
      </c>
      <c r="B127" s="158">
        <v>2</v>
      </c>
      <c r="C127" s="158">
        <v>2</v>
      </c>
      <c r="D127" s="164">
        <v>37895</v>
      </c>
      <c r="E127" s="145" t="s">
        <v>7</v>
      </c>
      <c r="F127" s="146">
        <v>100</v>
      </c>
      <c r="G127" s="146">
        <v>0</v>
      </c>
      <c r="H127" s="146">
        <v>100</v>
      </c>
      <c r="I127" s="146">
        <v>53.644592663172944</v>
      </c>
      <c r="J127" s="159">
        <v>46.260123868508813</v>
      </c>
      <c r="K127" s="159">
        <v>0</v>
      </c>
      <c r="L127" s="159">
        <v>9.5283468318246786E-2</v>
      </c>
      <c r="M127" s="160" t="s">
        <v>160</v>
      </c>
      <c r="N127" s="154" t="s">
        <v>112</v>
      </c>
    </row>
    <row r="128" spans="1:14" x14ac:dyDescent="0.15">
      <c r="A128" s="158">
        <v>222</v>
      </c>
      <c r="B128" s="158">
        <v>2</v>
      </c>
      <c r="C128" s="158">
        <v>2</v>
      </c>
      <c r="D128" s="164">
        <v>38261</v>
      </c>
      <c r="E128" s="145" t="s">
        <v>7</v>
      </c>
      <c r="F128" s="146">
        <v>100</v>
      </c>
      <c r="G128" s="146">
        <v>0</v>
      </c>
      <c r="H128" s="146">
        <v>100</v>
      </c>
      <c r="I128" s="146">
        <v>53.667262969588549</v>
      </c>
      <c r="J128" s="159">
        <v>46.243291592128799</v>
      </c>
      <c r="K128" s="159">
        <v>0</v>
      </c>
      <c r="L128" s="159">
        <v>8.9445438282647588E-2</v>
      </c>
      <c r="M128" s="160" t="s">
        <v>160</v>
      </c>
      <c r="N128" s="154" t="s">
        <v>112</v>
      </c>
    </row>
    <row r="129" spans="1:42" x14ac:dyDescent="0.15">
      <c r="A129" s="158">
        <v>191</v>
      </c>
      <c r="B129" s="158">
        <v>2</v>
      </c>
      <c r="C129" s="158">
        <v>2</v>
      </c>
      <c r="D129" s="164">
        <v>38626</v>
      </c>
      <c r="E129" s="145" t="s">
        <v>7</v>
      </c>
      <c r="F129" s="146">
        <v>100</v>
      </c>
      <c r="G129" s="146">
        <v>0</v>
      </c>
      <c r="H129" s="146">
        <v>99.951597289448216</v>
      </c>
      <c r="I129" s="146">
        <v>53.630203291384312</v>
      </c>
      <c r="J129" s="159">
        <v>46.224588576960308</v>
      </c>
      <c r="K129" s="159">
        <v>0</v>
      </c>
      <c r="L129" s="159">
        <v>9.6805421103581799E-2</v>
      </c>
      <c r="M129" s="160" t="s">
        <v>160</v>
      </c>
      <c r="N129" s="154" t="s">
        <v>112</v>
      </c>
    </row>
    <row r="130" spans="1:42" x14ac:dyDescent="0.15">
      <c r="A130" s="158">
        <v>160</v>
      </c>
      <c r="B130" s="158">
        <v>2</v>
      </c>
      <c r="C130" s="158">
        <v>2</v>
      </c>
      <c r="D130" s="164">
        <v>38991</v>
      </c>
      <c r="E130" s="145" t="s">
        <v>7</v>
      </c>
      <c r="F130" s="146">
        <v>100</v>
      </c>
      <c r="G130" s="146">
        <v>0</v>
      </c>
      <c r="H130" s="146">
        <v>100</v>
      </c>
      <c r="I130" s="146">
        <v>53.666828557552215</v>
      </c>
      <c r="J130" s="159">
        <v>46.2360369111219</v>
      </c>
      <c r="K130" s="159">
        <v>0</v>
      </c>
      <c r="L130" s="159">
        <v>9.7134531325886342E-2</v>
      </c>
      <c r="M130" s="160" t="s">
        <v>160</v>
      </c>
      <c r="N130" s="154" t="s">
        <v>112</v>
      </c>
      <c r="AP130" s="154">
        <v>0</v>
      </c>
    </row>
    <row r="131" spans="1:42" x14ac:dyDescent="0.15">
      <c r="A131" s="158">
        <v>129</v>
      </c>
      <c r="B131" s="158">
        <v>2</v>
      </c>
      <c r="C131" s="158">
        <v>2</v>
      </c>
      <c r="D131" s="164">
        <v>39722</v>
      </c>
      <c r="E131" s="145" t="s">
        <v>7</v>
      </c>
      <c r="F131" s="146">
        <v>100</v>
      </c>
      <c r="G131" s="146">
        <v>0</v>
      </c>
      <c r="H131" s="146">
        <v>100</v>
      </c>
      <c r="I131" s="146">
        <v>53.700097370983443</v>
      </c>
      <c r="J131" s="159">
        <v>46.202531645569621</v>
      </c>
      <c r="K131" s="159">
        <v>0</v>
      </c>
      <c r="L131" s="159">
        <v>9.7370983446932818E-2</v>
      </c>
      <c r="M131" s="160" t="s">
        <v>160</v>
      </c>
      <c r="N131" s="154" t="s">
        <v>112</v>
      </c>
    </row>
    <row r="132" spans="1:42" x14ac:dyDescent="0.15">
      <c r="A132" s="158">
        <v>98</v>
      </c>
      <c r="B132" s="158">
        <v>2</v>
      </c>
      <c r="C132" s="158">
        <v>2</v>
      </c>
      <c r="D132" s="164">
        <v>40452</v>
      </c>
      <c r="E132" s="145" t="s">
        <v>7</v>
      </c>
      <c r="F132" s="146">
        <v>100</v>
      </c>
      <c r="G132" s="146">
        <v>0</v>
      </c>
      <c r="H132" s="146">
        <v>100</v>
      </c>
      <c r="I132" s="146">
        <v>53.682572614107883</v>
      </c>
      <c r="J132" s="159">
        <v>46.213692946058096</v>
      </c>
      <c r="K132" s="159">
        <v>0</v>
      </c>
      <c r="L132" s="159">
        <v>0.1037344398340249</v>
      </c>
      <c r="M132" s="160" t="s">
        <v>160</v>
      </c>
      <c r="N132" s="154" t="s">
        <v>112</v>
      </c>
    </row>
    <row r="133" spans="1:42" x14ac:dyDescent="0.15">
      <c r="A133" s="158">
        <v>67</v>
      </c>
      <c r="B133" s="158">
        <v>2</v>
      </c>
      <c r="C133" s="158">
        <v>2</v>
      </c>
      <c r="D133" s="164">
        <v>40817</v>
      </c>
      <c r="E133" s="145" t="s">
        <v>7</v>
      </c>
      <c r="F133" s="146">
        <v>100</v>
      </c>
      <c r="G133" s="146">
        <v>0</v>
      </c>
      <c r="H133" s="146">
        <v>100</v>
      </c>
      <c r="I133" s="146">
        <v>53.663679493937799</v>
      </c>
      <c r="J133" s="159">
        <v>46.230890880337377</v>
      </c>
      <c r="K133" s="159">
        <v>0</v>
      </c>
      <c r="L133" s="159">
        <v>0.10542962572482868</v>
      </c>
      <c r="M133" s="160" t="s">
        <v>160</v>
      </c>
      <c r="N133" s="154" t="s">
        <v>112</v>
      </c>
    </row>
    <row r="134" spans="1:42" x14ac:dyDescent="0.15">
      <c r="A134" s="158">
        <v>36</v>
      </c>
      <c r="B134" s="158">
        <v>2</v>
      </c>
      <c r="C134" s="158">
        <v>2</v>
      </c>
      <c r="D134" s="164">
        <v>41183</v>
      </c>
      <c r="E134" s="145" t="s">
        <v>7</v>
      </c>
      <c r="F134" s="146">
        <v>100</v>
      </c>
      <c r="G134" s="146">
        <v>0</v>
      </c>
      <c r="H134" s="146">
        <v>100</v>
      </c>
      <c r="I134" s="146">
        <v>54.057017543859651</v>
      </c>
      <c r="J134" s="159">
        <v>45.942982456140349</v>
      </c>
      <c r="K134" s="159">
        <v>0</v>
      </c>
      <c r="L134" s="159">
        <v>0</v>
      </c>
      <c r="M134" s="160" t="s">
        <v>160</v>
      </c>
      <c r="N134" s="154" t="s">
        <v>112</v>
      </c>
    </row>
    <row r="135" spans="1:42" x14ac:dyDescent="0.15">
      <c r="A135" s="161">
        <v>5</v>
      </c>
      <c r="B135" s="161">
        <v>2</v>
      </c>
      <c r="C135" s="161">
        <v>2</v>
      </c>
      <c r="D135" s="165">
        <v>41548</v>
      </c>
      <c r="E135" s="162" t="s">
        <v>7</v>
      </c>
      <c r="F135" s="147">
        <v>100</v>
      </c>
      <c r="G135" s="147">
        <v>0.16556291390728478</v>
      </c>
      <c r="H135" s="147">
        <v>99.83443708609272</v>
      </c>
      <c r="I135" s="147">
        <v>53.918322295805744</v>
      </c>
      <c r="J135" s="166">
        <v>45.916114790286976</v>
      </c>
      <c r="K135" s="166">
        <v>0</v>
      </c>
      <c r="L135" s="166">
        <v>0</v>
      </c>
      <c r="M135" s="163" t="s">
        <v>160</v>
      </c>
      <c r="N135" s="154" t="s">
        <v>112</v>
      </c>
    </row>
    <row r="136" spans="1:42" x14ac:dyDescent="0.15">
      <c r="A136" s="158">
        <v>349</v>
      </c>
      <c r="B136" s="158">
        <v>2</v>
      </c>
      <c r="C136" s="158">
        <v>3</v>
      </c>
      <c r="D136" s="164">
        <v>33878</v>
      </c>
      <c r="E136" s="145" t="s">
        <v>7</v>
      </c>
      <c r="F136" s="146">
        <v>100</v>
      </c>
      <c r="G136" s="146">
        <v>0</v>
      </c>
      <c r="H136" s="146">
        <v>100</v>
      </c>
      <c r="I136" s="146">
        <v>27.369320152370253</v>
      </c>
      <c r="J136" s="159">
        <v>38.74234350950308</v>
      </c>
      <c r="K136" s="159">
        <v>33.88833633812667</v>
      </c>
      <c r="L136" s="159">
        <v>0</v>
      </c>
      <c r="M136" s="160" t="s">
        <v>160</v>
      </c>
      <c r="N136" s="154" t="s">
        <v>113</v>
      </c>
    </row>
    <row r="137" spans="1:42" x14ac:dyDescent="0.15">
      <c r="A137" s="158">
        <v>318</v>
      </c>
      <c r="B137" s="158">
        <v>2</v>
      </c>
      <c r="C137" s="158">
        <v>3</v>
      </c>
      <c r="D137" s="164">
        <v>36800</v>
      </c>
      <c r="E137" s="145" t="s">
        <v>7</v>
      </c>
      <c r="F137" s="146">
        <v>100</v>
      </c>
      <c r="G137" s="146">
        <v>0</v>
      </c>
      <c r="H137" s="146">
        <v>99.651567944250871</v>
      </c>
      <c r="I137" s="146">
        <v>44.947735191637634</v>
      </c>
      <c r="J137" s="159">
        <v>48.432055749128921</v>
      </c>
      <c r="K137" s="159">
        <v>0</v>
      </c>
      <c r="L137" s="159">
        <v>6.2717770034843205</v>
      </c>
      <c r="M137" s="160" t="s">
        <v>160</v>
      </c>
      <c r="N137" s="154" t="s">
        <v>113</v>
      </c>
    </row>
    <row r="138" spans="1:42" x14ac:dyDescent="0.15">
      <c r="A138" s="158">
        <v>287</v>
      </c>
      <c r="B138" s="158">
        <v>2</v>
      </c>
      <c r="C138" s="158">
        <v>3</v>
      </c>
      <c r="D138" s="164">
        <v>37165</v>
      </c>
      <c r="E138" s="145" t="s">
        <v>7</v>
      </c>
      <c r="F138" s="146">
        <v>100</v>
      </c>
      <c r="G138" s="146">
        <v>0</v>
      </c>
      <c r="H138" s="146">
        <v>100</v>
      </c>
      <c r="I138" s="146">
        <v>48.432055749128921</v>
      </c>
      <c r="J138" s="159">
        <v>47.386759581881535</v>
      </c>
      <c r="K138" s="159">
        <v>0</v>
      </c>
      <c r="L138" s="159">
        <v>4.1811846689895473</v>
      </c>
      <c r="M138" s="160" t="s">
        <v>160</v>
      </c>
      <c r="N138" s="154" t="s">
        <v>113</v>
      </c>
    </row>
    <row r="139" spans="1:42" x14ac:dyDescent="0.15">
      <c r="A139" s="158">
        <v>256</v>
      </c>
      <c r="B139" s="158">
        <v>2</v>
      </c>
      <c r="C139" s="158">
        <v>3</v>
      </c>
      <c r="D139" s="164">
        <v>37895</v>
      </c>
      <c r="E139" s="145" t="s">
        <v>7</v>
      </c>
      <c r="F139" s="146">
        <v>100</v>
      </c>
      <c r="G139" s="146">
        <v>1.4880952380952379</v>
      </c>
      <c r="H139" s="146">
        <v>98.511904761904773</v>
      </c>
      <c r="I139" s="146">
        <v>36.755952380952387</v>
      </c>
      <c r="J139" s="159">
        <v>61.755952380952387</v>
      </c>
      <c r="K139" s="159">
        <v>0</v>
      </c>
      <c r="L139" s="159">
        <v>0</v>
      </c>
      <c r="M139" s="160" t="s">
        <v>160</v>
      </c>
      <c r="N139" s="154" t="s">
        <v>113</v>
      </c>
    </row>
    <row r="140" spans="1:42" x14ac:dyDescent="0.15">
      <c r="A140" s="158">
        <v>225</v>
      </c>
      <c r="B140" s="158">
        <v>2</v>
      </c>
      <c r="C140" s="158">
        <v>3</v>
      </c>
      <c r="D140" s="164">
        <v>38261</v>
      </c>
      <c r="E140" s="145" t="s">
        <v>7</v>
      </c>
      <c r="F140" s="146">
        <v>100</v>
      </c>
      <c r="G140" s="146">
        <v>1.4851485148514851</v>
      </c>
      <c r="H140" s="146">
        <v>98.514851485148512</v>
      </c>
      <c r="I140" s="146">
        <v>36.798679867986799</v>
      </c>
      <c r="J140" s="159">
        <v>61.71617161716172</v>
      </c>
      <c r="K140" s="159">
        <v>0</v>
      </c>
      <c r="L140" s="159">
        <v>0</v>
      </c>
      <c r="M140" s="160" t="s">
        <v>160</v>
      </c>
      <c r="N140" s="154" t="s">
        <v>113</v>
      </c>
    </row>
    <row r="141" spans="1:42" x14ac:dyDescent="0.15">
      <c r="A141" s="158">
        <v>194</v>
      </c>
      <c r="B141" s="158">
        <v>2</v>
      </c>
      <c r="C141" s="158">
        <v>3</v>
      </c>
      <c r="D141" s="164">
        <v>38626</v>
      </c>
      <c r="E141" s="145" t="s">
        <v>7</v>
      </c>
      <c r="F141" s="146">
        <v>100</v>
      </c>
      <c r="G141" s="146">
        <v>1.4876033057851239</v>
      </c>
      <c r="H141" s="146">
        <v>98.67768595041322</v>
      </c>
      <c r="I141" s="146">
        <v>36.859504132231407</v>
      </c>
      <c r="J141" s="159">
        <v>61.818181818181813</v>
      </c>
      <c r="K141" s="159">
        <v>0</v>
      </c>
      <c r="L141" s="159">
        <v>0</v>
      </c>
      <c r="M141" s="160" t="s">
        <v>160</v>
      </c>
      <c r="N141" s="154" t="s">
        <v>113</v>
      </c>
    </row>
    <row r="142" spans="1:42" x14ac:dyDescent="0.15">
      <c r="A142" s="158">
        <v>163</v>
      </c>
      <c r="B142" s="158">
        <v>2</v>
      </c>
      <c r="C142" s="158">
        <v>3</v>
      </c>
      <c r="D142" s="164">
        <v>38991</v>
      </c>
      <c r="E142" s="145" t="s">
        <v>7</v>
      </c>
      <c r="F142" s="146">
        <v>100</v>
      </c>
      <c r="G142" s="146">
        <v>1.520912547528517</v>
      </c>
      <c r="H142" s="146">
        <v>98.669201520912551</v>
      </c>
      <c r="I142" s="146">
        <v>36.882129277566541</v>
      </c>
      <c r="J142" s="159">
        <v>61.78707224334601</v>
      </c>
      <c r="K142" s="159">
        <v>0</v>
      </c>
      <c r="L142" s="159">
        <v>0</v>
      </c>
      <c r="M142" s="160" t="s">
        <v>160</v>
      </c>
      <c r="N142" s="154" t="s">
        <v>113</v>
      </c>
    </row>
    <row r="143" spans="1:42" x14ac:dyDescent="0.15">
      <c r="A143" s="158">
        <v>132</v>
      </c>
      <c r="B143" s="158">
        <v>2</v>
      </c>
      <c r="C143" s="158">
        <v>3</v>
      </c>
      <c r="D143" s="164">
        <v>39722</v>
      </c>
      <c r="E143" s="145" t="s">
        <v>7</v>
      </c>
      <c r="F143" s="146">
        <v>100</v>
      </c>
      <c r="G143" s="146">
        <v>0</v>
      </c>
      <c r="H143" s="146">
        <v>100</v>
      </c>
      <c r="I143" s="146">
        <v>36.542239685658153</v>
      </c>
      <c r="J143" s="159">
        <v>63.457760314341847</v>
      </c>
      <c r="K143" s="159">
        <v>0</v>
      </c>
      <c r="L143" s="159">
        <v>0</v>
      </c>
      <c r="M143" s="160" t="s">
        <v>160</v>
      </c>
      <c r="N143" s="154" t="s">
        <v>113</v>
      </c>
    </row>
    <row r="144" spans="1:42" x14ac:dyDescent="0.15">
      <c r="A144" s="158">
        <v>101</v>
      </c>
      <c r="B144" s="158">
        <v>2</v>
      </c>
      <c r="C144" s="158">
        <v>3</v>
      </c>
      <c r="D144" s="164">
        <v>40452</v>
      </c>
      <c r="E144" s="145" t="s">
        <v>7</v>
      </c>
      <c r="F144" s="146">
        <v>100</v>
      </c>
      <c r="G144" s="146">
        <v>0</v>
      </c>
      <c r="H144" s="146">
        <v>100</v>
      </c>
      <c r="I144" s="146">
        <v>36.489607390300236</v>
      </c>
      <c r="J144" s="159">
        <v>63.510392609699771</v>
      </c>
      <c r="K144" s="159">
        <v>0</v>
      </c>
      <c r="L144" s="159">
        <v>0</v>
      </c>
      <c r="M144" s="160" t="s">
        <v>160</v>
      </c>
      <c r="N144" s="154" t="s">
        <v>113</v>
      </c>
    </row>
    <row r="145" spans="1:14" x14ac:dyDescent="0.15">
      <c r="A145" s="158">
        <v>70</v>
      </c>
      <c r="B145" s="158">
        <v>2</v>
      </c>
      <c r="C145" s="158">
        <v>3</v>
      </c>
      <c r="D145" s="164">
        <v>40817</v>
      </c>
      <c r="E145" s="145" t="s">
        <v>7</v>
      </c>
      <c r="F145" s="146">
        <v>100</v>
      </c>
      <c r="G145" s="146">
        <v>0</v>
      </c>
      <c r="H145" s="146">
        <v>100</v>
      </c>
      <c r="I145" s="146">
        <v>36.612021857923501</v>
      </c>
      <c r="J145" s="159">
        <v>63.387978142076506</v>
      </c>
      <c r="K145" s="159">
        <v>0</v>
      </c>
      <c r="L145" s="159">
        <v>0</v>
      </c>
      <c r="M145" s="160" t="s">
        <v>160</v>
      </c>
      <c r="N145" s="154" t="s">
        <v>113</v>
      </c>
    </row>
    <row r="146" spans="1:14" x14ac:dyDescent="0.15">
      <c r="A146" s="158">
        <v>39</v>
      </c>
      <c r="B146" s="158">
        <v>2</v>
      </c>
      <c r="C146" s="158">
        <v>3</v>
      </c>
      <c r="D146" s="164">
        <v>41183</v>
      </c>
      <c r="E146" s="145" t="s">
        <v>7</v>
      </c>
      <c r="F146" s="146">
        <v>100</v>
      </c>
      <c r="G146" s="146">
        <v>42.328042328042329</v>
      </c>
      <c r="H146" s="146">
        <v>57.671957671957671</v>
      </c>
      <c r="I146" s="146">
        <v>6.8783068783068781</v>
      </c>
      <c r="J146" s="159">
        <v>50.793650793650791</v>
      </c>
      <c r="K146" s="159">
        <v>0</v>
      </c>
      <c r="L146" s="159">
        <v>0</v>
      </c>
      <c r="M146" s="160" t="s">
        <v>160</v>
      </c>
      <c r="N146" s="154" t="s">
        <v>113</v>
      </c>
    </row>
    <row r="147" spans="1:14" x14ac:dyDescent="0.15">
      <c r="A147" s="161">
        <v>8</v>
      </c>
      <c r="B147" s="161">
        <v>2</v>
      </c>
      <c r="C147" s="161">
        <v>3</v>
      </c>
      <c r="D147" s="165">
        <v>41548</v>
      </c>
      <c r="E147" s="162" t="s">
        <v>7</v>
      </c>
      <c r="F147" s="147">
        <v>100</v>
      </c>
      <c r="G147" s="147">
        <v>33.189655172413794</v>
      </c>
      <c r="H147" s="147">
        <v>66.810344827586206</v>
      </c>
      <c r="I147" s="147">
        <v>9.0517241379310338</v>
      </c>
      <c r="J147" s="166">
        <v>57.758620689655174</v>
      </c>
      <c r="K147" s="166">
        <v>0</v>
      </c>
      <c r="L147" s="166">
        <v>0</v>
      </c>
      <c r="M147" s="163" t="s">
        <v>160</v>
      </c>
      <c r="N147" s="154" t="s">
        <v>113</v>
      </c>
    </row>
    <row r="148" spans="1:14" x14ac:dyDescent="0.15">
      <c r="A148" s="158">
        <v>352</v>
      </c>
      <c r="B148" s="158">
        <v>2</v>
      </c>
      <c r="C148" s="158">
        <v>4</v>
      </c>
      <c r="D148" s="164">
        <v>33878</v>
      </c>
      <c r="E148" s="145" t="s">
        <v>7</v>
      </c>
      <c r="F148" s="146">
        <v>100</v>
      </c>
      <c r="G148" s="146">
        <v>0</v>
      </c>
      <c r="H148" s="146">
        <v>100.00000000000003</v>
      </c>
      <c r="I148" s="146">
        <v>57.189566897505927</v>
      </c>
      <c r="J148" s="159">
        <v>0.71267828470085226</v>
      </c>
      <c r="K148" s="159">
        <v>42.097754817793216</v>
      </c>
      <c r="L148" s="159">
        <v>0</v>
      </c>
      <c r="M148" s="160" t="s">
        <v>160</v>
      </c>
      <c r="N148" s="154" t="s">
        <v>114</v>
      </c>
    </row>
    <row r="149" spans="1:14" x14ac:dyDescent="0.15">
      <c r="A149" s="158">
        <v>321</v>
      </c>
      <c r="B149" s="158">
        <v>2</v>
      </c>
      <c r="C149" s="158">
        <v>4</v>
      </c>
      <c r="D149" s="164">
        <v>36800</v>
      </c>
      <c r="E149" s="145" t="s">
        <v>7</v>
      </c>
      <c r="F149" s="146">
        <v>100</v>
      </c>
      <c r="G149" s="146">
        <v>2.4691358024691357</v>
      </c>
      <c r="H149" s="146">
        <v>97.53086419753086</v>
      </c>
      <c r="I149" s="146">
        <v>77.229080932784626</v>
      </c>
      <c r="J149" s="159">
        <v>7.887517146776406</v>
      </c>
      <c r="K149" s="159">
        <v>12.071330589849108</v>
      </c>
      <c r="L149" s="159">
        <v>0.41152263374485598</v>
      </c>
      <c r="M149" s="160" t="s">
        <v>160</v>
      </c>
      <c r="N149" s="154" t="s">
        <v>114</v>
      </c>
    </row>
    <row r="150" spans="1:14" x14ac:dyDescent="0.15">
      <c r="A150" s="158">
        <v>290</v>
      </c>
      <c r="B150" s="158">
        <v>2</v>
      </c>
      <c r="C150" s="158">
        <v>4</v>
      </c>
      <c r="D150" s="164">
        <v>37165</v>
      </c>
      <c r="E150" s="145" t="s">
        <v>7</v>
      </c>
      <c r="F150" s="146">
        <v>100</v>
      </c>
      <c r="G150" s="146">
        <v>1.1445783132530121</v>
      </c>
      <c r="H150" s="146">
        <v>98.855421686746993</v>
      </c>
      <c r="I150" s="146">
        <v>87.650602409638552</v>
      </c>
      <c r="J150" s="159">
        <v>2.0481927710843375</v>
      </c>
      <c r="K150" s="159">
        <v>8.6746987951807224</v>
      </c>
      <c r="L150" s="159">
        <v>0.48192771084337355</v>
      </c>
      <c r="M150" s="160" t="s">
        <v>160</v>
      </c>
      <c r="N150" s="154" t="s">
        <v>114</v>
      </c>
    </row>
    <row r="151" spans="1:14" x14ac:dyDescent="0.15">
      <c r="A151" s="158">
        <v>259</v>
      </c>
      <c r="B151" s="158">
        <v>2</v>
      </c>
      <c r="C151" s="158">
        <v>4</v>
      </c>
      <c r="D151" s="164">
        <v>37895</v>
      </c>
      <c r="E151" s="145" t="s">
        <v>7</v>
      </c>
      <c r="F151" s="146">
        <v>100</v>
      </c>
      <c r="G151" s="146">
        <v>0.22766078542970974</v>
      </c>
      <c r="H151" s="146">
        <v>99.772339214570295</v>
      </c>
      <c r="I151" s="146">
        <v>85.885031303357991</v>
      </c>
      <c r="J151" s="159">
        <v>6.8867387592487201</v>
      </c>
      <c r="K151" s="159">
        <v>7.0005691519635747</v>
      </c>
      <c r="L151" s="159">
        <v>0</v>
      </c>
      <c r="M151" s="160" t="s">
        <v>160</v>
      </c>
      <c r="N151" s="154" t="s">
        <v>114</v>
      </c>
    </row>
    <row r="152" spans="1:14" x14ac:dyDescent="0.15">
      <c r="A152" s="158">
        <v>228</v>
      </c>
      <c r="B152" s="158">
        <v>2</v>
      </c>
      <c r="C152" s="158">
        <v>4</v>
      </c>
      <c r="D152" s="164">
        <v>38261</v>
      </c>
      <c r="E152" s="145" t="s">
        <v>7</v>
      </c>
      <c r="F152" s="146">
        <v>100</v>
      </c>
      <c r="G152" s="146">
        <v>0.24645717806531117</v>
      </c>
      <c r="H152" s="146">
        <v>99.753542821934687</v>
      </c>
      <c r="I152" s="146">
        <v>85.951940850277268</v>
      </c>
      <c r="J152" s="159">
        <v>6.9624152803450396</v>
      </c>
      <c r="K152" s="159">
        <v>6.8391866913123849</v>
      </c>
      <c r="L152" s="159">
        <v>0</v>
      </c>
      <c r="M152" s="160" t="s">
        <v>160</v>
      </c>
      <c r="N152" s="154" t="s">
        <v>114</v>
      </c>
    </row>
    <row r="153" spans="1:14" x14ac:dyDescent="0.15">
      <c r="A153" s="158">
        <v>197</v>
      </c>
      <c r="B153" s="158">
        <v>2</v>
      </c>
      <c r="C153" s="158">
        <v>4</v>
      </c>
      <c r="D153" s="164">
        <v>38626</v>
      </c>
      <c r="E153" s="145" t="s">
        <v>7</v>
      </c>
      <c r="F153" s="146">
        <v>100</v>
      </c>
      <c r="G153" s="146">
        <v>0.25300442757748259</v>
      </c>
      <c r="H153" s="146">
        <v>99.74699557242252</v>
      </c>
      <c r="I153" s="146">
        <v>86.021505376344081</v>
      </c>
      <c r="J153" s="159">
        <v>6.957621758380772</v>
      </c>
      <c r="K153" s="159">
        <v>6.7678684376976594</v>
      </c>
      <c r="L153" s="159">
        <v>0</v>
      </c>
      <c r="M153" s="160" t="s">
        <v>160</v>
      </c>
      <c r="N153" s="154" t="s">
        <v>114</v>
      </c>
    </row>
    <row r="154" spans="1:14" x14ac:dyDescent="0.15">
      <c r="A154" s="158">
        <v>166</v>
      </c>
      <c r="B154" s="158">
        <v>2</v>
      </c>
      <c r="C154" s="158">
        <v>4</v>
      </c>
      <c r="D154" s="164">
        <v>38991</v>
      </c>
      <c r="E154" s="145" t="s">
        <v>7</v>
      </c>
      <c r="F154" s="146">
        <v>100</v>
      </c>
      <c r="G154" s="146">
        <v>0.42092603728202049</v>
      </c>
      <c r="H154" s="146">
        <v>99.518941671677695</v>
      </c>
      <c r="I154" s="146">
        <v>88.033674082982557</v>
      </c>
      <c r="J154" s="159">
        <v>5.1112447384245341</v>
      </c>
      <c r="K154" s="159">
        <v>6.3740228502705953</v>
      </c>
      <c r="L154" s="159">
        <v>0</v>
      </c>
      <c r="M154" s="160" t="s">
        <v>160</v>
      </c>
      <c r="N154" s="154" t="s">
        <v>114</v>
      </c>
    </row>
    <row r="155" spans="1:14" x14ac:dyDescent="0.15">
      <c r="A155" s="158">
        <v>135</v>
      </c>
      <c r="B155" s="158">
        <v>2</v>
      </c>
      <c r="C155" s="158">
        <v>4</v>
      </c>
      <c r="D155" s="164">
        <v>39722</v>
      </c>
      <c r="E155" s="145" t="s">
        <v>7</v>
      </c>
      <c r="F155" s="146">
        <v>100</v>
      </c>
      <c r="G155" s="146">
        <v>0.47554347826086962</v>
      </c>
      <c r="H155" s="146">
        <v>99.52445652173914</v>
      </c>
      <c r="I155" s="146">
        <v>88.519021739130437</v>
      </c>
      <c r="J155" s="159">
        <v>4.9592391304347823</v>
      </c>
      <c r="K155" s="159">
        <v>6.0461956521739131</v>
      </c>
      <c r="L155" s="159">
        <v>0</v>
      </c>
      <c r="M155" s="160" t="s">
        <v>160</v>
      </c>
      <c r="N155" s="154" t="s">
        <v>114</v>
      </c>
    </row>
    <row r="156" spans="1:14" x14ac:dyDescent="0.15">
      <c r="A156" s="158">
        <v>104</v>
      </c>
      <c r="B156" s="158">
        <v>2</v>
      </c>
      <c r="C156" s="158">
        <v>4</v>
      </c>
      <c r="D156" s="164">
        <v>40452</v>
      </c>
      <c r="E156" s="145" t="s">
        <v>7</v>
      </c>
      <c r="F156" s="146">
        <v>100</v>
      </c>
      <c r="G156" s="146">
        <v>0.52049446974625901</v>
      </c>
      <c r="H156" s="146">
        <v>99.479505530253746</v>
      </c>
      <c r="I156" s="146">
        <v>91.93233571893299</v>
      </c>
      <c r="J156" s="159">
        <v>3.9687703318152243</v>
      </c>
      <c r="K156" s="159">
        <v>3.5783994795055305</v>
      </c>
      <c r="L156" s="159">
        <v>0</v>
      </c>
      <c r="M156" s="160" t="s">
        <v>160</v>
      </c>
      <c r="N156" s="154" t="s">
        <v>114</v>
      </c>
    </row>
    <row r="157" spans="1:14" x14ac:dyDescent="0.15">
      <c r="A157" s="158">
        <v>73</v>
      </c>
      <c r="B157" s="158">
        <v>2</v>
      </c>
      <c r="C157" s="158">
        <v>4</v>
      </c>
      <c r="D157" s="164">
        <v>40817</v>
      </c>
      <c r="E157" s="145" t="s">
        <v>7</v>
      </c>
      <c r="F157" s="146">
        <v>100</v>
      </c>
      <c r="G157" s="146">
        <v>1.0090090090090089</v>
      </c>
      <c r="H157" s="146">
        <v>98.990990990990994</v>
      </c>
      <c r="I157" s="146">
        <v>90.486486486486484</v>
      </c>
      <c r="J157" s="159">
        <v>3.2792792792792791</v>
      </c>
      <c r="K157" s="159">
        <v>4.2522522522522523</v>
      </c>
      <c r="L157" s="159">
        <v>0.97297297297297292</v>
      </c>
      <c r="M157" s="160" t="s">
        <v>160</v>
      </c>
      <c r="N157" s="154" t="s">
        <v>114</v>
      </c>
    </row>
    <row r="158" spans="1:14" x14ac:dyDescent="0.15">
      <c r="A158" s="158">
        <v>42</v>
      </c>
      <c r="B158" s="158">
        <v>2</v>
      </c>
      <c r="C158" s="158">
        <v>4</v>
      </c>
      <c r="D158" s="164">
        <v>41183</v>
      </c>
      <c r="E158" s="145" t="s">
        <v>7</v>
      </c>
      <c r="F158" s="146">
        <v>100</v>
      </c>
      <c r="G158" s="146">
        <v>3.4806822137138885E-2</v>
      </c>
      <c r="H158" s="146">
        <v>99.965193177862872</v>
      </c>
      <c r="I158" s="146">
        <v>93.560737904629306</v>
      </c>
      <c r="J158" s="159">
        <v>2.854159415245388</v>
      </c>
      <c r="K158" s="159">
        <v>2.854159415245388</v>
      </c>
      <c r="L158" s="159">
        <v>0.69613644274277753</v>
      </c>
      <c r="M158" s="160" t="s">
        <v>160</v>
      </c>
      <c r="N158" s="154" t="s">
        <v>114</v>
      </c>
    </row>
    <row r="159" spans="1:14" x14ac:dyDescent="0.15">
      <c r="A159" s="161">
        <v>11</v>
      </c>
      <c r="B159" s="161">
        <v>2</v>
      </c>
      <c r="C159" s="161">
        <v>4</v>
      </c>
      <c r="D159" s="165">
        <v>41548</v>
      </c>
      <c r="E159" s="162" t="s">
        <v>7</v>
      </c>
      <c r="F159" s="147">
        <v>100</v>
      </c>
      <c r="G159" s="147">
        <v>1.4781125639567936</v>
      </c>
      <c r="H159" s="147">
        <v>98.521887436043215</v>
      </c>
      <c r="I159" s="147">
        <v>92.779988629903357</v>
      </c>
      <c r="J159" s="166">
        <v>2.3877202956225125</v>
      </c>
      <c r="K159" s="166">
        <v>2.9277998862990335</v>
      </c>
      <c r="L159" s="166">
        <v>0.42637862421830586</v>
      </c>
      <c r="M159" s="163" t="s">
        <v>160</v>
      </c>
      <c r="N159" s="154" t="s">
        <v>114</v>
      </c>
    </row>
    <row r="160" spans="1:14" x14ac:dyDescent="0.15">
      <c r="A160" s="158">
        <v>355</v>
      </c>
      <c r="B160" s="158">
        <v>2</v>
      </c>
      <c r="C160" s="158">
        <v>5</v>
      </c>
      <c r="D160" s="164">
        <v>33878</v>
      </c>
      <c r="E160" s="145" t="s">
        <v>7</v>
      </c>
      <c r="F160" s="146">
        <v>100</v>
      </c>
      <c r="G160" s="146">
        <v>0</v>
      </c>
      <c r="H160" s="146">
        <v>99.997526523131725</v>
      </c>
      <c r="I160" s="146">
        <v>25.772411859811186</v>
      </c>
      <c r="J160" s="159">
        <v>62.979393189379593</v>
      </c>
      <c r="K160" s="159">
        <v>11.245721473940939</v>
      </c>
      <c r="L160" s="159">
        <v>0</v>
      </c>
      <c r="M160" s="160" t="s">
        <v>160</v>
      </c>
      <c r="N160" s="154" t="s">
        <v>115</v>
      </c>
    </row>
    <row r="161" spans="1:14" x14ac:dyDescent="0.15">
      <c r="A161" s="158">
        <v>324</v>
      </c>
      <c r="B161" s="158">
        <v>2</v>
      </c>
      <c r="C161" s="158">
        <v>5</v>
      </c>
      <c r="D161" s="164">
        <v>36800</v>
      </c>
      <c r="E161" s="145" t="s">
        <v>7</v>
      </c>
      <c r="F161" s="146">
        <v>100</v>
      </c>
      <c r="G161" s="146">
        <v>8.0812266887691671</v>
      </c>
      <c r="H161" s="146">
        <v>91.918773311230822</v>
      </c>
      <c r="I161" s="146">
        <v>20.67965188561956</v>
      </c>
      <c r="J161" s="159">
        <v>64.359718193120599</v>
      </c>
      <c r="K161" s="159">
        <v>6.2163282221301284</v>
      </c>
      <c r="L161" s="159">
        <v>0.62163282221301286</v>
      </c>
      <c r="M161" s="160" t="s">
        <v>160</v>
      </c>
      <c r="N161" s="154" t="s">
        <v>115</v>
      </c>
    </row>
    <row r="162" spans="1:14" x14ac:dyDescent="0.15">
      <c r="A162" s="158">
        <v>293</v>
      </c>
      <c r="B162" s="158">
        <v>2</v>
      </c>
      <c r="C162" s="158">
        <v>5</v>
      </c>
      <c r="D162" s="164">
        <v>37165</v>
      </c>
      <c r="E162" s="145" t="s">
        <v>7</v>
      </c>
      <c r="F162" s="146">
        <v>100</v>
      </c>
      <c r="G162" s="146">
        <v>10.223048327137546</v>
      </c>
      <c r="H162" s="146">
        <v>89.776951672862452</v>
      </c>
      <c r="I162" s="146">
        <v>17.286245353159853</v>
      </c>
      <c r="J162" s="159">
        <v>66.133828996282531</v>
      </c>
      <c r="K162" s="159">
        <v>6.1710037174721188</v>
      </c>
      <c r="L162" s="159">
        <v>0.14869888475836432</v>
      </c>
      <c r="M162" s="160" t="s">
        <v>160</v>
      </c>
      <c r="N162" s="154" t="s">
        <v>115</v>
      </c>
    </row>
    <row r="163" spans="1:14" x14ac:dyDescent="0.15">
      <c r="A163" s="158">
        <v>262</v>
      </c>
      <c r="B163" s="158">
        <v>2</v>
      </c>
      <c r="C163" s="158">
        <v>5</v>
      </c>
      <c r="D163" s="164">
        <v>37895</v>
      </c>
      <c r="E163" s="145" t="s">
        <v>7</v>
      </c>
      <c r="F163" s="146">
        <v>100</v>
      </c>
      <c r="G163" s="146">
        <v>2.2108843537414966</v>
      </c>
      <c r="H163" s="146">
        <v>97.789115646258509</v>
      </c>
      <c r="I163" s="146">
        <v>10.629251700680271</v>
      </c>
      <c r="J163" s="159">
        <v>86.139455782312922</v>
      </c>
      <c r="K163" s="159">
        <v>1.0034013605442178</v>
      </c>
      <c r="L163" s="159">
        <v>1.7006802721088433E-2</v>
      </c>
      <c r="M163" s="160" t="s">
        <v>160</v>
      </c>
      <c r="N163" s="154" t="s">
        <v>115</v>
      </c>
    </row>
    <row r="164" spans="1:14" x14ac:dyDescent="0.15">
      <c r="A164" s="158">
        <v>231</v>
      </c>
      <c r="B164" s="158">
        <v>2</v>
      </c>
      <c r="C164" s="158">
        <v>5</v>
      </c>
      <c r="D164" s="164">
        <v>38261</v>
      </c>
      <c r="E164" s="145" t="s">
        <v>7</v>
      </c>
      <c r="F164" s="146">
        <v>100</v>
      </c>
      <c r="G164" s="146">
        <v>2.2845106934543096</v>
      </c>
      <c r="H164" s="146">
        <v>97.715489306545692</v>
      </c>
      <c r="I164" s="146">
        <v>10.563836681788723</v>
      </c>
      <c r="J164" s="159">
        <v>86.211924821775767</v>
      </c>
      <c r="K164" s="159">
        <v>0.92352559948152957</v>
      </c>
      <c r="L164" s="159">
        <v>1.6202203499675955E-2</v>
      </c>
      <c r="M164" s="160" t="s">
        <v>160</v>
      </c>
      <c r="N164" s="154" t="s">
        <v>115</v>
      </c>
    </row>
    <row r="165" spans="1:14" x14ac:dyDescent="0.15">
      <c r="A165" s="158">
        <v>200</v>
      </c>
      <c r="B165" s="158">
        <v>2</v>
      </c>
      <c r="C165" s="158">
        <v>5</v>
      </c>
      <c r="D165" s="164">
        <v>38626</v>
      </c>
      <c r="E165" s="145" t="s">
        <v>7</v>
      </c>
      <c r="F165" s="146">
        <v>100</v>
      </c>
      <c r="G165" s="146">
        <v>3.2099215757796826</v>
      </c>
      <c r="H165" s="146">
        <v>96.808316614991796</v>
      </c>
      <c r="I165" s="146">
        <v>11.107058179828561</v>
      </c>
      <c r="J165" s="159">
        <v>84.643443370417657</v>
      </c>
      <c r="K165" s="159">
        <v>1.0395768739741018</v>
      </c>
      <c r="L165" s="159">
        <v>1.8238190771475468E-2</v>
      </c>
      <c r="M165" s="160" t="s">
        <v>160</v>
      </c>
      <c r="N165" s="154" t="s">
        <v>115</v>
      </c>
    </row>
    <row r="166" spans="1:14" x14ac:dyDescent="0.15">
      <c r="A166" s="158">
        <v>169</v>
      </c>
      <c r="B166" s="158">
        <v>2</v>
      </c>
      <c r="C166" s="158">
        <v>5</v>
      </c>
      <c r="D166" s="164">
        <v>38991</v>
      </c>
      <c r="E166" s="145" t="s">
        <v>7</v>
      </c>
      <c r="F166" s="146">
        <v>100</v>
      </c>
      <c r="G166" s="146">
        <v>3.59803743412684</v>
      </c>
      <c r="H166" s="146">
        <v>96.401962565873163</v>
      </c>
      <c r="I166" s="146">
        <v>11.484644739233145</v>
      </c>
      <c r="J166" s="159">
        <v>83.53625295293476</v>
      </c>
      <c r="K166" s="159">
        <v>1.3447210612393239</v>
      </c>
      <c r="L166" s="159">
        <v>1.8171906232963837E-2</v>
      </c>
      <c r="M166" s="160" t="s">
        <v>160</v>
      </c>
      <c r="N166" s="154" t="s">
        <v>115</v>
      </c>
    </row>
    <row r="167" spans="1:14" x14ac:dyDescent="0.15">
      <c r="A167" s="158">
        <v>138</v>
      </c>
      <c r="B167" s="158">
        <v>2</v>
      </c>
      <c r="C167" s="158">
        <v>5</v>
      </c>
      <c r="D167" s="164">
        <v>39722</v>
      </c>
      <c r="E167" s="145" t="s">
        <v>7</v>
      </c>
      <c r="F167" s="146">
        <v>100</v>
      </c>
      <c r="G167" s="146">
        <v>2.6083952323371915</v>
      </c>
      <c r="H167" s="146">
        <v>97.391604767662812</v>
      </c>
      <c r="I167" s="146">
        <v>10.209017101399205</v>
      </c>
      <c r="J167" s="159">
        <v>86.474347901191919</v>
      </c>
      <c r="K167" s="159">
        <v>0.69096562446018306</v>
      </c>
      <c r="L167" s="159">
        <v>1.7274140611504576E-2</v>
      </c>
      <c r="M167" s="160" t="s">
        <v>160</v>
      </c>
      <c r="N167" s="154" t="s">
        <v>115</v>
      </c>
    </row>
    <row r="168" spans="1:14" x14ac:dyDescent="0.15">
      <c r="A168" s="158">
        <v>107</v>
      </c>
      <c r="B168" s="158">
        <v>2</v>
      </c>
      <c r="C168" s="158">
        <v>5</v>
      </c>
      <c r="D168" s="164">
        <v>40452</v>
      </c>
      <c r="E168" s="145" t="s">
        <v>7</v>
      </c>
      <c r="F168" s="146">
        <v>100</v>
      </c>
      <c r="G168" s="146">
        <v>2.5476505000943575</v>
      </c>
      <c r="H168" s="146">
        <v>97.452349499905637</v>
      </c>
      <c r="I168" s="146">
        <v>10.624646159652764</v>
      </c>
      <c r="J168" s="159">
        <v>86.18607284393282</v>
      </c>
      <c r="K168" s="159">
        <v>0.64163049632006042</v>
      </c>
      <c r="L168" s="159">
        <v>0</v>
      </c>
      <c r="M168" s="160" t="s">
        <v>160</v>
      </c>
      <c r="N168" s="154" t="s">
        <v>115</v>
      </c>
    </row>
    <row r="169" spans="1:14" x14ac:dyDescent="0.15">
      <c r="A169" s="158">
        <v>76</v>
      </c>
      <c r="B169" s="158">
        <v>2</v>
      </c>
      <c r="C169" s="158">
        <v>5</v>
      </c>
      <c r="D169" s="164">
        <v>40817</v>
      </c>
      <c r="E169" s="145" t="s">
        <v>7</v>
      </c>
      <c r="F169" s="146">
        <v>100</v>
      </c>
      <c r="G169" s="146">
        <v>3.3246753246753249</v>
      </c>
      <c r="H169" s="146">
        <v>96.675324675324674</v>
      </c>
      <c r="I169" s="146">
        <v>8.779220779220779</v>
      </c>
      <c r="J169" s="159">
        <v>86.649350649350652</v>
      </c>
      <c r="K169" s="159">
        <v>1.2467532467532467</v>
      </c>
      <c r="L169" s="159">
        <v>0</v>
      </c>
      <c r="M169" s="160" t="s">
        <v>160</v>
      </c>
      <c r="N169" s="154" t="s">
        <v>115</v>
      </c>
    </row>
    <row r="170" spans="1:14" x14ac:dyDescent="0.15">
      <c r="A170" s="158">
        <v>45</v>
      </c>
      <c r="B170" s="158">
        <v>2</v>
      </c>
      <c r="C170" s="158">
        <v>5</v>
      </c>
      <c r="D170" s="164">
        <v>41183</v>
      </c>
      <c r="E170" s="145" t="s">
        <v>7</v>
      </c>
      <c r="F170" s="146">
        <v>100</v>
      </c>
      <c r="G170" s="146">
        <v>1.9990004997501249</v>
      </c>
      <c r="H170" s="146">
        <v>98.000999500249875</v>
      </c>
      <c r="I170" s="146">
        <v>11.419290354822589</v>
      </c>
      <c r="J170" s="159">
        <v>84.732633683158426</v>
      </c>
      <c r="K170" s="159">
        <v>1.8240879560219889</v>
      </c>
      <c r="L170" s="159">
        <v>2.498750624687656E-2</v>
      </c>
      <c r="M170" s="160" t="s">
        <v>160</v>
      </c>
      <c r="N170" s="154" t="s">
        <v>115</v>
      </c>
    </row>
    <row r="171" spans="1:14" x14ac:dyDescent="0.15">
      <c r="A171" s="161">
        <v>14</v>
      </c>
      <c r="B171" s="161">
        <v>2</v>
      </c>
      <c r="C171" s="161">
        <v>5</v>
      </c>
      <c r="D171" s="165">
        <v>41548</v>
      </c>
      <c r="E171" s="162" t="s">
        <v>7</v>
      </c>
      <c r="F171" s="147">
        <v>100</v>
      </c>
      <c r="G171" s="147">
        <v>5.761316872427984</v>
      </c>
      <c r="H171" s="147">
        <v>94.238683127572017</v>
      </c>
      <c r="I171" s="147">
        <v>12.231367169638775</v>
      </c>
      <c r="J171" s="166">
        <v>80.612711476908999</v>
      </c>
      <c r="K171" s="166">
        <v>1.3717421124828533</v>
      </c>
      <c r="L171" s="166">
        <v>2.2862368541380886E-2</v>
      </c>
      <c r="M171" s="163" t="s">
        <v>160</v>
      </c>
      <c r="N171" s="154" t="s">
        <v>115</v>
      </c>
    </row>
    <row r="172" spans="1:14" x14ac:dyDescent="0.15">
      <c r="A172" s="158">
        <v>358</v>
      </c>
      <c r="B172" s="158">
        <v>2</v>
      </c>
      <c r="C172" s="158">
        <v>6</v>
      </c>
      <c r="D172" s="164">
        <v>33878</v>
      </c>
      <c r="E172" s="145" t="s">
        <v>7</v>
      </c>
      <c r="F172" s="146">
        <v>100</v>
      </c>
      <c r="G172" s="146">
        <v>0</v>
      </c>
      <c r="H172" s="146">
        <v>99.999999999999972</v>
      </c>
      <c r="I172" s="146">
        <v>2.3884785196595306</v>
      </c>
      <c r="J172" s="159">
        <v>78.093700958717008</v>
      </c>
      <c r="K172" s="159">
        <v>19.517820521623456</v>
      </c>
      <c r="L172" s="159">
        <v>0</v>
      </c>
      <c r="M172" s="160" t="s">
        <v>160</v>
      </c>
      <c r="N172" s="154" t="s">
        <v>116</v>
      </c>
    </row>
    <row r="173" spans="1:14" x14ac:dyDescent="0.15">
      <c r="A173" s="158">
        <v>327</v>
      </c>
      <c r="B173" s="158">
        <v>2</v>
      </c>
      <c r="C173" s="158">
        <v>6</v>
      </c>
      <c r="D173" s="164">
        <v>36800</v>
      </c>
      <c r="E173" s="145" t="s">
        <v>7</v>
      </c>
      <c r="F173" s="146">
        <v>100</v>
      </c>
      <c r="G173" s="146">
        <v>6.6137566137566134E-2</v>
      </c>
      <c r="H173" s="146">
        <v>99.93386243386243</v>
      </c>
      <c r="I173" s="146">
        <v>6.8783068783068781</v>
      </c>
      <c r="J173" s="159">
        <v>87.56613756613757</v>
      </c>
      <c r="K173" s="159">
        <v>5.2910052910052912</v>
      </c>
      <c r="L173" s="159">
        <v>0.13227513227513227</v>
      </c>
      <c r="M173" s="160" t="s">
        <v>160</v>
      </c>
      <c r="N173" s="154" t="s">
        <v>116</v>
      </c>
    </row>
    <row r="174" spans="1:14" x14ac:dyDescent="0.15">
      <c r="A174" s="158">
        <v>296</v>
      </c>
      <c r="B174" s="158">
        <v>2</v>
      </c>
      <c r="C174" s="158">
        <v>6</v>
      </c>
      <c r="D174" s="164">
        <v>37165</v>
      </c>
      <c r="E174" s="145" t="s">
        <v>7</v>
      </c>
      <c r="F174" s="146">
        <v>100</v>
      </c>
      <c r="G174" s="146">
        <v>0</v>
      </c>
      <c r="H174" s="146">
        <v>100</v>
      </c>
      <c r="I174" s="146">
        <v>5.6166056166056171</v>
      </c>
      <c r="J174" s="159">
        <v>85.653235653235654</v>
      </c>
      <c r="K174" s="159">
        <v>8.5470085470085468</v>
      </c>
      <c r="L174" s="159">
        <v>0.1221001221001221</v>
      </c>
      <c r="M174" s="160" t="s">
        <v>160</v>
      </c>
      <c r="N174" s="154" t="s">
        <v>116</v>
      </c>
    </row>
    <row r="175" spans="1:14" x14ac:dyDescent="0.15">
      <c r="A175" s="158">
        <v>265</v>
      </c>
      <c r="B175" s="158">
        <v>2</v>
      </c>
      <c r="C175" s="158">
        <v>6</v>
      </c>
      <c r="D175" s="164">
        <v>37895</v>
      </c>
      <c r="E175" s="145" t="s">
        <v>7</v>
      </c>
      <c r="F175" s="146">
        <v>100</v>
      </c>
      <c r="G175" s="146">
        <v>0.54811205846528621</v>
      </c>
      <c r="H175" s="146">
        <v>99.451887941534707</v>
      </c>
      <c r="I175" s="146">
        <v>4.0803897685749089</v>
      </c>
      <c r="J175" s="159">
        <v>88.915956151035331</v>
      </c>
      <c r="K175" s="159">
        <v>5.9683313032886725</v>
      </c>
      <c r="L175" s="159">
        <v>0.48721071863580995</v>
      </c>
      <c r="M175" s="160" t="s">
        <v>160</v>
      </c>
      <c r="N175" s="154" t="s">
        <v>116</v>
      </c>
    </row>
    <row r="176" spans="1:14" x14ac:dyDescent="0.15">
      <c r="A176" s="158">
        <v>234</v>
      </c>
      <c r="B176" s="158">
        <v>2</v>
      </c>
      <c r="C176" s="158">
        <v>6</v>
      </c>
      <c r="D176" s="164">
        <v>38261</v>
      </c>
      <c r="E176" s="145" t="s">
        <v>7</v>
      </c>
      <c r="F176" s="146">
        <v>100</v>
      </c>
      <c r="G176" s="146">
        <v>0</v>
      </c>
      <c r="H176" s="146">
        <v>100</v>
      </c>
      <c r="I176" s="146">
        <v>1.6469038208168645</v>
      </c>
      <c r="J176" s="159">
        <v>90.974967061923579</v>
      </c>
      <c r="K176" s="159">
        <v>6.8511198945981553</v>
      </c>
      <c r="L176" s="159">
        <v>0.5270092226613966</v>
      </c>
      <c r="M176" s="160" t="s">
        <v>160</v>
      </c>
      <c r="N176" s="154" t="s">
        <v>116</v>
      </c>
    </row>
    <row r="177" spans="1:14" x14ac:dyDescent="0.15">
      <c r="A177" s="158">
        <v>203</v>
      </c>
      <c r="B177" s="158">
        <v>2</v>
      </c>
      <c r="C177" s="158">
        <v>6</v>
      </c>
      <c r="D177" s="164">
        <v>38626</v>
      </c>
      <c r="E177" s="145" t="s">
        <v>7</v>
      </c>
      <c r="F177" s="146">
        <v>100</v>
      </c>
      <c r="G177" s="146">
        <v>0</v>
      </c>
      <c r="H177" s="146">
        <v>99.934210526315795</v>
      </c>
      <c r="I177" s="146">
        <v>1.381578947368421</v>
      </c>
      <c r="J177" s="159">
        <v>94.539473684210535</v>
      </c>
      <c r="K177" s="159">
        <v>3.4868421052631575</v>
      </c>
      <c r="L177" s="159">
        <v>0.52631578947368418</v>
      </c>
      <c r="M177" s="160" t="s">
        <v>160</v>
      </c>
      <c r="N177" s="154" t="s">
        <v>116</v>
      </c>
    </row>
    <row r="178" spans="1:14" x14ac:dyDescent="0.15">
      <c r="A178" s="158">
        <v>172</v>
      </c>
      <c r="B178" s="158">
        <v>2</v>
      </c>
      <c r="C178" s="158">
        <v>6</v>
      </c>
      <c r="D178" s="164">
        <v>38991</v>
      </c>
      <c r="E178" s="145" t="s">
        <v>7</v>
      </c>
      <c r="F178" s="146">
        <v>100</v>
      </c>
      <c r="G178" s="146">
        <v>0</v>
      </c>
      <c r="H178" s="146">
        <v>100</v>
      </c>
      <c r="I178" s="146">
        <v>3.2573289902280131</v>
      </c>
      <c r="J178" s="159">
        <v>95.309446254071659</v>
      </c>
      <c r="K178" s="159">
        <v>0.84690553745928343</v>
      </c>
      <c r="L178" s="159">
        <v>0.52117263843648209</v>
      </c>
      <c r="M178" s="160" t="s">
        <v>160</v>
      </c>
      <c r="N178" s="154" t="s">
        <v>116</v>
      </c>
    </row>
    <row r="179" spans="1:14" x14ac:dyDescent="0.15">
      <c r="A179" s="158">
        <v>141</v>
      </c>
      <c r="B179" s="158">
        <v>2</v>
      </c>
      <c r="C179" s="158">
        <v>6</v>
      </c>
      <c r="D179" s="164">
        <v>39722</v>
      </c>
      <c r="E179" s="145" t="s">
        <v>7</v>
      </c>
      <c r="F179" s="146">
        <v>100</v>
      </c>
      <c r="G179" s="146">
        <v>0</v>
      </c>
      <c r="H179" s="146">
        <v>100</v>
      </c>
      <c r="I179" s="146">
        <v>3.8435140700068633</v>
      </c>
      <c r="J179" s="159">
        <v>96.019217570350037</v>
      </c>
      <c r="K179" s="159">
        <v>0.13726835964310227</v>
      </c>
      <c r="L179" s="159">
        <v>0</v>
      </c>
      <c r="M179" s="160" t="s">
        <v>160</v>
      </c>
      <c r="N179" s="154" t="s">
        <v>116</v>
      </c>
    </row>
    <row r="180" spans="1:14" x14ac:dyDescent="0.15">
      <c r="A180" s="158">
        <v>110</v>
      </c>
      <c r="B180" s="158">
        <v>2</v>
      </c>
      <c r="C180" s="158">
        <v>6</v>
      </c>
      <c r="D180" s="164">
        <v>40452</v>
      </c>
      <c r="E180" s="145" t="s">
        <v>7</v>
      </c>
      <c r="F180" s="146">
        <v>100</v>
      </c>
      <c r="G180" s="146">
        <v>0</v>
      </c>
      <c r="H180" s="146">
        <v>100</v>
      </c>
      <c r="I180" s="146">
        <v>3.4859876965140124</v>
      </c>
      <c r="J180" s="159">
        <v>96.445659603554347</v>
      </c>
      <c r="K180" s="159">
        <v>6.8352699931647304E-2</v>
      </c>
      <c r="L180" s="159">
        <v>0</v>
      </c>
      <c r="M180" s="160" t="s">
        <v>160</v>
      </c>
      <c r="N180" s="154" t="s">
        <v>116</v>
      </c>
    </row>
    <row r="181" spans="1:14" x14ac:dyDescent="0.15">
      <c r="A181" s="158">
        <v>79</v>
      </c>
      <c r="B181" s="158">
        <v>2</v>
      </c>
      <c r="C181" s="158">
        <v>6</v>
      </c>
      <c r="D181" s="164">
        <v>40817</v>
      </c>
      <c r="E181" s="145" t="s">
        <v>7</v>
      </c>
      <c r="F181" s="146">
        <v>100</v>
      </c>
      <c r="G181" s="146">
        <v>0</v>
      </c>
      <c r="H181" s="146">
        <v>100</v>
      </c>
      <c r="I181" s="146">
        <v>5.6792873051224939</v>
      </c>
      <c r="J181" s="159">
        <v>87.973273942093542</v>
      </c>
      <c r="K181" s="159">
        <v>3.4521158129175946</v>
      </c>
      <c r="L181" s="159">
        <v>2.8953229398663698</v>
      </c>
      <c r="M181" s="160" t="s">
        <v>160</v>
      </c>
      <c r="N181" s="154" t="s">
        <v>116</v>
      </c>
    </row>
    <row r="182" spans="1:14" x14ac:dyDescent="0.15">
      <c r="A182" s="158">
        <v>48</v>
      </c>
      <c r="B182" s="158">
        <v>2</v>
      </c>
      <c r="C182" s="158">
        <v>6</v>
      </c>
      <c r="D182" s="164">
        <v>41183</v>
      </c>
      <c r="E182" s="145" t="s">
        <v>7</v>
      </c>
      <c r="F182" s="146">
        <v>100</v>
      </c>
      <c r="G182" s="146">
        <v>0</v>
      </c>
      <c r="H182" s="146">
        <v>100</v>
      </c>
      <c r="I182" s="146">
        <v>5.3025152957171997</v>
      </c>
      <c r="J182" s="159">
        <v>92.794017675050995</v>
      </c>
      <c r="K182" s="159">
        <v>1.6315431679129844</v>
      </c>
      <c r="L182" s="159">
        <v>0.27192386131883073</v>
      </c>
      <c r="M182" s="160" t="s">
        <v>160</v>
      </c>
      <c r="N182" s="154" t="s">
        <v>116</v>
      </c>
    </row>
    <row r="183" spans="1:14" x14ac:dyDescent="0.15">
      <c r="A183" s="161">
        <v>17</v>
      </c>
      <c r="B183" s="161">
        <v>2</v>
      </c>
      <c r="C183" s="161">
        <v>6</v>
      </c>
      <c r="D183" s="165">
        <v>41548</v>
      </c>
      <c r="E183" s="162" t="s">
        <v>7</v>
      </c>
      <c r="F183" s="147">
        <v>100</v>
      </c>
      <c r="G183" s="147">
        <v>0</v>
      </c>
      <c r="H183" s="147">
        <v>100</v>
      </c>
      <c r="I183" s="147">
        <v>2.6422764227642279</v>
      </c>
      <c r="J183" s="166">
        <v>94.783197831978313</v>
      </c>
      <c r="K183" s="166">
        <v>2.3035230352303522</v>
      </c>
      <c r="L183" s="166">
        <v>0.27100271002710025</v>
      </c>
      <c r="M183" s="163" t="s">
        <v>160</v>
      </c>
      <c r="N183" s="154" t="s">
        <v>116</v>
      </c>
    </row>
    <row r="184" spans="1:14" x14ac:dyDescent="0.15">
      <c r="A184" s="158">
        <v>361</v>
      </c>
      <c r="B184" s="158">
        <v>2</v>
      </c>
      <c r="C184" s="158">
        <v>7</v>
      </c>
      <c r="D184" s="164">
        <v>33878</v>
      </c>
      <c r="E184" s="145" t="s">
        <v>7</v>
      </c>
      <c r="F184" s="146">
        <v>100</v>
      </c>
      <c r="G184" s="146">
        <v>0</v>
      </c>
      <c r="H184" s="146">
        <v>100</v>
      </c>
      <c r="I184" s="146">
        <v>72.618483412322277</v>
      </c>
      <c r="J184" s="159">
        <v>1.3507109004739337</v>
      </c>
      <c r="K184" s="159">
        <v>26.030805687203795</v>
      </c>
      <c r="L184" s="159">
        <v>0</v>
      </c>
      <c r="M184" s="160" t="s">
        <v>160</v>
      </c>
      <c r="N184" s="154" t="s">
        <v>117</v>
      </c>
    </row>
    <row r="185" spans="1:14" x14ac:dyDescent="0.15">
      <c r="A185" s="158">
        <v>330</v>
      </c>
      <c r="B185" s="158">
        <v>2</v>
      </c>
      <c r="C185" s="158">
        <v>7</v>
      </c>
      <c r="D185" s="164">
        <v>36800</v>
      </c>
      <c r="E185" s="145" t="s">
        <v>7</v>
      </c>
      <c r="F185" s="146">
        <v>100</v>
      </c>
      <c r="G185" s="146">
        <v>0</v>
      </c>
      <c r="H185" s="146">
        <v>100</v>
      </c>
      <c r="I185" s="146">
        <v>37.5</v>
      </c>
      <c r="J185" s="159">
        <v>25</v>
      </c>
      <c r="K185" s="159">
        <v>25</v>
      </c>
      <c r="L185" s="159">
        <v>0</v>
      </c>
      <c r="M185" s="160" t="s">
        <v>160</v>
      </c>
      <c r="N185" s="154" t="s">
        <v>117</v>
      </c>
    </row>
    <row r="186" spans="1:14" x14ac:dyDescent="0.15">
      <c r="A186" s="158">
        <v>299</v>
      </c>
      <c r="B186" s="158">
        <v>2</v>
      </c>
      <c r="C186" s="158">
        <v>7</v>
      </c>
      <c r="D186" s="164">
        <v>37165</v>
      </c>
      <c r="E186" s="145" t="s">
        <v>7</v>
      </c>
      <c r="F186" s="146">
        <v>100</v>
      </c>
      <c r="G186" s="146">
        <v>0</v>
      </c>
      <c r="H186" s="146">
        <v>100</v>
      </c>
      <c r="I186" s="146">
        <v>55.555555555555557</v>
      </c>
      <c r="J186" s="159">
        <v>11.111111111111111</v>
      </c>
      <c r="K186" s="159">
        <v>33.333333333333329</v>
      </c>
      <c r="L186" s="159">
        <v>0</v>
      </c>
      <c r="M186" s="160" t="s">
        <v>160</v>
      </c>
      <c r="N186" s="154" t="s">
        <v>117</v>
      </c>
    </row>
    <row r="187" spans="1:14" x14ac:dyDescent="0.15">
      <c r="A187" s="158">
        <v>268</v>
      </c>
      <c r="B187" s="158">
        <v>2</v>
      </c>
      <c r="C187" s="158">
        <v>7</v>
      </c>
      <c r="D187" s="164">
        <v>37895</v>
      </c>
      <c r="E187" s="145" t="s">
        <v>7</v>
      </c>
      <c r="F187" s="146">
        <v>100</v>
      </c>
      <c r="G187" s="146">
        <v>16.124367317425886</v>
      </c>
      <c r="H187" s="146">
        <v>83.875632682574107</v>
      </c>
      <c r="I187" s="146">
        <v>58.206796818510483</v>
      </c>
      <c r="J187" s="159">
        <v>17.208966015907446</v>
      </c>
      <c r="K187" s="159">
        <v>8.3875632682574111</v>
      </c>
      <c r="L187" s="159">
        <v>7.230657989877079E-2</v>
      </c>
      <c r="M187" s="160" t="s">
        <v>160</v>
      </c>
      <c r="N187" s="154" t="s">
        <v>117</v>
      </c>
    </row>
    <row r="188" spans="1:14" x14ac:dyDescent="0.15">
      <c r="A188" s="158">
        <v>237</v>
      </c>
      <c r="B188" s="158">
        <v>2</v>
      </c>
      <c r="C188" s="158">
        <v>7</v>
      </c>
      <c r="D188" s="164">
        <v>38261</v>
      </c>
      <c r="E188" s="145" t="s">
        <v>7</v>
      </c>
      <c r="F188" s="146">
        <v>100</v>
      </c>
      <c r="G188" s="146">
        <v>16.226415094339622</v>
      </c>
      <c r="H188" s="146">
        <v>83.773584905660371</v>
      </c>
      <c r="I188" s="146">
        <v>58.113207547169807</v>
      </c>
      <c r="J188" s="159">
        <v>17.207547169811317</v>
      </c>
      <c r="K188" s="159">
        <v>8.3773584905660385</v>
      </c>
      <c r="L188" s="159">
        <v>7.5471698113207544E-2</v>
      </c>
      <c r="M188" s="160" t="s">
        <v>160</v>
      </c>
      <c r="N188" s="154" t="s">
        <v>117</v>
      </c>
    </row>
    <row r="189" spans="1:14" x14ac:dyDescent="0.15">
      <c r="A189" s="158">
        <v>206</v>
      </c>
      <c r="B189" s="158">
        <v>2</v>
      </c>
      <c r="C189" s="158">
        <v>7</v>
      </c>
      <c r="D189" s="164">
        <v>38626</v>
      </c>
      <c r="E189" s="145" t="s">
        <v>7</v>
      </c>
      <c r="F189" s="146">
        <v>100</v>
      </c>
      <c r="G189" s="146">
        <v>14.285714285714285</v>
      </c>
      <c r="H189" s="146">
        <v>78.571428571428569</v>
      </c>
      <c r="I189" s="146">
        <v>57.142857142857139</v>
      </c>
      <c r="J189" s="159">
        <v>14.285714285714285</v>
      </c>
      <c r="K189" s="159">
        <v>7.1428571428571423</v>
      </c>
      <c r="L189" s="159">
        <v>0</v>
      </c>
      <c r="M189" s="160" t="s">
        <v>160</v>
      </c>
      <c r="N189" s="154" t="s">
        <v>117</v>
      </c>
    </row>
    <row r="190" spans="1:14" x14ac:dyDescent="0.15">
      <c r="A190" s="158">
        <v>175</v>
      </c>
      <c r="B190" s="158">
        <v>2</v>
      </c>
      <c r="C190" s="158">
        <v>7</v>
      </c>
      <c r="D190" s="164">
        <v>38991</v>
      </c>
      <c r="E190" s="145" t="s">
        <v>7</v>
      </c>
      <c r="F190" s="146">
        <v>100</v>
      </c>
      <c r="G190" s="146">
        <v>9.5238095238095237</v>
      </c>
      <c r="H190" s="146">
        <v>85.714285714285708</v>
      </c>
      <c r="I190" s="146">
        <v>42.857142857142854</v>
      </c>
      <c r="J190" s="159">
        <v>38.095238095238095</v>
      </c>
      <c r="K190" s="159">
        <v>4.7619047619047619</v>
      </c>
      <c r="L190" s="159">
        <v>0</v>
      </c>
      <c r="M190" s="160" t="s">
        <v>160</v>
      </c>
      <c r="N190" s="154" t="s">
        <v>117</v>
      </c>
    </row>
    <row r="191" spans="1:14" x14ac:dyDescent="0.15">
      <c r="A191" s="158">
        <v>144</v>
      </c>
      <c r="B191" s="158">
        <v>2</v>
      </c>
      <c r="C191" s="158">
        <v>7</v>
      </c>
      <c r="D191" s="164">
        <v>39722</v>
      </c>
      <c r="E191" s="145" t="s">
        <v>7</v>
      </c>
      <c r="F191" s="146">
        <v>100</v>
      </c>
      <c r="G191" s="146">
        <v>18.181818181818183</v>
      </c>
      <c r="H191" s="146">
        <v>81.818181818181827</v>
      </c>
      <c r="I191" s="146">
        <v>54.54545454545454</v>
      </c>
      <c r="J191" s="159">
        <v>9.0909090909090917</v>
      </c>
      <c r="K191" s="159">
        <v>18.181818181818183</v>
      </c>
      <c r="L191" s="159">
        <v>0</v>
      </c>
      <c r="M191" s="160" t="s">
        <v>160</v>
      </c>
      <c r="N191" s="154" t="s">
        <v>117</v>
      </c>
    </row>
    <row r="192" spans="1:14" x14ac:dyDescent="0.15">
      <c r="A192" s="158">
        <v>113</v>
      </c>
      <c r="B192" s="158">
        <v>2</v>
      </c>
      <c r="C192" s="158">
        <v>7</v>
      </c>
      <c r="D192" s="164">
        <v>40452</v>
      </c>
      <c r="E192" s="145" t="s">
        <v>7</v>
      </c>
      <c r="F192" s="146">
        <v>100</v>
      </c>
      <c r="G192" s="146">
        <v>16.666666666666664</v>
      </c>
      <c r="H192" s="146">
        <v>83.333333333333343</v>
      </c>
      <c r="I192" s="146">
        <v>50</v>
      </c>
      <c r="J192" s="159">
        <v>16.666666666666664</v>
      </c>
      <c r="K192" s="159">
        <v>16.666666666666664</v>
      </c>
      <c r="L192" s="159">
        <v>0</v>
      </c>
      <c r="M192" s="160" t="s">
        <v>160</v>
      </c>
      <c r="N192" s="154" t="s">
        <v>117</v>
      </c>
    </row>
    <row r="193" spans="1:14" x14ac:dyDescent="0.15">
      <c r="A193" s="158">
        <v>82</v>
      </c>
      <c r="B193" s="158">
        <v>2</v>
      </c>
      <c r="C193" s="158">
        <v>7</v>
      </c>
      <c r="D193" s="164">
        <v>40817</v>
      </c>
      <c r="E193" s="145" t="s">
        <v>7</v>
      </c>
      <c r="F193" s="146">
        <v>100</v>
      </c>
      <c r="G193" s="146">
        <v>16.666666666666664</v>
      </c>
      <c r="H193" s="146">
        <v>83.333333333333343</v>
      </c>
      <c r="I193" s="146">
        <v>58.333333333333336</v>
      </c>
      <c r="J193" s="159">
        <v>8.3333333333333321</v>
      </c>
      <c r="K193" s="159">
        <v>16.666666666666664</v>
      </c>
      <c r="L193" s="159">
        <v>0</v>
      </c>
      <c r="M193" s="160" t="s">
        <v>160</v>
      </c>
      <c r="N193" s="154" t="s">
        <v>117</v>
      </c>
    </row>
    <row r="194" spans="1:14" x14ac:dyDescent="0.15">
      <c r="A194" s="158">
        <v>51</v>
      </c>
      <c r="B194" s="158">
        <v>2</v>
      </c>
      <c r="C194" s="158">
        <v>7</v>
      </c>
      <c r="D194" s="164">
        <v>41183</v>
      </c>
      <c r="E194" s="145" t="s">
        <v>7</v>
      </c>
      <c r="F194" s="146">
        <v>100</v>
      </c>
      <c r="G194" s="146">
        <v>8.3333333333333321</v>
      </c>
      <c r="H194" s="146">
        <v>91.666666666666657</v>
      </c>
      <c r="I194" s="146">
        <v>75</v>
      </c>
      <c r="J194" s="159">
        <v>16.666666666666664</v>
      </c>
      <c r="K194" s="159">
        <v>0</v>
      </c>
      <c r="L194" s="159">
        <v>0</v>
      </c>
      <c r="M194" s="160" t="s">
        <v>160</v>
      </c>
      <c r="N194" s="154" t="s">
        <v>117</v>
      </c>
    </row>
    <row r="195" spans="1:14" x14ac:dyDescent="0.15">
      <c r="A195" s="161">
        <v>20</v>
      </c>
      <c r="B195" s="161">
        <v>2</v>
      </c>
      <c r="C195" s="161">
        <v>7</v>
      </c>
      <c r="D195" s="165">
        <v>41548</v>
      </c>
      <c r="E195" s="162" t="s">
        <v>7</v>
      </c>
      <c r="F195" s="147">
        <v>100</v>
      </c>
      <c r="G195" s="147">
        <v>8.3333333333333321</v>
      </c>
      <c r="H195" s="147">
        <v>91.666666666666657</v>
      </c>
      <c r="I195" s="147">
        <v>75</v>
      </c>
      <c r="J195" s="166">
        <v>16.666666666666664</v>
      </c>
      <c r="K195" s="166">
        <v>0</v>
      </c>
      <c r="L195" s="166">
        <v>0</v>
      </c>
      <c r="M195" s="163" t="s">
        <v>160</v>
      </c>
      <c r="N195" s="154" t="s">
        <v>117</v>
      </c>
    </row>
    <row r="196" spans="1:14" x14ac:dyDescent="0.15">
      <c r="A196" s="158">
        <v>364</v>
      </c>
      <c r="B196" s="158">
        <v>2</v>
      </c>
      <c r="C196" s="158">
        <v>8</v>
      </c>
      <c r="D196" s="164">
        <v>33878</v>
      </c>
      <c r="E196" s="145" t="s">
        <v>7</v>
      </c>
      <c r="F196" s="146">
        <v>100</v>
      </c>
      <c r="G196" s="146">
        <v>0</v>
      </c>
      <c r="H196" s="146">
        <v>100</v>
      </c>
      <c r="I196" s="146">
        <v>40.675860355323643</v>
      </c>
      <c r="J196" s="159">
        <v>1.4121837081210917</v>
      </c>
      <c r="K196" s="159">
        <v>57.911955936555273</v>
      </c>
      <c r="L196" s="159">
        <v>0</v>
      </c>
      <c r="M196" s="160" t="s">
        <v>160</v>
      </c>
      <c r="N196" s="154" t="s">
        <v>118</v>
      </c>
    </row>
    <row r="197" spans="1:14" x14ac:dyDescent="0.15">
      <c r="A197" s="158">
        <v>333</v>
      </c>
      <c r="B197" s="158">
        <v>2</v>
      </c>
      <c r="C197" s="158">
        <v>8</v>
      </c>
      <c r="D197" s="164">
        <v>36800</v>
      </c>
      <c r="E197" s="145" t="s">
        <v>7</v>
      </c>
      <c r="F197" s="146">
        <v>100</v>
      </c>
      <c r="G197" s="146">
        <v>4</v>
      </c>
      <c r="H197" s="146">
        <v>96</v>
      </c>
      <c r="I197" s="146">
        <v>48</v>
      </c>
      <c r="J197" s="159">
        <v>24</v>
      </c>
      <c r="K197" s="159">
        <v>20</v>
      </c>
      <c r="L197" s="159">
        <v>4</v>
      </c>
      <c r="M197" s="160" t="s">
        <v>160</v>
      </c>
      <c r="N197" s="154" t="s">
        <v>118</v>
      </c>
    </row>
    <row r="198" spans="1:14" x14ac:dyDescent="0.15">
      <c r="A198" s="158">
        <v>302</v>
      </c>
      <c r="B198" s="158">
        <v>2</v>
      </c>
      <c r="C198" s="158">
        <v>8</v>
      </c>
      <c r="D198" s="164">
        <v>37165</v>
      </c>
      <c r="E198" s="145" t="s">
        <v>7</v>
      </c>
      <c r="F198" s="146">
        <v>100</v>
      </c>
      <c r="G198" s="146">
        <v>4</v>
      </c>
      <c r="H198" s="146">
        <v>96</v>
      </c>
      <c r="I198" s="146">
        <v>64</v>
      </c>
      <c r="J198" s="159">
        <v>0</v>
      </c>
      <c r="K198" s="159">
        <v>24</v>
      </c>
      <c r="L198" s="159">
        <v>4</v>
      </c>
      <c r="M198" s="160" t="s">
        <v>160</v>
      </c>
      <c r="N198" s="154" t="s">
        <v>118</v>
      </c>
    </row>
    <row r="199" spans="1:14" x14ac:dyDescent="0.15">
      <c r="A199" s="158">
        <v>271</v>
      </c>
      <c r="B199" s="158">
        <v>2</v>
      </c>
      <c r="C199" s="158">
        <v>8</v>
      </c>
      <c r="D199" s="164">
        <v>37895</v>
      </c>
      <c r="E199" s="145" t="s">
        <v>7</v>
      </c>
      <c r="F199" s="146">
        <v>100</v>
      </c>
      <c r="G199" s="146">
        <v>4.7326906222611749</v>
      </c>
      <c r="H199" s="146">
        <v>95.267309377738812</v>
      </c>
      <c r="I199" s="146">
        <v>56.266432953549526</v>
      </c>
      <c r="J199" s="159">
        <v>20.595968448729185</v>
      </c>
      <c r="K199" s="159">
        <v>18.31726555652936</v>
      </c>
      <c r="L199" s="159">
        <v>8.7642418930762508E-2</v>
      </c>
      <c r="M199" s="160" t="s">
        <v>160</v>
      </c>
      <c r="N199" s="154" t="s">
        <v>118</v>
      </c>
    </row>
    <row r="200" spans="1:14" x14ac:dyDescent="0.15">
      <c r="A200" s="158">
        <v>240</v>
      </c>
      <c r="B200" s="158">
        <v>2</v>
      </c>
      <c r="C200" s="158">
        <v>8</v>
      </c>
      <c r="D200" s="164">
        <v>38261</v>
      </c>
      <c r="E200" s="145" t="s">
        <v>7</v>
      </c>
      <c r="F200" s="146">
        <v>100</v>
      </c>
      <c r="G200" s="146">
        <v>4.6965317919075158</v>
      </c>
      <c r="H200" s="146">
        <v>95.303468208092482</v>
      </c>
      <c r="I200" s="146">
        <v>56.358381502890175</v>
      </c>
      <c r="J200" s="159">
        <v>20.502167630057805</v>
      </c>
      <c r="K200" s="159">
        <v>18.352601156069369</v>
      </c>
      <c r="L200" s="159">
        <v>9.0317919075144526E-2</v>
      </c>
      <c r="M200" s="160" t="s">
        <v>160</v>
      </c>
      <c r="N200" s="154" t="s">
        <v>118</v>
      </c>
    </row>
    <row r="201" spans="1:14" x14ac:dyDescent="0.15">
      <c r="A201" s="158">
        <v>209</v>
      </c>
      <c r="B201" s="158">
        <v>2</v>
      </c>
      <c r="C201" s="158">
        <v>8</v>
      </c>
      <c r="D201" s="164">
        <v>38626</v>
      </c>
      <c r="E201" s="145" t="s">
        <v>7</v>
      </c>
      <c r="F201" s="146">
        <v>100</v>
      </c>
      <c r="G201" s="146">
        <v>5.4545454545454541</v>
      </c>
      <c r="H201" s="146">
        <v>94.545454545454547</v>
      </c>
      <c r="I201" s="146">
        <v>56.36363636363636</v>
      </c>
      <c r="J201" s="159">
        <v>20</v>
      </c>
      <c r="K201" s="159">
        <v>18.181818181818183</v>
      </c>
      <c r="L201" s="159">
        <v>0</v>
      </c>
      <c r="M201" s="160" t="s">
        <v>160</v>
      </c>
      <c r="N201" s="154" t="s">
        <v>118</v>
      </c>
    </row>
    <row r="202" spans="1:14" x14ac:dyDescent="0.15">
      <c r="A202" s="158">
        <v>178</v>
      </c>
      <c r="B202" s="158">
        <v>2</v>
      </c>
      <c r="C202" s="158">
        <v>8</v>
      </c>
      <c r="D202" s="164">
        <v>38991</v>
      </c>
      <c r="E202" s="145" t="s">
        <v>7</v>
      </c>
      <c r="F202" s="146">
        <v>100</v>
      </c>
      <c r="G202" s="146">
        <v>4.3478260869565215</v>
      </c>
      <c r="H202" s="146">
        <v>95.652173913043484</v>
      </c>
      <c r="I202" s="146">
        <v>56.521739130434781</v>
      </c>
      <c r="J202" s="159">
        <v>19.565217391304348</v>
      </c>
      <c r="K202" s="159">
        <v>17.391304347826086</v>
      </c>
      <c r="L202" s="159">
        <v>0</v>
      </c>
      <c r="M202" s="160" t="s">
        <v>160</v>
      </c>
      <c r="N202" s="154" t="s">
        <v>118</v>
      </c>
    </row>
    <row r="203" spans="1:14" x14ac:dyDescent="0.15">
      <c r="A203" s="158">
        <v>147</v>
      </c>
      <c r="B203" s="158">
        <v>2</v>
      </c>
      <c r="C203" s="158">
        <v>8</v>
      </c>
      <c r="D203" s="164">
        <v>39722</v>
      </c>
      <c r="E203" s="145" t="s">
        <v>7</v>
      </c>
      <c r="F203" s="146">
        <v>100</v>
      </c>
      <c r="G203" s="146">
        <v>6.1538461538461542</v>
      </c>
      <c r="H203" s="146">
        <v>93.84615384615384</v>
      </c>
      <c r="I203" s="146">
        <v>52.307692307692314</v>
      </c>
      <c r="J203" s="159">
        <v>23.076923076923077</v>
      </c>
      <c r="K203" s="159">
        <v>18.461538461538463</v>
      </c>
      <c r="L203" s="159">
        <v>0</v>
      </c>
      <c r="M203" s="160" t="s">
        <v>160</v>
      </c>
      <c r="N203" s="154" t="s">
        <v>118</v>
      </c>
    </row>
    <row r="204" spans="1:14" x14ac:dyDescent="0.15">
      <c r="A204" s="158">
        <v>116</v>
      </c>
      <c r="B204" s="158">
        <v>2</v>
      </c>
      <c r="C204" s="158">
        <v>8</v>
      </c>
      <c r="D204" s="164">
        <v>40452</v>
      </c>
      <c r="E204" s="145" t="s">
        <v>7</v>
      </c>
      <c r="F204" s="146">
        <v>100</v>
      </c>
      <c r="G204" s="146">
        <v>5.9701492537313428</v>
      </c>
      <c r="H204" s="146">
        <v>94.029850746268664</v>
      </c>
      <c r="I204" s="146">
        <v>53.731343283582092</v>
      </c>
      <c r="J204" s="159">
        <v>23.880597014925371</v>
      </c>
      <c r="K204" s="159">
        <v>16.417910447761194</v>
      </c>
      <c r="L204" s="159">
        <v>0</v>
      </c>
      <c r="M204" s="160" t="s">
        <v>160</v>
      </c>
      <c r="N204" s="154" t="s">
        <v>118</v>
      </c>
    </row>
    <row r="205" spans="1:14" x14ac:dyDescent="0.15">
      <c r="A205" s="158">
        <v>85</v>
      </c>
      <c r="B205" s="158">
        <v>2</v>
      </c>
      <c r="C205" s="158">
        <v>8</v>
      </c>
      <c r="D205" s="164">
        <v>40817</v>
      </c>
      <c r="E205" s="145" t="s">
        <v>7</v>
      </c>
      <c r="F205" s="146">
        <v>100</v>
      </c>
      <c r="G205" s="146">
        <v>5.8823529411764701</v>
      </c>
      <c r="H205" s="146">
        <v>92.64705882352942</v>
      </c>
      <c r="I205" s="146">
        <v>54.411764705882348</v>
      </c>
      <c r="J205" s="159">
        <v>22.058823529411764</v>
      </c>
      <c r="K205" s="159">
        <v>16.176470588235293</v>
      </c>
      <c r="L205" s="159">
        <v>0</v>
      </c>
      <c r="M205" s="160" t="s">
        <v>160</v>
      </c>
      <c r="N205" s="154" t="s">
        <v>118</v>
      </c>
    </row>
    <row r="206" spans="1:14" x14ac:dyDescent="0.15">
      <c r="A206" s="158">
        <v>54</v>
      </c>
      <c r="B206" s="158">
        <v>2</v>
      </c>
      <c r="C206" s="158">
        <v>8</v>
      </c>
      <c r="D206" s="164">
        <v>41183</v>
      </c>
      <c r="E206" s="145" t="s">
        <v>7</v>
      </c>
      <c r="F206" s="146">
        <v>100</v>
      </c>
      <c r="G206" s="146">
        <v>10.666666666666668</v>
      </c>
      <c r="H206" s="146">
        <v>88</v>
      </c>
      <c r="I206" s="146">
        <v>57.333333333333336</v>
      </c>
      <c r="J206" s="159">
        <v>13.333333333333334</v>
      </c>
      <c r="K206" s="159">
        <v>17.333333333333336</v>
      </c>
      <c r="L206" s="159">
        <v>0</v>
      </c>
      <c r="M206" s="160" t="s">
        <v>160</v>
      </c>
      <c r="N206" s="154" t="s">
        <v>118</v>
      </c>
    </row>
    <row r="207" spans="1:14" x14ac:dyDescent="0.15">
      <c r="A207" s="161">
        <v>23</v>
      </c>
      <c r="B207" s="161">
        <v>2</v>
      </c>
      <c r="C207" s="161">
        <v>8</v>
      </c>
      <c r="D207" s="165">
        <v>41548</v>
      </c>
      <c r="E207" s="162" t="s">
        <v>7</v>
      </c>
      <c r="F207" s="147">
        <v>100</v>
      </c>
      <c r="G207" s="147">
        <v>11.428571428571429</v>
      </c>
      <c r="H207" s="147">
        <v>88.571428571428569</v>
      </c>
      <c r="I207" s="147">
        <v>58.571428571428577</v>
      </c>
      <c r="J207" s="166">
        <v>12.857142857142856</v>
      </c>
      <c r="K207" s="166">
        <v>17.142857142857142</v>
      </c>
      <c r="L207" s="166">
        <v>0</v>
      </c>
      <c r="M207" s="163" t="s">
        <v>160</v>
      </c>
      <c r="N207" s="154" t="s">
        <v>118</v>
      </c>
    </row>
    <row r="208" spans="1:14" x14ac:dyDescent="0.15">
      <c r="A208" s="158">
        <v>367</v>
      </c>
      <c r="B208" s="158">
        <v>2</v>
      </c>
      <c r="C208" s="158">
        <v>9</v>
      </c>
      <c r="D208" s="164">
        <v>33878</v>
      </c>
      <c r="E208" s="145" t="s">
        <v>7</v>
      </c>
      <c r="F208" s="146">
        <v>100</v>
      </c>
      <c r="G208" s="146">
        <v>0</v>
      </c>
      <c r="H208" s="146">
        <v>100</v>
      </c>
      <c r="I208" s="146">
        <v>25.050410316529891</v>
      </c>
      <c r="J208" s="159">
        <v>40.91441969519343</v>
      </c>
      <c r="K208" s="159">
        <v>34.035169988276671</v>
      </c>
      <c r="L208" s="159">
        <v>0</v>
      </c>
      <c r="M208" s="160" t="s">
        <v>160</v>
      </c>
      <c r="N208" s="154" t="s">
        <v>119</v>
      </c>
    </row>
    <row r="209" spans="1:14" x14ac:dyDescent="0.15">
      <c r="A209" s="158">
        <v>336</v>
      </c>
      <c r="B209" s="158">
        <v>2</v>
      </c>
      <c r="C209" s="158">
        <v>9</v>
      </c>
      <c r="D209" s="164">
        <v>36800</v>
      </c>
      <c r="E209" s="145" t="s">
        <v>7</v>
      </c>
      <c r="F209" s="146">
        <v>100</v>
      </c>
      <c r="G209" s="146">
        <v>0</v>
      </c>
      <c r="H209" s="146">
        <v>100</v>
      </c>
      <c r="I209" s="146">
        <v>17.391304347826086</v>
      </c>
      <c r="J209" s="159">
        <v>43.478260869565219</v>
      </c>
      <c r="K209" s="159">
        <v>30.434782608695656</v>
      </c>
      <c r="L209" s="159">
        <v>8.695652173913043</v>
      </c>
      <c r="M209" s="160" t="s">
        <v>160</v>
      </c>
      <c r="N209" s="154" t="s">
        <v>119</v>
      </c>
    </row>
    <row r="210" spans="1:14" x14ac:dyDescent="0.15">
      <c r="A210" s="158">
        <v>305</v>
      </c>
      <c r="B210" s="158">
        <v>2</v>
      </c>
      <c r="C210" s="158">
        <v>9</v>
      </c>
      <c r="D210" s="164">
        <v>37165</v>
      </c>
      <c r="E210" s="145" t="s">
        <v>7</v>
      </c>
      <c r="F210" s="146">
        <v>100</v>
      </c>
      <c r="G210" s="146">
        <v>0</v>
      </c>
      <c r="H210" s="146">
        <v>100</v>
      </c>
      <c r="I210" s="146">
        <v>47.826086956521742</v>
      </c>
      <c r="J210" s="159">
        <v>13.043478260869565</v>
      </c>
      <c r="K210" s="159">
        <v>34.782608695652172</v>
      </c>
      <c r="L210" s="159">
        <v>4.3478260869565215</v>
      </c>
      <c r="M210" s="160" t="s">
        <v>160</v>
      </c>
      <c r="N210" s="154" t="s">
        <v>119</v>
      </c>
    </row>
    <row r="211" spans="1:14" x14ac:dyDescent="0.15">
      <c r="A211" s="158">
        <v>274</v>
      </c>
      <c r="B211" s="158">
        <v>2</v>
      </c>
      <c r="C211" s="158">
        <v>9</v>
      </c>
      <c r="D211" s="164">
        <v>37895</v>
      </c>
      <c r="E211" s="145" t="s">
        <v>7</v>
      </c>
      <c r="F211" s="146">
        <v>100</v>
      </c>
      <c r="G211" s="146">
        <v>4.5454545454545459</v>
      </c>
      <c r="H211" s="146">
        <v>95.454545454545453</v>
      </c>
      <c r="I211" s="146">
        <v>45.454545454545453</v>
      </c>
      <c r="J211" s="159">
        <v>31.818181818181817</v>
      </c>
      <c r="K211" s="159">
        <v>18.181818181818183</v>
      </c>
      <c r="L211" s="159">
        <v>0</v>
      </c>
      <c r="M211" s="160" t="s">
        <v>160</v>
      </c>
      <c r="N211" s="154" t="s">
        <v>119</v>
      </c>
    </row>
    <row r="212" spans="1:14" x14ac:dyDescent="0.15">
      <c r="A212" s="158">
        <v>243</v>
      </c>
      <c r="B212" s="158">
        <v>2</v>
      </c>
      <c r="C212" s="158">
        <v>9</v>
      </c>
      <c r="D212" s="164">
        <v>38261</v>
      </c>
      <c r="E212" s="145" t="s">
        <v>7</v>
      </c>
      <c r="F212" s="146">
        <v>100</v>
      </c>
      <c r="G212" s="146">
        <v>4.9561403508771935</v>
      </c>
      <c r="H212" s="146">
        <v>95.043859649122808</v>
      </c>
      <c r="I212" s="146">
        <v>46.05263157894737</v>
      </c>
      <c r="J212" s="159">
        <v>31.05263157894737</v>
      </c>
      <c r="K212" s="159">
        <v>17.719298245614038</v>
      </c>
      <c r="L212" s="159">
        <v>0.21929824561403513</v>
      </c>
      <c r="M212" s="160" t="s">
        <v>160</v>
      </c>
      <c r="N212" s="154" t="s">
        <v>119</v>
      </c>
    </row>
    <row r="213" spans="1:14" x14ac:dyDescent="0.15">
      <c r="A213" s="158">
        <v>212</v>
      </c>
      <c r="B213" s="158">
        <v>2</v>
      </c>
      <c r="C213" s="158">
        <v>9</v>
      </c>
      <c r="D213" s="164">
        <v>38626</v>
      </c>
      <c r="E213" s="145" t="s">
        <v>7</v>
      </c>
      <c r="F213" s="146">
        <v>100</v>
      </c>
      <c r="G213" s="146">
        <v>4.3478260869565215</v>
      </c>
      <c r="H213" s="146">
        <v>91.304347826086953</v>
      </c>
      <c r="I213" s="146">
        <v>43.478260869565219</v>
      </c>
      <c r="J213" s="159">
        <v>30.434782608695656</v>
      </c>
      <c r="K213" s="159">
        <v>17.391304347826086</v>
      </c>
      <c r="L213" s="159">
        <v>0</v>
      </c>
      <c r="M213" s="160" t="s">
        <v>160</v>
      </c>
      <c r="N213" s="154" t="s">
        <v>119</v>
      </c>
    </row>
    <row r="214" spans="1:14" x14ac:dyDescent="0.15">
      <c r="A214" s="158">
        <v>181</v>
      </c>
      <c r="B214" s="158">
        <v>2</v>
      </c>
      <c r="C214" s="158">
        <v>9</v>
      </c>
      <c r="D214" s="164">
        <v>38991</v>
      </c>
      <c r="E214" s="145" t="s">
        <v>7</v>
      </c>
      <c r="F214" s="146">
        <v>100</v>
      </c>
      <c r="G214" s="146">
        <v>3.7037037037037033</v>
      </c>
      <c r="H214" s="146">
        <v>96.296296296296291</v>
      </c>
      <c r="I214" s="146">
        <v>51.851851851851848</v>
      </c>
      <c r="J214" s="159">
        <v>25.925925925925924</v>
      </c>
      <c r="K214" s="159">
        <v>14.814814814814813</v>
      </c>
      <c r="L214" s="159">
        <v>0</v>
      </c>
      <c r="M214" s="160" t="s">
        <v>160</v>
      </c>
      <c r="N214" s="154" t="s">
        <v>119</v>
      </c>
    </row>
    <row r="215" spans="1:14" x14ac:dyDescent="0.15">
      <c r="A215" s="158">
        <v>150</v>
      </c>
      <c r="B215" s="158">
        <v>2</v>
      </c>
      <c r="C215" s="158">
        <v>9</v>
      </c>
      <c r="D215" s="164">
        <v>39722</v>
      </c>
      <c r="E215" s="145" t="s">
        <v>7</v>
      </c>
      <c r="F215" s="146">
        <v>100</v>
      </c>
      <c r="G215" s="146">
        <v>8</v>
      </c>
      <c r="H215" s="146">
        <v>92</v>
      </c>
      <c r="I215" s="146">
        <v>56.000000000000007</v>
      </c>
      <c r="J215" s="159">
        <v>20</v>
      </c>
      <c r="K215" s="159">
        <v>16</v>
      </c>
      <c r="L215" s="159">
        <v>0</v>
      </c>
      <c r="M215" s="160" t="s">
        <v>160</v>
      </c>
      <c r="N215" s="154" t="s">
        <v>119</v>
      </c>
    </row>
    <row r="216" spans="1:14" x14ac:dyDescent="0.15">
      <c r="A216" s="158">
        <v>119</v>
      </c>
      <c r="B216" s="158">
        <v>2</v>
      </c>
      <c r="C216" s="158">
        <v>9</v>
      </c>
      <c r="D216" s="164">
        <v>40452</v>
      </c>
      <c r="E216" s="145" t="s">
        <v>7</v>
      </c>
      <c r="F216" s="146">
        <v>100</v>
      </c>
      <c r="G216" s="146">
        <v>14.285714285714285</v>
      </c>
      <c r="H216" s="146">
        <v>85.714285714285708</v>
      </c>
      <c r="I216" s="146">
        <v>42.857142857142854</v>
      </c>
      <c r="J216" s="159">
        <v>28.571428571428569</v>
      </c>
      <c r="K216" s="159">
        <v>14.285714285714285</v>
      </c>
      <c r="L216" s="159">
        <v>0</v>
      </c>
      <c r="M216" s="160" t="s">
        <v>160</v>
      </c>
      <c r="N216" s="154" t="s">
        <v>119</v>
      </c>
    </row>
    <row r="217" spans="1:14" x14ac:dyDescent="0.15">
      <c r="A217" s="158">
        <v>88</v>
      </c>
      <c r="B217" s="158">
        <v>2</v>
      </c>
      <c r="C217" s="158">
        <v>9</v>
      </c>
      <c r="D217" s="164">
        <v>40817</v>
      </c>
      <c r="E217" s="145" t="s">
        <v>7</v>
      </c>
      <c r="F217" s="146">
        <v>100</v>
      </c>
      <c r="G217" s="146">
        <v>11.111111111111111</v>
      </c>
      <c r="H217" s="146">
        <v>88.888888888888886</v>
      </c>
      <c r="I217" s="146">
        <v>44.444444444444443</v>
      </c>
      <c r="J217" s="159">
        <v>29.629629629629626</v>
      </c>
      <c r="K217" s="159">
        <v>14.814814814814813</v>
      </c>
      <c r="L217" s="159">
        <v>0</v>
      </c>
      <c r="M217" s="160" t="s">
        <v>160</v>
      </c>
      <c r="N217" s="154" t="s">
        <v>119</v>
      </c>
    </row>
    <row r="218" spans="1:14" x14ac:dyDescent="0.15">
      <c r="A218" s="158">
        <v>57</v>
      </c>
      <c r="B218" s="158">
        <v>2</v>
      </c>
      <c r="C218" s="158">
        <v>9</v>
      </c>
      <c r="D218" s="164">
        <v>41183</v>
      </c>
      <c r="E218" s="145" t="s">
        <v>7</v>
      </c>
      <c r="F218" s="146">
        <v>100</v>
      </c>
      <c r="G218" s="146">
        <v>0</v>
      </c>
      <c r="H218" s="146">
        <v>100</v>
      </c>
      <c r="I218" s="146">
        <v>47.619047619047613</v>
      </c>
      <c r="J218" s="159">
        <v>9.5238095238095237</v>
      </c>
      <c r="K218" s="159">
        <v>4.7619047619047619</v>
      </c>
      <c r="L218" s="159">
        <v>38.095238095238095</v>
      </c>
      <c r="M218" s="160" t="s">
        <v>160</v>
      </c>
      <c r="N218" s="154" t="s">
        <v>119</v>
      </c>
    </row>
    <row r="219" spans="1:14" x14ac:dyDescent="0.15">
      <c r="A219" s="161">
        <v>26</v>
      </c>
      <c r="B219" s="161">
        <v>2</v>
      </c>
      <c r="C219" s="161">
        <v>9</v>
      </c>
      <c r="D219" s="165">
        <v>41548</v>
      </c>
      <c r="E219" s="162" t="s">
        <v>7</v>
      </c>
      <c r="F219" s="147">
        <v>100</v>
      </c>
      <c r="G219" s="147">
        <v>0</v>
      </c>
      <c r="H219" s="147">
        <v>100</v>
      </c>
      <c r="I219" s="147">
        <v>42.857142857142854</v>
      </c>
      <c r="J219" s="166">
        <v>14.285714285714285</v>
      </c>
      <c r="K219" s="166">
        <v>4.7619047619047619</v>
      </c>
      <c r="L219" s="166">
        <v>38.095238095238095</v>
      </c>
      <c r="M219" s="163" t="s">
        <v>160</v>
      </c>
      <c r="N219" s="154" t="s">
        <v>119</v>
      </c>
    </row>
    <row r="220" spans="1:14" x14ac:dyDescent="0.15">
      <c r="A220" s="158">
        <v>344</v>
      </c>
      <c r="B220" s="158">
        <v>3</v>
      </c>
      <c r="C220" s="158">
        <v>1</v>
      </c>
      <c r="D220" s="164">
        <v>33878</v>
      </c>
      <c r="E220" s="145" t="s">
        <v>8</v>
      </c>
      <c r="F220" s="146"/>
      <c r="G220" s="146"/>
      <c r="H220" s="146">
        <v>100</v>
      </c>
      <c r="I220" s="146">
        <v>26.499912476831671</v>
      </c>
      <c r="J220" s="159">
        <v>52.560807183636847</v>
      </c>
      <c r="K220" s="159">
        <v>20.939280339531479</v>
      </c>
      <c r="L220" s="159">
        <v>0</v>
      </c>
      <c r="M220" s="160" t="s">
        <v>160</v>
      </c>
      <c r="N220" s="154" t="s">
        <v>111</v>
      </c>
    </row>
    <row r="221" spans="1:14" x14ac:dyDescent="0.15">
      <c r="A221" s="158">
        <v>313</v>
      </c>
      <c r="B221" s="158">
        <v>3</v>
      </c>
      <c r="C221" s="158">
        <v>1</v>
      </c>
      <c r="D221" s="164">
        <v>36800</v>
      </c>
      <c r="E221" s="145" t="s">
        <v>8</v>
      </c>
      <c r="F221" s="146"/>
      <c r="G221" s="146"/>
      <c r="H221" s="146">
        <v>100</v>
      </c>
      <c r="I221" s="146">
        <v>39.824153090250839</v>
      </c>
      <c r="J221" s="159">
        <v>54.137574347039049</v>
      </c>
      <c r="K221" s="159">
        <v>5.443496250323248</v>
      </c>
      <c r="L221" s="159">
        <v>0.56891647271786916</v>
      </c>
      <c r="M221" s="160" t="s">
        <v>160</v>
      </c>
      <c r="N221" s="154" t="s">
        <v>111</v>
      </c>
    </row>
    <row r="222" spans="1:14" x14ac:dyDescent="0.15">
      <c r="A222" s="158">
        <v>282</v>
      </c>
      <c r="B222" s="158">
        <v>3</v>
      </c>
      <c r="C222" s="158">
        <v>1</v>
      </c>
      <c r="D222" s="164">
        <v>37165</v>
      </c>
      <c r="E222" s="145" t="s">
        <v>8</v>
      </c>
      <c r="F222" s="146"/>
      <c r="G222" s="146"/>
      <c r="H222" s="146">
        <v>100</v>
      </c>
      <c r="I222" s="146">
        <v>40.771484375</v>
      </c>
      <c r="J222" s="159">
        <v>53.173828125</v>
      </c>
      <c r="K222" s="159">
        <v>5.6884765625</v>
      </c>
      <c r="L222" s="159">
        <v>0.3662109375</v>
      </c>
      <c r="M222" s="160" t="s">
        <v>160</v>
      </c>
      <c r="N222" s="154" t="s">
        <v>111</v>
      </c>
    </row>
    <row r="223" spans="1:14" x14ac:dyDescent="0.15">
      <c r="A223" s="158">
        <v>251</v>
      </c>
      <c r="B223" s="158">
        <v>3</v>
      </c>
      <c r="C223" s="158">
        <v>1</v>
      </c>
      <c r="D223" s="164">
        <v>37895</v>
      </c>
      <c r="E223" s="145" t="s">
        <v>8</v>
      </c>
      <c r="F223" s="146"/>
      <c r="G223" s="146"/>
      <c r="H223" s="146">
        <v>100</v>
      </c>
      <c r="I223" s="146">
        <v>30.228105228105228</v>
      </c>
      <c r="J223" s="159">
        <v>67.141192141192136</v>
      </c>
      <c r="K223" s="159">
        <v>2.5474525474525476</v>
      </c>
      <c r="L223" s="159">
        <v>8.3250083250083248E-2</v>
      </c>
      <c r="M223" s="160" t="s">
        <v>160</v>
      </c>
      <c r="N223" s="154" t="s">
        <v>111</v>
      </c>
    </row>
    <row r="224" spans="1:14" x14ac:dyDescent="0.15">
      <c r="A224" s="158">
        <v>220</v>
      </c>
      <c r="B224" s="158">
        <v>3</v>
      </c>
      <c r="C224" s="158">
        <v>1</v>
      </c>
      <c r="D224" s="164">
        <v>38261</v>
      </c>
      <c r="E224" s="145" t="s">
        <v>8</v>
      </c>
      <c r="F224" s="146"/>
      <c r="G224" s="146"/>
      <c r="H224" s="146">
        <v>100</v>
      </c>
      <c r="I224" s="146">
        <v>29.304936437180125</v>
      </c>
      <c r="J224" s="159">
        <v>68.185570414396565</v>
      </c>
      <c r="K224" s="159">
        <v>2.4269440316988611</v>
      </c>
      <c r="L224" s="159">
        <v>8.2549116724451047E-2</v>
      </c>
      <c r="M224" s="160" t="s">
        <v>160</v>
      </c>
      <c r="N224" s="154" t="s">
        <v>111</v>
      </c>
    </row>
    <row r="225" spans="1:14" x14ac:dyDescent="0.15">
      <c r="A225" s="158">
        <v>189</v>
      </c>
      <c r="B225" s="158">
        <v>3</v>
      </c>
      <c r="C225" s="158">
        <v>1</v>
      </c>
      <c r="D225" s="164">
        <v>38626</v>
      </c>
      <c r="E225" s="145" t="s">
        <v>8</v>
      </c>
      <c r="F225" s="146"/>
      <c r="G225" s="146"/>
      <c r="H225" s="146">
        <v>100</v>
      </c>
      <c r="I225" s="146">
        <v>30.178044197906416</v>
      </c>
      <c r="J225" s="159">
        <v>67.576272702871961</v>
      </c>
      <c r="K225" s="159">
        <v>2.1472667084190751</v>
      </c>
      <c r="L225" s="159">
        <v>9.8416390802540929E-2</v>
      </c>
      <c r="M225" s="160" t="s">
        <v>160</v>
      </c>
      <c r="N225" s="154" t="s">
        <v>111</v>
      </c>
    </row>
    <row r="226" spans="1:14" x14ac:dyDescent="0.15">
      <c r="A226" s="158">
        <v>158</v>
      </c>
      <c r="B226" s="158">
        <v>3</v>
      </c>
      <c r="C226" s="158">
        <v>1</v>
      </c>
      <c r="D226" s="164">
        <v>38991</v>
      </c>
      <c r="E226" s="145" t="s">
        <v>8</v>
      </c>
      <c r="F226" s="146"/>
      <c r="G226" s="146"/>
      <c r="H226" s="146">
        <v>100</v>
      </c>
      <c r="I226" s="146">
        <v>31.272337383845606</v>
      </c>
      <c r="J226" s="159">
        <v>66.699428162973547</v>
      </c>
      <c r="K226" s="159">
        <v>1.9210150107219444</v>
      </c>
      <c r="L226" s="159">
        <v>0.10721944245889921</v>
      </c>
      <c r="M226" s="160" t="s">
        <v>160</v>
      </c>
      <c r="N226" s="154" t="s">
        <v>111</v>
      </c>
    </row>
    <row r="227" spans="1:14" x14ac:dyDescent="0.15">
      <c r="A227" s="158">
        <v>127</v>
      </c>
      <c r="B227" s="158">
        <v>3</v>
      </c>
      <c r="C227" s="158">
        <v>1</v>
      </c>
      <c r="D227" s="164">
        <v>39722</v>
      </c>
      <c r="E227" s="145" t="s">
        <v>8</v>
      </c>
      <c r="F227" s="146"/>
      <c r="G227" s="146"/>
      <c r="H227" s="146">
        <v>100</v>
      </c>
      <c r="I227" s="146">
        <v>29.413854351687391</v>
      </c>
      <c r="J227" s="159">
        <v>69.182948490230913</v>
      </c>
      <c r="K227" s="159">
        <v>1.3854351687388986</v>
      </c>
      <c r="L227" s="159">
        <v>1.7761989342806393E-2</v>
      </c>
      <c r="M227" s="160" t="s">
        <v>160</v>
      </c>
      <c r="N227" s="154" t="s">
        <v>111</v>
      </c>
    </row>
    <row r="228" spans="1:14" x14ac:dyDescent="0.15">
      <c r="A228" s="158">
        <v>96</v>
      </c>
      <c r="B228" s="158">
        <v>3</v>
      </c>
      <c r="C228" s="158">
        <v>1</v>
      </c>
      <c r="D228" s="164">
        <v>40452</v>
      </c>
      <c r="E228" s="145" t="s">
        <v>8</v>
      </c>
      <c r="F228" s="146"/>
      <c r="G228" s="146"/>
      <c r="H228" s="146">
        <v>100</v>
      </c>
      <c r="I228" s="146">
        <v>30.897664384204109</v>
      </c>
      <c r="J228" s="159">
        <v>68.014257574336369</v>
      </c>
      <c r="K228" s="159">
        <v>1.0693180752274645</v>
      </c>
      <c r="L228" s="159">
        <v>1.8759966232060783E-2</v>
      </c>
      <c r="M228" s="160" t="s">
        <v>160</v>
      </c>
      <c r="N228" s="154" t="s">
        <v>111</v>
      </c>
    </row>
    <row r="229" spans="1:14" x14ac:dyDescent="0.15">
      <c r="A229" s="158">
        <v>65</v>
      </c>
      <c r="B229" s="158">
        <v>3</v>
      </c>
      <c r="C229" s="158">
        <v>1</v>
      </c>
      <c r="D229" s="164">
        <v>40817</v>
      </c>
      <c r="E229" s="145" t="s">
        <v>8</v>
      </c>
      <c r="F229" s="146"/>
      <c r="G229" s="146"/>
      <c r="H229" s="146">
        <v>100</v>
      </c>
      <c r="I229" s="146">
        <v>42.116890941956214</v>
      </c>
      <c r="J229" s="159">
        <v>55.111468166298451</v>
      </c>
      <c r="K229" s="159">
        <v>2.219321148825065</v>
      </c>
      <c r="L229" s="159">
        <v>0.55231974292026509</v>
      </c>
      <c r="M229" s="160" t="s">
        <v>160</v>
      </c>
      <c r="N229" s="154" t="s">
        <v>111</v>
      </c>
    </row>
    <row r="230" spans="1:14" x14ac:dyDescent="0.15">
      <c r="A230" s="158">
        <v>34</v>
      </c>
      <c r="B230" s="158">
        <v>3</v>
      </c>
      <c r="C230" s="158">
        <v>1</v>
      </c>
      <c r="D230" s="164">
        <v>41183</v>
      </c>
      <c r="E230" s="145" t="s">
        <v>8</v>
      </c>
      <c r="F230" s="146"/>
      <c r="G230" s="146"/>
      <c r="H230" s="146">
        <v>100</v>
      </c>
      <c r="I230" s="146">
        <v>41.554674659189786</v>
      </c>
      <c r="J230" s="159">
        <v>56.124915401720976</v>
      </c>
      <c r="K230" s="159">
        <v>1.9916851977182637</v>
      </c>
      <c r="L230" s="159">
        <v>0.31905636662477038</v>
      </c>
      <c r="M230" s="160" t="s">
        <v>160</v>
      </c>
      <c r="N230" s="154" t="s">
        <v>111</v>
      </c>
    </row>
    <row r="231" spans="1:14" x14ac:dyDescent="0.15">
      <c r="A231" s="161">
        <v>3</v>
      </c>
      <c r="B231" s="161">
        <v>3</v>
      </c>
      <c r="C231" s="161">
        <v>1</v>
      </c>
      <c r="D231" s="165">
        <v>41548</v>
      </c>
      <c r="E231" s="162" t="s">
        <v>8</v>
      </c>
      <c r="F231" s="147"/>
      <c r="G231" s="147"/>
      <c r="H231" s="147">
        <v>100</v>
      </c>
      <c r="I231" s="147">
        <v>43.964899713467048</v>
      </c>
      <c r="J231" s="166">
        <v>53.805515759312314</v>
      </c>
      <c r="K231" s="166">
        <v>1.9878223495702003</v>
      </c>
      <c r="L231" s="166">
        <v>0.24176217765042979</v>
      </c>
      <c r="M231" s="163" t="s">
        <v>160</v>
      </c>
      <c r="N231" s="154" t="s">
        <v>111</v>
      </c>
    </row>
    <row r="232" spans="1:14" ht="12.75" customHeight="1" x14ac:dyDescent="0.15">
      <c r="A232" s="158">
        <v>347</v>
      </c>
      <c r="B232" s="158">
        <v>3</v>
      </c>
      <c r="C232" s="158">
        <v>2</v>
      </c>
      <c r="D232" s="164">
        <v>33878</v>
      </c>
      <c r="E232" s="145" t="s">
        <v>8</v>
      </c>
      <c r="F232" s="148"/>
      <c r="G232" s="148"/>
      <c r="H232" s="148"/>
      <c r="I232" s="148"/>
      <c r="J232" s="150"/>
      <c r="K232" s="150"/>
      <c r="L232" s="150"/>
      <c r="M232" s="145" t="s">
        <v>160</v>
      </c>
      <c r="N232" s="154" t="s">
        <v>112</v>
      </c>
    </row>
    <row r="233" spans="1:14" ht="12.75" customHeight="1" x14ac:dyDescent="0.15">
      <c r="A233" s="158">
        <v>316</v>
      </c>
      <c r="B233" s="158">
        <v>3</v>
      </c>
      <c r="C233" s="158">
        <v>2</v>
      </c>
      <c r="D233" s="164">
        <v>36800</v>
      </c>
      <c r="E233" s="145" t="s">
        <v>8</v>
      </c>
      <c r="F233" s="148"/>
      <c r="G233" s="148"/>
      <c r="H233" s="148">
        <v>100</v>
      </c>
      <c r="I233" s="148">
        <v>53.657448706512042</v>
      </c>
      <c r="J233" s="150">
        <v>46.297948260481711</v>
      </c>
      <c r="K233" s="150">
        <v>4.4603033006244429E-2</v>
      </c>
      <c r="L233" s="150">
        <v>0</v>
      </c>
      <c r="M233" s="145" t="s">
        <v>160</v>
      </c>
      <c r="N233" s="154" t="s">
        <v>112</v>
      </c>
    </row>
    <row r="234" spans="1:14" ht="12.75" customHeight="1" x14ac:dyDescent="0.15">
      <c r="A234" s="158">
        <v>285</v>
      </c>
      <c r="B234" s="158">
        <v>3</v>
      </c>
      <c r="C234" s="158">
        <v>2</v>
      </c>
      <c r="D234" s="164">
        <v>37165</v>
      </c>
      <c r="E234" s="145" t="s">
        <v>8</v>
      </c>
      <c r="F234" s="148"/>
      <c r="G234" s="148"/>
      <c r="H234" s="148">
        <v>100</v>
      </c>
      <c r="I234" s="148">
        <v>53.664192949907232</v>
      </c>
      <c r="J234" s="150">
        <v>46.335807050092761</v>
      </c>
      <c r="K234" s="150">
        <v>4.63821892393321E-2</v>
      </c>
      <c r="L234" s="150">
        <v>0</v>
      </c>
      <c r="M234" s="145" t="s">
        <v>160</v>
      </c>
      <c r="N234" s="154" t="s">
        <v>112</v>
      </c>
    </row>
    <row r="235" spans="1:14" ht="12.75" customHeight="1" x14ac:dyDescent="0.15">
      <c r="A235" s="158">
        <v>254</v>
      </c>
      <c r="B235" s="158">
        <v>3</v>
      </c>
      <c r="C235" s="158">
        <v>2</v>
      </c>
      <c r="D235" s="164">
        <v>37895</v>
      </c>
      <c r="E235" s="145" t="s">
        <v>8</v>
      </c>
      <c r="F235" s="148"/>
      <c r="G235" s="148"/>
      <c r="H235" s="148">
        <v>100</v>
      </c>
      <c r="I235" s="148">
        <v>53.644592663172944</v>
      </c>
      <c r="J235" s="150">
        <v>46.260123868508813</v>
      </c>
      <c r="K235" s="150">
        <v>0</v>
      </c>
      <c r="L235" s="150">
        <v>9.5283468318246786E-2</v>
      </c>
      <c r="M235" s="145" t="s">
        <v>160</v>
      </c>
      <c r="N235" s="154" t="s">
        <v>112</v>
      </c>
    </row>
    <row r="236" spans="1:14" ht="12.75" customHeight="1" x14ac:dyDescent="0.15">
      <c r="A236" s="158">
        <v>223</v>
      </c>
      <c r="B236" s="158">
        <v>3</v>
      </c>
      <c r="C236" s="158">
        <v>2</v>
      </c>
      <c r="D236" s="164">
        <v>38261</v>
      </c>
      <c r="E236" s="145" t="s">
        <v>8</v>
      </c>
      <c r="F236" s="148"/>
      <c r="G236" s="148"/>
      <c r="H236" s="148">
        <v>100</v>
      </c>
      <c r="I236" s="148">
        <v>53.667262969588549</v>
      </c>
      <c r="J236" s="150">
        <v>46.243291592128799</v>
      </c>
      <c r="K236" s="150">
        <v>0</v>
      </c>
      <c r="L236" s="150">
        <v>8.9445438282647588E-2</v>
      </c>
      <c r="M236" s="145" t="s">
        <v>160</v>
      </c>
      <c r="N236" s="154" t="s">
        <v>112</v>
      </c>
    </row>
    <row r="237" spans="1:14" ht="12.75" customHeight="1" x14ac:dyDescent="0.15">
      <c r="A237" s="158">
        <v>192</v>
      </c>
      <c r="B237" s="158">
        <v>3</v>
      </c>
      <c r="C237" s="158">
        <v>2</v>
      </c>
      <c r="D237" s="164">
        <v>38626</v>
      </c>
      <c r="E237" s="145" t="s">
        <v>8</v>
      </c>
      <c r="F237" s="148"/>
      <c r="G237" s="148"/>
      <c r="H237" s="148">
        <v>100</v>
      </c>
      <c r="I237" s="148">
        <v>53.656174334140438</v>
      </c>
      <c r="J237" s="150">
        <v>46.246973365617436</v>
      </c>
      <c r="K237" s="150">
        <v>0</v>
      </c>
      <c r="L237" s="150">
        <v>9.6852300242130748E-2</v>
      </c>
      <c r="M237" s="145" t="s">
        <v>160</v>
      </c>
      <c r="N237" s="154" t="s">
        <v>112</v>
      </c>
    </row>
    <row r="238" spans="1:14" ht="12.75" customHeight="1" x14ac:dyDescent="0.15">
      <c r="A238" s="158">
        <v>161</v>
      </c>
      <c r="B238" s="158">
        <v>3</v>
      </c>
      <c r="C238" s="158">
        <v>2</v>
      </c>
      <c r="D238" s="164">
        <v>38991</v>
      </c>
      <c r="E238" s="145" t="s">
        <v>8</v>
      </c>
      <c r="F238" s="148"/>
      <c r="G238" s="148"/>
      <c r="H238" s="148">
        <v>100</v>
      </c>
      <c r="I238" s="148">
        <v>53.666828557552215</v>
      </c>
      <c r="J238" s="150">
        <v>46.2360369111219</v>
      </c>
      <c r="K238" s="150">
        <v>0</v>
      </c>
      <c r="L238" s="150">
        <v>9.7134531325886342E-2</v>
      </c>
      <c r="M238" s="145" t="s">
        <v>160</v>
      </c>
      <c r="N238" s="154" t="s">
        <v>112</v>
      </c>
    </row>
    <row r="239" spans="1:14" ht="12.75" customHeight="1" x14ac:dyDescent="0.15">
      <c r="A239" s="158">
        <v>130</v>
      </c>
      <c r="B239" s="158">
        <v>3</v>
      </c>
      <c r="C239" s="158">
        <v>2</v>
      </c>
      <c r="D239" s="164">
        <v>39722</v>
      </c>
      <c r="E239" s="145" t="s">
        <v>8</v>
      </c>
      <c r="F239" s="148"/>
      <c r="G239" s="148"/>
      <c r="H239" s="148">
        <v>100</v>
      </c>
      <c r="I239" s="148">
        <v>53.700097370983443</v>
      </c>
      <c r="J239" s="150">
        <v>46.202531645569621</v>
      </c>
      <c r="K239" s="150">
        <v>0</v>
      </c>
      <c r="L239" s="150">
        <v>9.7370983446932818E-2</v>
      </c>
      <c r="M239" s="145" t="s">
        <v>160</v>
      </c>
      <c r="N239" s="154" t="s">
        <v>112</v>
      </c>
    </row>
    <row r="240" spans="1:14" ht="12.75" customHeight="1" x14ac:dyDescent="0.15">
      <c r="A240" s="158">
        <v>99</v>
      </c>
      <c r="B240" s="158">
        <v>3</v>
      </c>
      <c r="C240" s="158">
        <v>2</v>
      </c>
      <c r="D240" s="164">
        <v>40452</v>
      </c>
      <c r="E240" s="145" t="s">
        <v>8</v>
      </c>
      <c r="F240" s="148"/>
      <c r="G240" s="148"/>
      <c r="H240" s="148">
        <v>100</v>
      </c>
      <c r="I240" s="148">
        <v>53.682572614107883</v>
      </c>
      <c r="J240" s="150">
        <v>46.213692946058096</v>
      </c>
      <c r="K240" s="150">
        <v>0</v>
      </c>
      <c r="L240" s="150">
        <v>0.1037344398340249</v>
      </c>
      <c r="M240" s="145" t="s">
        <v>160</v>
      </c>
      <c r="N240" s="154" t="s">
        <v>112</v>
      </c>
    </row>
    <row r="241" spans="1:14" ht="12.75" customHeight="1" x14ac:dyDescent="0.15">
      <c r="A241" s="158">
        <v>68</v>
      </c>
      <c r="B241" s="158">
        <v>3</v>
      </c>
      <c r="C241" s="158">
        <v>2</v>
      </c>
      <c r="D241" s="164">
        <v>40817</v>
      </c>
      <c r="E241" s="145" t="s">
        <v>8</v>
      </c>
      <c r="F241" s="148"/>
      <c r="G241" s="148"/>
      <c r="H241" s="148">
        <v>100</v>
      </c>
      <c r="I241" s="148">
        <v>53.663679493937799</v>
      </c>
      <c r="J241" s="150">
        <v>46.230890880337377</v>
      </c>
      <c r="K241" s="150">
        <v>0</v>
      </c>
      <c r="L241" s="150">
        <v>0.10542962572482868</v>
      </c>
      <c r="M241" s="145" t="s">
        <v>160</v>
      </c>
      <c r="N241" s="154" t="s">
        <v>112</v>
      </c>
    </row>
    <row r="242" spans="1:14" ht="12.75" customHeight="1" x14ac:dyDescent="0.15">
      <c r="A242" s="158">
        <v>37</v>
      </c>
      <c r="B242" s="158">
        <v>3</v>
      </c>
      <c r="C242" s="158">
        <v>2</v>
      </c>
      <c r="D242" s="164">
        <v>41183</v>
      </c>
      <c r="E242" s="145" t="s">
        <v>8</v>
      </c>
      <c r="F242" s="148"/>
      <c r="G242" s="148"/>
      <c r="H242" s="148">
        <v>100</v>
      </c>
      <c r="I242" s="148">
        <v>54.057017543859651</v>
      </c>
      <c r="J242" s="150">
        <v>45.942982456140349</v>
      </c>
      <c r="K242" s="150">
        <v>0</v>
      </c>
      <c r="L242" s="150">
        <v>0</v>
      </c>
      <c r="M242" s="145" t="s">
        <v>160</v>
      </c>
      <c r="N242" s="154" t="s">
        <v>112</v>
      </c>
    </row>
    <row r="243" spans="1:14" ht="12.75" customHeight="1" x14ac:dyDescent="0.15">
      <c r="A243" s="161">
        <v>6</v>
      </c>
      <c r="B243" s="161">
        <v>3</v>
      </c>
      <c r="C243" s="161">
        <v>2</v>
      </c>
      <c r="D243" s="165">
        <v>41548</v>
      </c>
      <c r="E243" s="162" t="s">
        <v>8</v>
      </c>
      <c r="F243" s="149"/>
      <c r="G243" s="149"/>
      <c r="H243" s="149">
        <v>100</v>
      </c>
      <c r="I243" s="149">
        <v>54.007739082365944</v>
      </c>
      <c r="J243" s="153">
        <v>45.992260917634056</v>
      </c>
      <c r="K243" s="153">
        <v>0</v>
      </c>
      <c r="L243" s="153">
        <v>0</v>
      </c>
      <c r="M243" s="162" t="s">
        <v>160</v>
      </c>
      <c r="N243" s="154" t="s">
        <v>112</v>
      </c>
    </row>
    <row r="244" spans="1:14" ht="12.75" customHeight="1" x14ac:dyDescent="0.15">
      <c r="A244" s="158">
        <v>350</v>
      </c>
      <c r="B244" s="158">
        <v>3</v>
      </c>
      <c r="C244" s="158">
        <v>3</v>
      </c>
      <c r="D244" s="164">
        <v>33878</v>
      </c>
      <c r="E244" s="145" t="s">
        <v>8</v>
      </c>
      <c r="F244" s="148"/>
      <c r="G244" s="148"/>
      <c r="H244" s="148">
        <v>100</v>
      </c>
      <c r="I244" s="148">
        <v>27.369320152370253</v>
      </c>
      <c r="J244" s="150">
        <v>38.74234350950308</v>
      </c>
      <c r="K244" s="150">
        <v>33.88833633812667</v>
      </c>
      <c r="L244" s="150">
        <v>0</v>
      </c>
      <c r="M244" s="145" t="s">
        <v>160</v>
      </c>
      <c r="N244" s="154" t="s">
        <v>113</v>
      </c>
    </row>
    <row r="245" spans="1:14" ht="12.75" customHeight="1" x14ac:dyDescent="0.15">
      <c r="A245" s="158">
        <v>319</v>
      </c>
      <c r="B245" s="158">
        <v>3</v>
      </c>
      <c r="C245" s="158">
        <v>3</v>
      </c>
      <c r="D245" s="164">
        <v>36800</v>
      </c>
      <c r="E245" s="145" t="s">
        <v>8</v>
      </c>
      <c r="F245" s="148"/>
      <c r="G245" s="148"/>
      <c r="H245" s="148">
        <v>100</v>
      </c>
      <c r="I245" s="148">
        <v>45.104895104895107</v>
      </c>
      <c r="J245" s="150">
        <v>48.6013986013986</v>
      </c>
      <c r="K245" s="150">
        <v>0</v>
      </c>
      <c r="L245" s="150">
        <v>6.2937062937062942</v>
      </c>
      <c r="M245" s="145" t="s">
        <v>160</v>
      </c>
      <c r="N245" s="154" t="s">
        <v>113</v>
      </c>
    </row>
    <row r="246" spans="1:14" ht="12.75" customHeight="1" x14ac:dyDescent="0.15">
      <c r="A246" s="158">
        <v>288</v>
      </c>
      <c r="B246" s="158">
        <v>3</v>
      </c>
      <c r="C246" s="158">
        <v>3</v>
      </c>
      <c r="D246" s="164">
        <v>37165</v>
      </c>
      <c r="E246" s="145" t="s">
        <v>8</v>
      </c>
      <c r="F246" s="148"/>
      <c r="G246" s="148"/>
      <c r="H246" s="148">
        <v>100</v>
      </c>
      <c r="I246" s="148">
        <v>48.432055749128921</v>
      </c>
      <c r="J246" s="150">
        <v>47.386759581881535</v>
      </c>
      <c r="K246" s="150">
        <v>0</v>
      </c>
      <c r="L246" s="150">
        <v>4.1811846689895473</v>
      </c>
      <c r="M246" s="145" t="s">
        <v>160</v>
      </c>
      <c r="N246" s="154" t="s">
        <v>113</v>
      </c>
    </row>
    <row r="247" spans="1:14" ht="12.75" customHeight="1" x14ac:dyDescent="0.15">
      <c r="A247" s="158">
        <v>257</v>
      </c>
      <c r="B247" s="158">
        <v>3</v>
      </c>
      <c r="C247" s="158">
        <v>3</v>
      </c>
      <c r="D247" s="164">
        <v>37895</v>
      </c>
      <c r="E247" s="145" t="s">
        <v>8</v>
      </c>
      <c r="F247" s="148"/>
      <c r="G247" s="148"/>
      <c r="H247" s="148">
        <v>100</v>
      </c>
      <c r="I247" s="148">
        <v>37.311178247734141</v>
      </c>
      <c r="J247" s="150">
        <v>62.688821752265866</v>
      </c>
      <c r="K247" s="150">
        <v>0</v>
      </c>
      <c r="L247" s="150">
        <v>0</v>
      </c>
      <c r="M247" s="145" t="s">
        <v>160</v>
      </c>
      <c r="N247" s="154" t="s">
        <v>113</v>
      </c>
    </row>
    <row r="248" spans="1:14" ht="12.75" customHeight="1" x14ac:dyDescent="0.15">
      <c r="A248" s="158">
        <v>226</v>
      </c>
      <c r="B248" s="158">
        <v>3</v>
      </c>
      <c r="C248" s="158">
        <v>3</v>
      </c>
      <c r="D248" s="164">
        <v>38261</v>
      </c>
      <c r="E248" s="145" t="s">
        <v>8</v>
      </c>
      <c r="F248" s="148"/>
      <c r="G248" s="148"/>
      <c r="H248" s="148">
        <v>100</v>
      </c>
      <c r="I248" s="148">
        <v>37.353433835845898</v>
      </c>
      <c r="J248" s="150">
        <v>62.646566164154102</v>
      </c>
      <c r="K248" s="150">
        <v>0</v>
      </c>
      <c r="L248" s="150">
        <v>0</v>
      </c>
      <c r="M248" s="145" t="s">
        <v>160</v>
      </c>
      <c r="N248" s="154" t="s">
        <v>113</v>
      </c>
    </row>
    <row r="249" spans="1:14" ht="12.75" customHeight="1" x14ac:dyDescent="0.15">
      <c r="A249" s="158">
        <v>195</v>
      </c>
      <c r="B249" s="158">
        <v>3</v>
      </c>
      <c r="C249" s="158">
        <v>3</v>
      </c>
      <c r="D249" s="164">
        <v>38626</v>
      </c>
      <c r="E249" s="145" t="s">
        <v>8</v>
      </c>
      <c r="F249" s="148"/>
      <c r="G249" s="148"/>
      <c r="H249" s="148">
        <v>100</v>
      </c>
      <c r="I249" s="148">
        <v>37.353433835845898</v>
      </c>
      <c r="J249" s="150">
        <v>62.646566164154102</v>
      </c>
      <c r="K249" s="150">
        <v>0</v>
      </c>
      <c r="L249" s="150">
        <v>0</v>
      </c>
      <c r="M249" s="145" t="s">
        <v>160</v>
      </c>
      <c r="N249" s="154" t="s">
        <v>113</v>
      </c>
    </row>
    <row r="250" spans="1:14" ht="12.75" customHeight="1" x14ac:dyDescent="0.15">
      <c r="A250" s="158">
        <v>164</v>
      </c>
      <c r="B250" s="158">
        <v>3</v>
      </c>
      <c r="C250" s="158">
        <v>3</v>
      </c>
      <c r="D250" s="164">
        <v>38991</v>
      </c>
      <c r="E250" s="145" t="s">
        <v>8</v>
      </c>
      <c r="F250" s="148"/>
      <c r="G250" s="148"/>
      <c r="H250" s="148">
        <v>100</v>
      </c>
      <c r="I250" s="148">
        <v>37.379576107899808</v>
      </c>
      <c r="J250" s="150">
        <v>62.620423892100199</v>
      </c>
      <c r="K250" s="150">
        <v>0</v>
      </c>
      <c r="L250" s="150">
        <v>0</v>
      </c>
      <c r="M250" s="145" t="s">
        <v>160</v>
      </c>
      <c r="N250" s="154" t="s">
        <v>113</v>
      </c>
    </row>
    <row r="251" spans="1:14" ht="12.75" customHeight="1" x14ac:dyDescent="0.15">
      <c r="A251" s="158">
        <v>133</v>
      </c>
      <c r="B251" s="158">
        <v>3</v>
      </c>
      <c r="C251" s="158">
        <v>3</v>
      </c>
      <c r="D251" s="164">
        <v>39722</v>
      </c>
      <c r="E251" s="145" t="s">
        <v>8</v>
      </c>
      <c r="F251" s="148"/>
      <c r="G251" s="148"/>
      <c r="H251" s="148">
        <v>100</v>
      </c>
      <c r="I251" s="148">
        <v>36.542239685658153</v>
      </c>
      <c r="J251" s="150">
        <v>63.457760314341847</v>
      </c>
      <c r="K251" s="150">
        <v>0</v>
      </c>
      <c r="L251" s="150">
        <v>0</v>
      </c>
      <c r="M251" s="145" t="s">
        <v>160</v>
      </c>
      <c r="N251" s="154" t="s">
        <v>113</v>
      </c>
    </row>
    <row r="252" spans="1:14" ht="12.75" customHeight="1" x14ac:dyDescent="0.15">
      <c r="A252" s="158">
        <v>102</v>
      </c>
      <c r="B252" s="158">
        <v>3</v>
      </c>
      <c r="C252" s="158">
        <v>3</v>
      </c>
      <c r="D252" s="164">
        <v>40452</v>
      </c>
      <c r="E252" s="145" t="s">
        <v>8</v>
      </c>
      <c r="F252" s="148"/>
      <c r="G252" s="148"/>
      <c r="H252" s="148">
        <v>100</v>
      </c>
      <c r="I252" s="148">
        <v>36.489607390300236</v>
      </c>
      <c r="J252" s="150">
        <v>63.510392609699771</v>
      </c>
      <c r="K252" s="150">
        <v>0</v>
      </c>
      <c r="L252" s="150">
        <v>0</v>
      </c>
      <c r="M252" s="145" t="s">
        <v>160</v>
      </c>
      <c r="N252" s="154" t="s">
        <v>113</v>
      </c>
    </row>
    <row r="253" spans="1:14" ht="12.75" customHeight="1" x14ac:dyDescent="0.15">
      <c r="A253" s="158">
        <v>71</v>
      </c>
      <c r="B253" s="158">
        <v>3</v>
      </c>
      <c r="C253" s="158">
        <v>3</v>
      </c>
      <c r="D253" s="164">
        <v>40817</v>
      </c>
      <c r="E253" s="145" t="s">
        <v>8</v>
      </c>
      <c r="F253" s="148"/>
      <c r="G253" s="148"/>
      <c r="H253" s="148">
        <v>100</v>
      </c>
      <c r="I253" s="148">
        <v>36.612021857923501</v>
      </c>
      <c r="J253" s="150">
        <v>63.387978142076506</v>
      </c>
      <c r="K253" s="150">
        <v>0</v>
      </c>
      <c r="L253" s="150">
        <v>0</v>
      </c>
      <c r="M253" s="145" t="s">
        <v>160</v>
      </c>
      <c r="N253" s="154" t="s">
        <v>113</v>
      </c>
    </row>
    <row r="254" spans="1:14" ht="12.75" customHeight="1" x14ac:dyDescent="0.15">
      <c r="A254" s="158">
        <v>40</v>
      </c>
      <c r="B254" s="158">
        <v>3</v>
      </c>
      <c r="C254" s="158">
        <v>3</v>
      </c>
      <c r="D254" s="164">
        <v>41183</v>
      </c>
      <c r="E254" s="145" t="s">
        <v>8</v>
      </c>
      <c r="F254" s="148"/>
      <c r="G254" s="148"/>
      <c r="H254" s="148">
        <v>100</v>
      </c>
      <c r="I254" s="148">
        <v>11.926605504587156</v>
      </c>
      <c r="J254" s="150">
        <v>88.073394495412856</v>
      </c>
      <c r="K254" s="150">
        <v>0</v>
      </c>
      <c r="L254" s="150">
        <v>0</v>
      </c>
      <c r="M254" s="145" t="s">
        <v>160</v>
      </c>
      <c r="N254" s="154" t="s">
        <v>113</v>
      </c>
    </row>
    <row r="255" spans="1:14" ht="12.75" customHeight="1" x14ac:dyDescent="0.15">
      <c r="A255" s="161">
        <v>9</v>
      </c>
      <c r="B255" s="161">
        <v>3</v>
      </c>
      <c r="C255" s="161">
        <v>3</v>
      </c>
      <c r="D255" s="165">
        <v>41548</v>
      </c>
      <c r="E255" s="162" t="s">
        <v>8</v>
      </c>
      <c r="F255" s="149"/>
      <c r="G255" s="149"/>
      <c r="H255" s="149">
        <v>100</v>
      </c>
      <c r="I255" s="149">
        <v>13.548387096774196</v>
      </c>
      <c r="J255" s="153">
        <v>86.451612903225808</v>
      </c>
      <c r="K255" s="153">
        <v>0</v>
      </c>
      <c r="L255" s="153">
        <v>0</v>
      </c>
      <c r="M255" s="162" t="s">
        <v>160</v>
      </c>
      <c r="N255" s="154" t="s">
        <v>113</v>
      </c>
    </row>
    <row r="256" spans="1:14" ht="12.75" customHeight="1" x14ac:dyDescent="0.15">
      <c r="A256" s="158">
        <v>353</v>
      </c>
      <c r="B256" s="158">
        <v>3</v>
      </c>
      <c r="C256" s="158">
        <v>4</v>
      </c>
      <c r="D256" s="164">
        <v>33878</v>
      </c>
      <c r="E256" s="145" t="s">
        <v>8</v>
      </c>
      <c r="F256" s="148"/>
      <c r="G256" s="148"/>
      <c r="H256" s="148">
        <v>100</v>
      </c>
      <c r="I256" s="148">
        <v>57.189566897505927</v>
      </c>
      <c r="J256" s="150">
        <v>0.71267828470085215</v>
      </c>
      <c r="K256" s="150">
        <v>42.097754817793216</v>
      </c>
      <c r="L256" s="150">
        <v>0</v>
      </c>
      <c r="M256" s="145" t="s">
        <v>160</v>
      </c>
      <c r="N256" s="154" t="s">
        <v>114</v>
      </c>
    </row>
    <row r="257" spans="1:14" ht="12.75" customHeight="1" x14ac:dyDescent="0.15">
      <c r="A257" s="158">
        <v>322</v>
      </c>
      <c r="B257" s="158">
        <v>3</v>
      </c>
      <c r="C257" s="158">
        <v>4</v>
      </c>
      <c r="D257" s="164">
        <v>36800</v>
      </c>
      <c r="E257" s="145" t="s">
        <v>8</v>
      </c>
      <c r="F257" s="148"/>
      <c r="G257" s="148"/>
      <c r="H257" s="148">
        <v>100</v>
      </c>
      <c r="I257" s="148">
        <v>79.184247538677923</v>
      </c>
      <c r="J257" s="150">
        <v>8.0872011251758096</v>
      </c>
      <c r="K257" s="150">
        <v>12.376933895921239</v>
      </c>
      <c r="L257" s="150">
        <v>0.42194092827004215</v>
      </c>
      <c r="M257" s="145" t="s">
        <v>160</v>
      </c>
      <c r="N257" s="154" t="s">
        <v>114</v>
      </c>
    </row>
    <row r="258" spans="1:14" ht="12.75" customHeight="1" x14ac:dyDescent="0.15">
      <c r="A258" s="158">
        <v>291</v>
      </c>
      <c r="B258" s="158">
        <v>3</v>
      </c>
      <c r="C258" s="158">
        <v>4</v>
      </c>
      <c r="D258" s="164">
        <v>37165</v>
      </c>
      <c r="E258" s="145" t="s">
        <v>8</v>
      </c>
      <c r="F258" s="148"/>
      <c r="G258" s="148"/>
      <c r="H258" s="148">
        <v>100</v>
      </c>
      <c r="I258" s="148">
        <v>88.665447897623395</v>
      </c>
      <c r="J258" s="150">
        <v>2.0719073735527118</v>
      </c>
      <c r="K258" s="150">
        <v>8.7751371115173669</v>
      </c>
      <c r="L258" s="150">
        <v>0.48750761730652042</v>
      </c>
      <c r="M258" s="145" t="s">
        <v>160</v>
      </c>
      <c r="N258" s="154" t="s">
        <v>114</v>
      </c>
    </row>
    <row r="259" spans="1:14" ht="12.75" customHeight="1" x14ac:dyDescent="0.15">
      <c r="A259" s="158">
        <v>260</v>
      </c>
      <c r="B259" s="158">
        <v>3</v>
      </c>
      <c r="C259" s="158">
        <v>4</v>
      </c>
      <c r="D259" s="164">
        <v>37895</v>
      </c>
      <c r="E259" s="145" t="s">
        <v>8</v>
      </c>
      <c r="F259" s="148"/>
      <c r="G259" s="148"/>
      <c r="H259" s="148">
        <v>100</v>
      </c>
      <c r="I259" s="148">
        <v>86.081003993154596</v>
      </c>
      <c r="J259" s="150">
        <v>6.9024529378208781</v>
      </c>
      <c r="K259" s="150">
        <v>7.0165430690245296</v>
      </c>
      <c r="L259" s="150">
        <v>0</v>
      </c>
      <c r="M259" s="145" t="s">
        <v>160</v>
      </c>
      <c r="N259" s="154" t="s">
        <v>114</v>
      </c>
    </row>
    <row r="260" spans="1:14" ht="12.75" customHeight="1" x14ac:dyDescent="0.15">
      <c r="A260" s="158">
        <v>229</v>
      </c>
      <c r="B260" s="158">
        <v>3</v>
      </c>
      <c r="C260" s="158">
        <v>4</v>
      </c>
      <c r="D260" s="164">
        <v>38261</v>
      </c>
      <c r="E260" s="145" t="s">
        <v>8</v>
      </c>
      <c r="F260" s="148"/>
      <c r="G260" s="148"/>
      <c r="H260" s="148">
        <v>100</v>
      </c>
      <c r="I260" s="148">
        <v>86.164298949969123</v>
      </c>
      <c r="J260" s="150">
        <v>6.9796170475602226</v>
      </c>
      <c r="K260" s="150">
        <v>6.8560840024706611</v>
      </c>
      <c r="L260" s="150">
        <v>0</v>
      </c>
      <c r="M260" s="145" t="s">
        <v>160</v>
      </c>
      <c r="N260" s="154" t="s">
        <v>114</v>
      </c>
    </row>
    <row r="261" spans="1:14" ht="12.75" customHeight="1" x14ac:dyDescent="0.15">
      <c r="A261" s="158">
        <v>198</v>
      </c>
      <c r="B261" s="158">
        <v>3</v>
      </c>
      <c r="C261" s="158">
        <v>4</v>
      </c>
      <c r="D261" s="164">
        <v>38626</v>
      </c>
      <c r="E261" s="145" t="s">
        <v>8</v>
      </c>
      <c r="F261" s="148"/>
      <c r="G261" s="148"/>
      <c r="H261" s="148">
        <v>100</v>
      </c>
      <c r="I261" s="148">
        <v>86.239695624603669</v>
      </c>
      <c r="J261" s="150">
        <v>6.9752694990488262</v>
      </c>
      <c r="K261" s="150">
        <v>6.7850348763474955</v>
      </c>
      <c r="L261" s="150">
        <v>0</v>
      </c>
      <c r="M261" s="145" t="s">
        <v>160</v>
      </c>
      <c r="N261" s="154" t="s">
        <v>114</v>
      </c>
    </row>
    <row r="262" spans="1:14" ht="12.75" customHeight="1" x14ac:dyDescent="0.15">
      <c r="A262" s="158">
        <v>167</v>
      </c>
      <c r="B262" s="158">
        <v>3</v>
      </c>
      <c r="C262" s="158">
        <v>4</v>
      </c>
      <c r="D262" s="164">
        <v>38991</v>
      </c>
      <c r="E262" s="145" t="s">
        <v>8</v>
      </c>
      <c r="F262" s="148"/>
      <c r="G262" s="148"/>
      <c r="H262" s="148">
        <v>100</v>
      </c>
      <c r="I262" s="148">
        <v>88.459214501510573</v>
      </c>
      <c r="J262" s="150">
        <v>5.1359516616314203</v>
      </c>
      <c r="K262" s="150">
        <v>6.4048338368580069</v>
      </c>
      <c r="L262" s="150">
        <v>0</v>
      </c>
      <c r="M262" s="145" t="s">
        <v>160</v>
      </c>
      <c r="N262" s="154" t="s">
        <v>114</v>
      </c>
    </row>
    <row r="263" spans="1:14" ht="12.75" customHeight="1" x14ac:dyDescent="0.15">
      <c r="A263" s="158">
        <v>136</v>
      </c>
      <c r="B263" s="158">
        <v>3</v>
      </c>
      <c r="C263" s="158">
        <v>4</v>
      </c>
      <c r="D263" s="164">
        <v>39722</v>
      </c>
      <c r="E263" s="145" t="s">
        <v>8</v>
      </c>
      <c r="F263" s="148"/>
      <c r="G263" s="148"/>
      <c r="H263" s="148">
        <v>100</v>
      </c>
      <c r="I263" s="148">
        <v>88.941979522184297</v>
      </c>
      <c r="J263" s="150">
        <v>4.9829351535836173</v>
      </c>
      <c r="K263" s="150">
        <v>6.0750853242320817</v>
      </c>
      <c r="L263" s="150">
        <v>0</v>
      </c>
      <c r="M263" s="145" t="s">
        <v>160</v>
      </c>
      <c r="N263" s="154" t="s">
        <v>114</v>
      </c>
    </row>
    <row r="264" spans="1:14" ht="12.75" customHeight="1" x14ac:dyDescent="0.15">
      <c r="A264" s="158">
        <v>105</v>
      </c>
      <c r="B264" s="158">
        <v>3</v>
      </c>
      <c r="C264" s="158">
        <v>4</v>
      </c>
      <c r="D264" s="164">
        <v>40452</v>
      </c>
      <c r="E264" s="145" t="s">
        <v>8</v>
      </c>
      <c r="F264" s="148"/>
      <c r="G264" s="148"/>
      <c r="H264" s="148">
        <v>100</v>
      </c>
      <c r="I264" s="148">
        <v>92.413342053629819</v>
      </c>
      <c r="J264" s="150">
        <v>3.989535644211903</v>
      </c>
      <c r="K264" s="150">
        <v>3.5971223021582732</v>
      </c>
      <c r="L264" s="150">
        <v>0</v>
      </c>
      <c r="M264" s="145" t="s">
        <v>160</v>
      </c>
      <c r="N264" s="154" t="s">
        <v>114</v>
      </c>
    </row>
    <row r="265" spans="1:14" ht="12.75" customHeight="1" x14ac:dyDescent="0.15">
      <c r="A265" s="158">
        <v>74</v>
      </c>
      <c r="B265" s="158">
        <v>3</v>
      </c>
      <c r="C265" s="158">
        <v>4</v>
      </c>
      <c r="D265" s="164">
        <v>40817</v>
      </c>
      <c r="E265" s="145" t="s">
        <v>8</v>
      </c>
      <c r="F265" s="148"/>
      <c r="G265" s="148"/>
      <c r="H265" s="148">
        <v>100</v>
      </c>
      <c r="I265" s="148">
        <v>91.40880961048417</v>
      </c>
      <c r="J265" s="150">
        <v>3.3127047688387332</v>
      </c>
      <c r="K265" s="150">
        <v>4.295595194757917</v>
      </c>
      <c r="L265" s="150">
        <v>0.98289042591918463</v>
      </c>
      <c r="M265" s="145" t="s">
        <v>160</v>
      </c>
      <c r="N265" s="154" t="s">
        <v>114</v>
      </c>
    </row>
    <row r="266" spans="1:14" ht="12.75" customHeight="1" x14ac:dyDescent="0.15">
      <c r="A266" s="158">
        <v>43</v>
      </c>
      <c r="B266" s="158">
        <v>3</v>
      </c>
      <c r="C266" s="158">
        <v>4</v>
      </c>
      <c r="D266" s="164">
        <v>41183</v>
      </c>
      <c r="E266" s="145" t="s">
        <v>8</v>
      </c>
      <c r="F266" s="148"/>
      <c r="G266" s="148"/>
      <c r="H266" s="148">
        <v>100</v>
      </c>
      <c r="I266" s="148">
        <v>93.593314763231191</v>
      </c>
      <c r="J266" s="150">
        <v>2.8551532033426184</v>
      </c>
      <c r="K266" s="150">
        <v>2.8551532033426184</v>
      </c>
      <c r="L266" s="150">
        <v>0.69637883008356549</v>
      </c>
      <c r="M266" s="145" t="s">
        <v>160</v>
      </c>
      <c r="N266" s="154" t="s">
        <v>114</v>
      </c>
    </row>
    <row r="267" spans="1:14" ht="12.75" customHeight="1" x14ac:dyDescent="0.15">
      <c r="A267" s="161">
        <v>12</v>
      </c>
      <c r="B267" s="161">
        <v>3</v>
      </c>
      <c r="C267" s="161">
        <v>4</v>
      </c>
      <c r="D267" s="165">
        <v>41548</v>
      </c>
      <c r="E267" s="162" t="s">
        <v>8</v>
      </c>
      <c r="F267" s="149"/>
      <c r="G267" s="149"/>
      <c r="H267" s="149">
        <v>100</v>
      </c>
      <c r="I267" s="149">
        <v>94.17195614541258</v>
      </c>
      <c r="J267" s="153">
        <v>2.4235429890363531</v>
      </c>
      <c r="K267" s="153">
        <v>2.971725331794576</v>
      </c>
      <c r="L267" s="153">
        <v>0.43277553375649158</v>
      </c>
      <c r="M267" s="162" t="s">
        <v>160</v>
      </c>
      <c r="N267" s="154" t="s">
        <v>114</v>
      </c>
    </row>
    <row r="268" spans="1:14" ht="12.75" customHeight="1" x14ac:dyDescent="0.15">
      <c r="A268" s="158">
        <v>356</v>
      </c>
      <c r="B268" s="158">
        <v>3</v>
      </c>
      <c r="C268" s="158">
        <v>5</v>
      </c>
      <c r="D268" s="164">
        <v>33878</v>
      </c>
      <c r="E268" s="145" t="s">
        <v>8</v>
      </c>
      <c r="F268" s="148"/>
      <c r="G268" s="148"/>
      <c r="H268" s="148">
        <v>100</v>
      </c>
      <c r="I268" s="148">
        <v>25.773049350225115</v>
      </c>
      <c r="J268" s="150">
        <v>62.980951008634221</v>
      </c>
      <c r="K268" s="150">
        <v>11.245999641140671</v>
      </c>
      <c r="L268" s="150">
        <v>0</v>
      </c>
      <c r="M268" s="145" t="s">
        <v>160</v>
      </c>
      <c r="N268" s="154" t="s">
        <v>115</v>
      </c>
    </row>
    <row r="269" spans="1:14" ht="12.75" customHeight="1" x14ac:dyDescent="0.15">
      <c r="A269" s="158">
        <v>325</v>
      </c>
      <c r="B269" s="158">
        <v>3</v>
      </c>
      <c r="C269" s="158">
        <v>5</v>
      </c>
      <c r="D269" s="164">
        <v>36800</v>
      </c>
      <c r="E269" s="145" t="s">
        <v>8</v>
      </c>
      <c r="F269" s="148"/>
      <c r="G269" s="148"/>
      <c r="H269" s="148">
        <v>100</v>
      </c>
      <c r="I269" s="148">
        <v>22.497745716862038</v>
      </c>
      <c r="J269" s="150">
        <v>70.018034265103708</v>
      </c>
      <c r="K269" s="150">
        <v>6.7628494138863831</v>
      </c>
      <c r="L269" s="150">
        <v>0.67628494138863837</v>
      </c>
      <c r="M269" s="145" t="s">
        <v>160</v>
      </c>
      <c r="N269" s="154" t="s">
        <v>115</v>
      </c>
    </row>
    <row r="270" spans="1:14" ht="12.75" customHeight="1" x14ac:dyDescent="0.15">
      <c r="A270" s="158">
        <v>294</v>
      </c>
      <c r="B270" s="158">
        <v>3</v>
      </c>
      <c r="C270" s="158">
        <v>5</v>
      </c>
      <c r="D270" s="164">
        <v>37165</v>
      </c>
      <c r="E270" s="145" t="s">
        <v>8</v>
      </c>
      <c r="F270" s="148"/>
      <c r="G270" s="148"/>
      <c r="H270" s="148">
        <v>100</v>
      </c>
      <c r="I270" s="148">
        <v>19.254658385093169</v>
      </c>
      <c r="J270" s="150">
        <v>73.66459627329192</v>
      </c>
      <c r="K270" s="150">
        <v>6.8737060041407867</v>
      </c>
      <c r="L270" s="150">
        <v>0.16563146997929606</v>
      </c>
      <c r="M270" s="145" t="s">
        <v>160</v>
      </c>
      <c r="N270" s="154" t="s">
        <v>115</v>
      </c>
    </row>
    <row r="271" spans="1:14" ht="12.75" customHeight="1" x14ac:dyDescent="0.15">
      <c r="A271" s="158">
        <v>263</v>
      </c>
      <c r="B271" s="158">
        <v>3</v>
      </c>
      <c r="C271" s="158">
        <v>5</v>
      </c>
      <c r="D271" s="164">
        <v>37895</v>
      </c>
      <c r="E271" s="145" t="s">
        <v>8</v>
      </c>
      <c r="F271" s="148"/>
      <c r="G271" s="148"/>
      <c r="H271" s="148">
        <v>100</v>
      </c>
      <c r="I271" s="148">
        <v>10.869565217391305</v>
      </c>
      <c r="J271" s="150">
        <v>88.08695652173914</v>
      </c>
      <c r="K271" s="150">
        <v>1.026086956521739</v>
      </c>
      <c r="L271" s="150">
        <v>1.7391304347826087E-2</v>
      </c>
      <c r="M271" s="145" t="s">
        <v>160</v>
      </c>
      <c r="N271" s="154" t="s">
        <v>115</v>
      </c>
    </row>
    <row r="272" spans="1:14" ht="12.75" customHeight="1" x14ac:dyDescent="0.15">
      <c r="A272" s="158">
        <v>232</v>
      </c>
      <c r="B272" s="158">
        <v>3</v>
      </c>
      <c r="C272" s="158">
        <v>5</v>
      </c>
      <c r="D272" s="164">
        <v>38261</v>
      </c>
      <c r="E272" s="145" t="s">
        <v>8</v>
      </c>
      <c r="F272" s="148"/>
      <c r="G272" s="148"/>
      <c r="H272" s="148">
        <v>100</v>
      </c>
      <c r="I272" s="148">
        <v>10.810810810810811</v>
      </c>
      <c r="J272" s="150">
        <v>88.227491294975962</v>
      </c>
      <c r="K272" s="150">
        <v>0.94511689603714133</v>
      </c>
      <c r="L272" s="150">
        <v>1.6580998176090201E-2</v>
      </c>
      <c r="M272" s="145" t="s">
        <v>160</v>
      </c>
      <c r="N272" s="154" t="s">
        <v>115</v>
      </c>
    </row>
    <row r="273" spans="1:14" ht="12.75" customHeight="1" x14ac:dyDescent="0.15">
      <c r="A273" s="158">
        <v>201</v>
      </c>
      <c r="B273" s="158">
        <v>3</v>
      </c>
      <c r="C273" s="158">
        <v>5</v>
      </c>
      <c r="D273" s="164">
        <v>38626</v>
      </c>
      <c r="E273" s="145" t="s">
        <v>8</v>
      </c>
      <c r="F273" s="148"/>
      <c r="G273" s="148"/>
      <c r="H273" s="148">
        <v>100</v>
      </c>
      <c r="I273" s="148">
        <v>11.473247927656367</v>
      </c>
      <c r="J273" s="150">
        <v>87.43406179351922</v>
      </c>
      <c r="K273" s="150">
        <v>1.0738507912584778</v>
      </c>
      <c r="L273" s="150">
        <v>1.8839487565938208E-2</v>
      </c>
      <c r="M273" s="145" t="s">
        <v>160</v>
      </c>
      <c r="N273" s="154" t="s">
        <v>115</v>
      </c>
    </row>
    <row r="274" spans="1:14" ht="12.75" customHeight="1" x14ac:dyDescent="0.15">
      <c r="A274" s="158">
        <v>170</v>
      </c>
      <c r="B274" s="158">
        <v>3</v>
      </c>
      <c r="C274" s="158">
        <v>5</v>
      </c>
      <c r="D274" s="164">
        <v>38991</v>
      </c>
      <c r="E274" s="145" t="s">
        <v>8</v>
      </c>
      <c r="F274" s="148"/>
      <c r="G274" s="148"/>
      <c r="H274" s="148">
        <v>100</v>
      </c>
      <c r="I274" s="148">
        <v>11.913289349670123</v>
      </c>
      <c r="J274" s="150">
        <v>86.654099905749291</v>
      </c>
      <c r="K274" s="150">
        <v>1.3949104618284638</v>
      </c>
      <c r="L274" s="150">
        <v>1.8850141376060323E-2</v>
      </c>
      <c r="M274" s="145" t="s">
        <v>160</v>
      </c>
      <c r="N274" s="154" t="s">
        <v>115</v>
      </c>
    </row>
    <row r="275" spans="1:14" ht="12.75" customHeight="1" x14ac:dyDescent="0.15">
      <c r="A275" s="158">
        <v>139</v>
      </c>
      <c r="B275" s="158">
        <v>3</v>
      </c>
      <c r="C275" s="158">
        <v>5</v>
      </c>
      <c r="D275" s="164">
        <v>39722</v>
      </c>
      <c r="E275" s="145" t="s">
        <v>8</v>
      </c>
      <c r="F275" s="148"/>
      <c r="G275" s="148"/>
      <c r="H275" s="148">
        <v>100</v>
      </c>
      <c r="I275" s="148">
        <v>10.482440581766584</v>
      </c>
      <c r="J275" s="150">
        <v>88.790351188364667</v>
      </c>
      <c r="K275" s="150">
        <v>0.70947144377438809</v>
      </c>
      <c r="L275" s="150">
        <v>1.7736786094359702E-2</v>
      </c>
      <c r="M275" s="145" t="s">
        <v>160</v>
      </c>
      <c r="N275" s="154" t="s">
        <v>115</v>
      </c>
    </row>
    <row r="276" spans="1:14" ht="12.75" customHeight="1" x14ac:dyDescent="0.15">
      <c r="A276" s="158">
        <v>108</v>
      </c>
      <c r="B276" s="158">
        <v>3</v>
      </c>
      <c r="C276" s="158">
        <v>5</v>
      </c>
      <c r="D276" s="164">
        <v>40452</v>
      </c>
      <c r="E276" s="145" t="s">
        <v>8</v>
      </c>
      <c r="F276" s="148"/>
      <c r="G276" s="148"/>
      <c r="H276" s="148">
        <v>100</v>
      </c>
      <c r="I276" s="148">
        <v>10.902401239349341</v>
      </c>
      <c r="J276" s="150">
        <v>88.439194422927955</v>
      </c>
      <c r="K276" s="150">
        <v>0.65840433772269558</v>
      </c>
      <c r="L276" s="150">
        <v>0</v>
      </c>
      <c r="M276" s="145" t="s">
        <v>160</v>
      </c>
      <c r="N276" s="154" t="s">
        <v>115</v>
      </c>
    </row>
    <row r="277" spans="1:14" ht="12.75" customHeight="1" x14ac:dyDescent="0.15">
      <c r="A277" s="158">
        <v>77</v>
      </c>
      <c r="B277" s="158">
        <v>3</v>
      </c>
      <c r="C277" s="158">
        <v>5</v>
      </c>
      <c r="D277" s="164">
        <v>40817</v>
      </c>
      <c r="E277" s="145" t="s">
        <v>8</v>
      </c>
      <c r="F277" s="148"/>
      <c r="G277" s="148"/>
      <c r="H277" s="148">
        <v>100</v>
      </c>
      <c r="I277" s="148">
        <v>9.0811391724879087</v>
      </c>
      <c r="J277" s="150">
        <v>89.629231595916167</v>
      </c>
      <c r="K277" s="150">
        <v>1.2896292315959161</v>
      </c>
      <c r="L277" s="150">
        <v>0</v>
      </c>
      <c r="M277" s="145" t="s">
        <v>160</v>
      </c>
      <c r="N277" s="154" t="s">
        <v>115</v>
      </c>
    </row>
    <row r="278" spans="1:14" ht="12.75" customHeight="1" x14ac:dyDescent="0.15">
      <c r="A278" s="158">
        <v>46</v>
      </c>
      <c r="B278" s="158">
        <v>3</v>
      </c>
      <c r="C278" s="158">
        <v>5</v>
      </c>
      <c r="D278" s="164">
        <v>41183</v>
      </c>
      <c r="E278" s="145" t="s">
        <v>8</v>
      </c>
      <c r="F278" s="148"/>
      <c r="G278" s="148"/>
      <c r="H278" s="148">
        <v>100</v>
      </c>
      <c r="I278" s="148">
        <v>11.652218255991841</v>
      </c>
      <c r="J278" s="150">
        <v>86.460989291177967</v>
      </c>
      <c r="K278" s="150">
        <v>1.8612952575216728</v>
      </c>
      <c r="L278" s="150">
        <v>2.5497195308516064E-2</v>
      </c>
      <c r="M278" s="145" t="s">
        <v>160</v>
      </c>
      <c r="N278" s="154" t="s">
        <v>115</v>
      </c>
    </row>
    <row r="279" spans="1:14" ht="12.75" customHeight="1" x14ac:dyDescent="0.15">
      <c r="A279" s="161">
        <v>15</v>
      </c>
      <c r="B279" s="161">
        <v>3</v>
      </c>
      <c r="C279" s="161">
        <v>5</v>
      </c>
      <c r="D279" s="165">
        <v>41548</v>
      </c>
      <c r="E279" s="162" t="s">
        <v>8</v>
      </c>
      <c r="F279" s="149"/>
      <c r="G279" s="149"/>
      <c r="H279" s="149">
        <v>100</v>
      </c>
      <c r="I279" s="149">
        <v>12.979136341581757</v>
      </c>
      <c r="J279" s="153">
        <v>85.540999514798642</v>
      </c>
      <c r="K279" s="153">
        <v>1.4556040756914119</v>
      </c>
      <c r="L279" s="153">
        <v>2.4260067928190198E-2</v>
      </c>
      <c r="M279" s="162" t="s">
        <v>160</v>
      </c>
      <c r="N279" s="154" t="s">
        <v>115</v>
      </c>
    </row>
    <row r="280" spans="1:14" ht="12.75" customHeight="1" x14ac:dyDescent="0.15">
      <c r="A280" s="158">
        <v>359</v>
      </c>
      <c r="B280" s="158">
        <v>3</v>
      </c>
      <c r="C280" s="158">
        <v>6</v>
      </c>
      <c r="D280" s="164">
        <v>33878</v>
      </c>
      <c r="E280" s="145" t="s">
        <v>8</v>
      </c>
      <c r="F280" s="148"/>
      <c r="G280" s="148"/>
      <c r="H280" s="148">
        <v>100</v>
      </c>
      <c r="I280" s="148">
        <v>2.3884785196595311</v>
      </c>
      <c r="J280" s="150">
        <v>78.093700958717022</v>
      </c>
      <c r="K280" s="150">
        <v>19.517820521623459</v>
      </c>
      <c r="L280" s="150">
        <v>0</v>
      </c>
      <c r="M280" s="145" t="s">
        <v>160</v>
      </c>
      <c r="N280" s="154" t="s">
        <v>116</v>
      </c>
    </row>
    <row r="281" spans="1:14" ht="12.75" customHeight="1" x14ac:dyDescent="0.15">
      <c r="A281" s="158">
        <v>328</v>
      </c>
      <c r="B281" s="158">
        <v>3</v>
      </c>
      <c r="C281" s="158">
        <v>6</v>
      </c>
      <c r="D281" s="164">
        <v>36800</v>
      </c>
      <c r="E281" s="145" t="s">
        <v>8</v>
      </c>
      <c r="F281" s="148"/>
      <c r="G281" s="148"/>
      <c r="H281" s="148">
        <v>100</v>
      </c>
      <c r="I281" s="148">
        <v>6.8828590337524824</v>
      </c>
      <c r="J281" s="150">
        <v>87.624090006618133</v>
      </c>
      <c r="K281" s="150">
        <v>5.2945069490403709</v>
      </c>
      <c r="L281" s="150">
        <v>0.13236267372600927</v>
      </c>
      <c r="M281" s="145" t="s">
        <v>160</v>
      </c>
      <c r="N281" s="154" t="s">
        <v>116</v>
      </c>
    </row>
    <row r="282" spans="1:14" ht="12.75" customHeight="1" x14ac:dyDescent="0.15">
      <c r="A282" s="158">
        <v>297</v>
      </c>
      <c r="B282" s="158">
        <v>3</v>
      </c>
      <c r="C282" s="158">
        <v>6</v>
      </c>
      <c r="D282" s="164">
        <v>37165</v>
      </c>
      <c r="E282" s="145" t="s">
        <v>8</v>
      </c>
      <c r="F282" s="148"/>
      <c r="G282" s="148"/>
      <c r="H282" s="148">
        <v>100</v>
      </c>
      <c r="I282" s="148">
        <v>5.6166056166056171</v>
      </c>
      <c r="J282" s="150">
        <v>85.653235653235654</v>
      </c>
      <c r="K282" s="150">
        <v>8.5470085470085468</v>
      </c>
      <c r="L282" s="150">
        <v>0.1221001221001221</v>
      </c>
      <c r="M282" s="145" t="s">
        <v>160</v>
      </c>
      <c r="N282" s="154" t="s">
        <v>116</v>
      </c>
    </row>
    <row r="283" spans="1:14" ht="12.75" customHeight="1" x14ac:dyDescent="0.15">
      <c r="A283" s="158">
        <v>266</v>
      </c>
      <c r="B283" s="158">
        <v>3</v>
      </c>
      <c r="C283" s="158">
        <v>6</v>
      </c>
      <c r="D283" s="164">
        <v>37895</v>
      </c>
      <c r="E283" s="145" t="s">
        <v>8</v>
      </c>
      <c r="F283" s="148"/>
      <c r="G283" s="148"/>
      <c r="H283" s="148">
        <v>100</v>
      </c>
      <c r="I283" s="148">
        <v>4.1028781383955906</v>
      </c>
      <c r="J283" s="150">
        <v>89.40600122473974</v>
      </c>
      <c r="K283" s="150">
        <v>6.0012247397428045</v>
      </c>
      <c r="L283" s="150">
        <v>0.4898958971218616</v>
      </c>
      <c r="M283" s="145" t="s">
        <v>160</v>
      </c>
      <c r="N283" s="154" t="s">
        <v>116</v>
      </c>
    </row>
    <row r="284" spans="1:14" ht="12.75" customHeight="1" x14ac:dyDescent="0.15">
      <c r="A284" s="158">
        <v>235</v>
      </c>
      <c r="B284" s="158">
        <v>3</v>
      </c>
      <c r="C284" s="158">
        <v>6</v>
      </c>
      <c r="D284" s="164">
        <v>38261</v>
      </c>
      <c r="E284" s="145" t="s">
        <v>8</v>
      </c>
      <c r="F284" s="148"/>
      <c r="G284" s="148"/>
      <c r="H284" s="148">
        <v>100</v>
      </c>
      <c r="I284" s="148">
        <v>1.6469038208168645</v>
      </c>
      <c r="J284" s="150">
        <v>90.974967061923579</v>
      </c>
      <c r="K284" s="150">
        <v>6.8511198945981553</v>
      </c>
      <c r="L284" s="150">
        <v>0.5270092226613966</v>
      </c>
      <c r="M284" s="145" t="s">
        <v>160</v>
      </c>
      <c r="N284" s="154" t="s">
        <v>116</v>
      </c>
    </row>
    <row r="285" spans="1:14" ht="12.75" customHeight="1" x14ac:dyDescent="0.15">
      <c r="A285" s="158">
        <v>204</v>
      </c>
      <c r="B285" s="158">
        <v>3</v>
      </c>
      <c r="C285" s="158">
        <v>6</v>
      </c>
      <c r="D285" s="164">
        <v>38626</v>
      </c>
      <c r="E285" s="145" t="s">
        <v>8</v>
      </c>
      <c r="F285" s="148"/>
      <c r="G285" s="148"/>
      <c r="H285" s="148">
        <v>100</v>
      </c>
      <c r="I285" s="148">
        <v>1.3824884792626728</v>
      </c>
      <c r="J285" s="150">
        <v>94.601711652402898</v>
      </c>
      <c r="K285" s="150">
        <v>3.489137590520079</v>
      </c>
      <c r="L285" s="150">
        <v>0.52666227781435149</v>
      </c>
      <c r="M285" s="145" t="s">
        <v>160</v>
      </c>
      <c r="N285" s="154" t="s">
        <v>116</v>
      </c>
    </row>
    <row r="286" spans="1:14" ht="12.75" customHeight="1" x14ac:dyDescent="0.15">
      <c r="A286" s="158">
        <v>173</v>
      </c>
      <c r="B286" s="158">
        <v>3</v>
      </c>
      <c r="C286" s="158">
        <v>6</v>
      </c>
      <c r="D286" s="164">
        <v>38991</v>
      </c>
      <c r="E286" s="145" t="s">
        <v>8</v>
      </c>
      <c r="F286" s="148"/>
      <c r="G286" s="148"/>
      <c r="H286" s="148">
        <v>100</v>
      </c>
      <c r="I286" s="148">
        <v>3.2573289902280131</v>
      </c>
      <c r="J286" s="150">
        <v>95.309446254071659</v>
      </c>
      <c r="K286" s="150">
        <v>0.84690553745928343</v>
      </c>
      <c r="L286" s="150">
        <v>0.52117263843648209</v>
      </c>
      <c r="M286" s="145" t="s">
        <v>160</v>
      </c>
      <c r="N286" s="154" t="s">
        <v>116</v>
      </c>
    </row>
    <row r="287" spans="1:14" ht="12.75" customHeight="1" x14ac:dyDescent="0.15">
      <c r="A287" s="158">
        <v>142</v>
      </c>
      <c r="B287" s="158">
        <v>3</v>
      </c>
      <c r="C287" s="158">
        <v>6</v>
      </c>
      <c r="D287" s="164">
        <v>39722</v>
      </c>
      <c r="E287" s="145" t="s">
        <v>8</v>
      </c>
      <c r="F287" s="148"/>
      <c r="G287" s="148"/>
      <c r="H287" s="148">
        <v>100</v>
      </c>
      <c r="I287" s="148">
        <v>3.8435140700068633</v>
      </c>
      <c r="J287" s="150">
        <v>96.019217570350037</v>
      </c>
      <c r="K287" s="150">
        <v>0.13726835964310227</v>
      </c>
      <c r="L287" s="150">
        <v>0</v>
      </c>
      <c r="M287" s="145" t="s">
        <v>160</v>
      </c>
      <c r="N287" s="154" t="s">
        <v>116</v>
      </c>
    </row>
    <row r="288" spans="1:14" ht="12.75" customHeight="1" x14ac:dyDescent="0.15">
      <c r="A288" s="158">
        <v>111</v>
      </c>
      <c r="B288" s="158">
        <v>3</v>
      </c>
      <c r="C288" s="158">
        <v>6</v>
      </c>
      <c r="D288" s="164">
        <v>40452</v>
      </c>
      <c r="E288" s="145" t="s">
        <v>8</v>
      </c>
      <c r="F288" s="148"/>
      <c r="G288" s="148"/>
      <c r="H288" s="148">
        <v>100</v>
      </c>
      <c r="I288" s="148">
        <v>3.4859876965140124</v>
      </c>
      <c r="J288" s="150">
        <v>96.445659603554347</v>
      </c>
      <c r="K288" s="150">
        <v>6.8352699931647304E-2</v>
      </c>
      <c r="L288" s="150">
        <v>0</v>
      </c>
      <c r="M288" s="145" t="s">
        <v>160</v>
      </c>
      <c r="N288" s="154" t="s">
        <v>116</v>
      </c>
    </row>
    <row r="289" spans="1:14" ht="12.75" customHeight="1" x14ac:dyDescent="0.15">
      <c r="A289" s="158">
        <v>80</v>
      </c>
      <c r="B289" s="158">
        <v>3</v>
      </c>
      <c r="C289" s="158">
        <v>6</v>
      </c>
      <c r="D289" s="164">
        <v>40817</v>
      </c>
      <c r="E289" s="145" t="s">
        <v>8</v>
      </c>
      <c r="F289" s="148"/>
      <c r="G289" s="148"/>
      <c r="H289" s="148">
        <v>100</v>
      </c>
      <c r="I289" s="148">
        <v>5.6792873051224939</v>
      </c>
      <c r="J289" s="150">
        <v>87.973273942093542</v>
      </c>
      <c r="K289" s="150">
        <v>3.4521158129175946</v>
      </c>
      <c r="L289" s="150">
        <v>2.8953229398663698</v>
      </c>
      <c r="M289" s="145" t="s">
        <v>160</v>
      </c>
      <c r="N289" s="154" t="s">
        <v>116</v>
      </c>
    </row>
    <row r="290" spans="1:14" ht="12.75" customHeight="1" x14ac:dyDescent="0.15">
      <c r="A290" s="158">
        <v>49</v>
      </c>
      <c r="B290" s="158">
        <v>3</v>
      </c>
      <c r="C290" s="158">
        <v>6</v>
      </c>
      <c r="D290" s="164">
        <v>41183</v>
      </c>
      <c r="E290" s="145" t="s">
        <v>8</v>
      </c>
      <c r="F290" s="148"/>
      <c r="G290" s="148"/>
      <c r="H290" s="148">
        <v>100</v>
      </c>
      <c r="I290" s="148">
        <v>5.3025152957171997</v>
      </c>
      <c r="J290" s="150">
        <v>92.794017675050995</v>
      </c>
      <c r="K290" s="150">
        <v>1.6315431679129844</v>
      </c>
      <c r="L290" s="150">
        <v>0.27192386131883073</v>
      </c>
      <c r="M290" s="145" t="s">
        <v>160</v>
      </c>
      <c r="N290" s="154" t="s">
        <v>116</v>
      </c>
    </row>
    <row r="291" spans="1:14" ht="12.75" customHeight="1" x14ac:dyDescent="0.15">
      <c r="A291" s="161">
        <v>18</v>
      </c>
      <c r="B291" s="161">
        <v>3</v>
      </c>
      <c r="C291" s="161">
        <v>6</v>
      </c>
      <c r="D291" s="165">
        <v>41548</v>
      </c>
      <c r="E291" s="162" t="s">
        <v>8</v>
      </c>
      <c r="F291" s="149"/>
      <c r="G291" s="149"/>
      <c r="H291" s="149">
        <v>100</v>
      </c>
      <c r="I291" s="149">
        <v>2.6422764227642279</v>
      </c>
      <c r="J291" s="153">
        <v>94.783197831978313</v>
      </c>
      <c r="K291" s="153">
        <v>2.3035230352303522</v>
      </c>
      <c r="L291" s="153">
        <v>0.27100271002710025</v>
      </c>
      <c r="M291" s="162" t="s">
        <v>160</v>
      </c>
      <c r="N291" s="154" t="s">
        <v>116</v>
      </c>
    </row>
    <row r="292" spans="1:14" ht="12.75" customHeight="1" x14ac:dyDescent="0.15">
      <c r="A292" s="158">
        <v>362</v>
      </c>
      <c r="B292" s="158">
        <v>3</v>
      </c>
      <c r="C292" s="158">
        <v>7</v>
      </c>
      <c r="D292" s="164">
        <v>33878</v>
      </c>
      <c r="E292" s="145" t="s">
        <v>8</v>
      </c>
      <c r="F292" s="148"/>
      <c r="G292" s="148"/>
      <c r="H292" s="148">
        <v>100</v>
      </c>
      <c r="I292" s="148">
        <v>72.618483412322277</v>
      </c>
      <c r="J292" s="150">
        <v>1.3507109004739337</v>
      </c>
      <c r="K292" s="150">
        <v>26.030805687203795</v>
      </c>
      <c r="L292" s="150">
        <v>0</v>
      </c>
      <c r="M292" s="145" t="s">
        <v>160</v>
      </c>
      <c r="N292" s="154" t="s">
        <v>117</v>
      </c>
    </row>
    <row r="293" spans="1:14" ht="12.75" customHeight="1" x14ac:dyDescent="0.15">
      <c r="A293" s="158">
        <v>331</v>
      </c>
      <c r="B293" s="158">
        <v>3</v>
      </c>
      <c r="C293" s="158">
        <v>7</v>
      </c>
      <c r="D293" s="164">
        <v>36800</v>
      </c>
      <c r="E293" s="145" t="s">
        <v>8</v>
      </c>
      <c r="F293" s="148"/>
      <c r="G293" s="148"/>
      <c r="H293" s="148">
        <v>100</v>
      </c>
      <c r="I293" s="148">
        <v>37.5</v>
      </c>
      <c r="J293" s="150">
        <v>25</v>
      </c>
      <c r="K293" s="150">
        <v>25</v>
      </c>
      <c r="L293" s="150">
        <v>0</v>
      </c>
      <c r="M293" s="145" t="s">
        <v>160</v>
      </c>
      <c r="N293" s="154" t="s">
        <v>117</v>
      </c>
    </row>
    <row r="294" spans="1:14" ht="12.75" customHeight="1" x14ac:dyDescent="0.15">
      <c r="A294" s="158">
        <v>300</v>
      </c>
      <c r="B294" s="158">
        <v>3</v>
      </c>
      <c r="C294" s="158">
        <v>7</v>
      </c>
      <c r="D294" s="164">
        <v>37165</v>
      </c>
      <c r="E294" s="145" t="s">
        <v>8</v>
      </c>
      <c r="F294" s="148"/>
      <c r="G294" s="148"/>
      <c r="H294" s="148">
        <v>100</v>
      </c>
      <c r="I294" s="148">
        <v>55.555555555555557</v>
      </c>
      <c r="J294" s="150">
        <v>11.111111111111111</v>
      </c>
      <c r="K294" s="150">
        <v>33.333333333333329</v>
      </c>
      <c r="L294" s="150">
        <v>0</v>
      </c>
      <c r="M294" s="145" t="s">
        <v>160</v>
      </c>
      <c r="N294" s="154" t="s">
        <v>117</v>
      </c>
    </row>
    <row r="295" spans="1:14" ht="12.75" customHeight="1" x14ac:dyDescent="0.15">
      <c r="A295" s="158">
        <v>269</v>
      </c>
      <c r="B295" s="158">
        <v>3</v>
      </c>
      <c r="C295" s="158">
        <v>7</v>
      </c>
      <c r="D295" s="164">
        <v>37895</v>
      </c>
      <c r="E295" s="145" t="s">
        <v>8</v>
      </c>
      <c r="F295" s="148"/>
      <c r="G295" s="148"/>
      <c r="H295" s="148">
        <v>100</v>
      </c>
      <c r="I295" s="148">
        <v>69.39655172413795</v>
      </c>
      <c r="J295" s="150">
        <v>20.517241379310345</v>
      </c>
      <c r="K295" s="150">
        <v>10</v>
      </c>
      <c r="L295" s="150">
        <v>8.6206896551724144E-2</v>
      </c>
      <c r="M295" s="145" t="s">
        <v>160</v>
      </c>
      <c r="N295" s="154" t="s">
        <v>117</v>
      </c>
    </row>
    <row r="296" spans="1:14" ht="12.75" customHeight="1" x14ac:dyDescent="0.15">
      <c r="A296" s="158">
        <v>238</v>
      </c>
      <c r="B296" s="158">
        <v>3</v>
      </c>
      <c r="C296" s="158">
        <v>7</v>
      </c>
      <c r="D296" s="164">
        <v>38261</v>
      </c>
      <c r="E296" s="145" t="s">
        <v>8</v>
      </c>
      <c r="F296" s="148"/>
      <c r="G296" s="148"/>
      <c r="H296" s="148">
        <v>100</v>
      </c>
      <c r="I296" s="148">
        <v>69.369369369369366</v>
      </c>
      <c r="J296" s="150">
        <v>20.54054054054054</v>
      </c>
      <c r="K296" s="150">
        <v>10</v>
      </c>
      <c r="L296" s="150">
        <v>9.0090090090090086E-2</v>
      </c>
      <c r="M296" s="145" t="s">
        <v>160</v>
      </c>
      <c r="N296" s="154" t="s">
        <v>117</v>
      </c>
    </row>
    <row r="297" spans="1:14" ht="12.75" customHeight="1" x14ac:dyDescent="0.15">
      <c r="A297" s="158">
        <v>207</v>
      </c>
      <c r="B297" s="158">
        <v>3</v>
      </c>
      <c r="C297" s="158">
        <v>7</v>
      </c>
      <c r="D297" s="164">
        <v>38626</v>
      </c>
      <c r="E297" s="145" t="s">
        <v>8</v>
      </c>
      <c r="F297" s="148"/>
      <c r="G297" s="148"/>
      <c r="H297" s="148">
        <v>100</v>
      </c>
      <c r="I297" s="148">
        <v>72.727272727272734</v>
      </c>
      <c r="J297" s="150">
        <v>18.181818181818183</v>
      </c>
      <c r="K297" s="150">
        <v>9.0909090909090917</v>
      </c>
      <c r="L297" s="150">
        <v>0</v>
      </c>
      <c r="M297" s="145" t="s">
        <v>160</v>
      </c>
      <c r="N297" s="154" t="s">
        <v>117</v>
      </c>
    </row>
    <row r="298" spans="1:14" ht="12.75" customHeight="1" x14ac:dyDescent="0.15">
      <c r="A298" s="158">
        <v>176</v>
      </c>
      <c r="B298" s="158">
        <v>3</v>
      </c>
      <c r="C298" s="158">
        <v>7</v>
      </c>
      <c r="D298" s="164">
        <v>38991</v>
      </c>
      <c r="E298" s="145" t="s">
        <v>8</v>
      </c>
      <c r="F298" s="148"/>
      <c r="G298" s="148"/>
      <c r="H298" s="148">
        <v>100</v>
      </c>
      <c r="I298" s="148">
        <v>50</v>
      </c>
      <c r="J298" s="150">
        <v>44.444444444444443</v>
      </c>
      <c r="K298" s="150">
        <v>5.5555555555555554</v>
      </c>
      <c r="L298" s="150">
        <v>0</v>
      </c>
      <c r="M298" s="145" t="s">
        <v>160</v>
      </c>
      <c r="N298" s="154" t="s">
        <v>117</v>
      </c>
    </row>
    <row r="299" spans="1:14" ht="12.75" customHeight="1" x14ac:dyDescent="0.15">
      <c r="A299" s="158">
        <v>145</v>
      </c>
      <c r="B299" s="158">
        <v>3</v>
      </c>
      <c r="C299" s="158">
        <v>7</v>
      </c>
      <c r="D299" s="164">
        <v>39722</v>
      </c>
      <c r="E299" s="145" t="s">
        <v>8</v>
      </c>
      <c r="F299" s="148"/>
      <c r="G299" s="148"/>
      <c r="H299" s="148">
        <v>100</v>
      </c>
      <c r="I299" s="148">
        <v>66.666666666666657</v>
      </c>
      <c r="J299" s="150">
        <v>11.111111111111111</v>
      </c>
      <c r="K299" s="150">
        <v>22.222222222222221</v>
      </c>
      <c r="L299" s="150">
        <v>0</v>
      </c>
      <c r="M299" s="145" t="s">
        <v>160</v>
      </c>
      <c r="N299" s="154" t="s">
        <v>117</v>
      </c>
    </row>
    <row r="300" spans="1:14" ht="12.75" customHeight="1" x14ac:dyDescent="0.15">
      <c r="A300" s="158">
        <v>114</v>
      </c>
      <c r="B300" s="158">
        <v>3</v>
      </c>
      <c r="C300" s="158">
        <v>7</v>
      </c>
      <c r="D300" s="164">
        <v>40452</v>
      </c>
      <c r="E300" s="145" t="s">
        <v>8</v>
      </c>
      <c r="F300" s="148"/>
      <c r="G300" s="148"/>
      <c r="H300" s="148">
        <v>100</v>
      </c>
      <c r="I300" s="148">
        <v>60</v>
      </c>
      <c r="J300" s="150">
        <v>20</v>
      </c>
      <c r="K300" s="150">
        <v>20</v>
      </c>
      <c r="L300" s="150">
        <v>0</v>
      </c>
      <c r="M300" s="145" t="s">
        <v>160</v>
      </c>
      <c r="N300" s="154" t="s">
        <v>117</v>
      </c>
    </row>
    <row r="301" spans="1:14" ht="12.75" customHeight="1" x14ac:dyDescent="0.15">
      <c r="A301" s="158">
        <v>83</v>
      </c>
      <c r="B301" s="158">
        <v>3</v>
      </c>
      <c r="C301" s="158">
        <v>7</v>
      </c>
      <c r="D301" s="164">
        <v>40817</v>
      </c>
      <c r="E301" s="145" t="s">
        <v>8</v>
      </c>
      <c r="F301" s="148"/>
      <c r="G301" s="148"/>
      <c r="H301" s="148">
        <v>100</v>
      </c>
      <c r="I301" s="148">
        <v>70</v>
      </c>
      <c r="J301" s="150">
        <v>10</v>
      </c>
      <c r="K301" s="150">
        <v>20</v>
      </c>
      <c r="L301" s="150">
        <v>0</v>
      </c>
      <c r="M301" s="145" t="s">
        <v>160</v>
      </c>
      <c r="N301" s="154" t="s">
        <v>117</v>
      </c>
    </row>
    <row r="302" spans="1:14" ht="12.75" customHeight="1" x14ac:dyDescent="0.15">
      <c r="A302" s="158">
        <v>52</v>
      </c>
      <c r="B302" s="158">
        <v>3</v>
      </c>
      <c r="C302" s="158">
        <v>7</v>
      </c>
      <c r="D302" s="164">
        <v>41183</v>
      </c>
      <c r="E302" s="145" t="s">
        <v>8</v>
      </c>
      <c r="F302" s="148"/>
      <c r="G302" s="148"/>
      <c r="H302" s="148">
        <v>100</v>
      </c>
      <c r="I302" s="148">
        <v>81.818181818181827</v>
      </c>
      <c r="J302" s="150">
        <v>18.181818181818183</v>
      </c>
      <c r="K302" s="150">
        <v>0</v>
      </c>
      <c r="L302" s="150">
        <v>0</v>
      </c>
      <c r="M302" s="145" t="s">
        <v>160</v>
      </c>
      <c r="N302" s="154" t="s">
        <v>117</v>
      </c>
    </row>
    <row r="303" spans="1:14" ht="12.75" customHeight="1" x14ac:dyDescent="0.15">
      <c r="A303" s="161">
        <v>21</v>
      </c>
      <c r="B303" s="161">
        <v>3</v>
      </c>
      <c r="C303" s="161">
        <v>7</v>
      </c>
      <c r="D303" s="165">
        <v>41548</v>
      </c>
      <c r="E303" s="162" t="s">
        <v>8</v>
      </c>
      <c r="F303" s="149"/>
      <c r="G303" s="149"/>
      <c r="H303" s="149">
        <v>100</v>
      </c>
      <c r="I303" s="149">
        <v>81.818181818181827</v>
      </c>
      <c r="J303" s="153">
        <v>18.181818181818183</v>
      </c>
      <c r="K303" s="153">
        <v>0</v>
      </c>
      <c r="L303" s="153">
        <v>0</v>
      </c>
      <c r="M303" s="162" t="s">
        <v>160</v>
      </c>
      <c r="N303" s="154" t="s">
        <v>117</v>
      </c>
    </row>
    <row r="304" spans="1:14" ht="12.75" customHeight="1" x14ac:dyDescent="0.15">
      <c r="A304" s="158">
        <v>365</v>
      </c>
      <c r="B304" s="158">
        <v>3</v>
      </c>
      <c r="C304" s="158">
        <v>8</v>
      </c>
      <c r="D304" s="164">
        <v>33878</v>
      </c>
      <c r="E304" s="145" t="s">
        <v>8</v>
      </c>
      <c r="F304" s="148"/>
      <c r="G304" s="148"/>
      <c r="H304" s="148">
        <v>100</v>
      </c>
      <c r="I304" s="148">
        <v>40.675860355323643</v>
      </c>
      <c r="J304" s="150">
        <v>1.4121837081210917</v>
      </c>
      <c r="K304" s="150">
        <v>57.911955936555273</v>
      </c>
      <c r="L304" s="150">
        <v>0</v>
      </c>
      <c r="M304" s="145" t="s">
        <v>160</v>
      </c>
      <c r="N304" s="154" t="s">
        <v>118</v>
      </c>
    </row>
    <row r="305" spans="1:14" ht="12.75" customHeight="1" x14ac:dyDescent="0.15">
      <c r="A305" s="158">
        <v>334</v>
      </c>
      <c r="B305" s="158">
        <v>3</v>
      </c>
      <c r="C305" s="158">
        <v>8</v>
      </c>
      <c r="D305" s="164">
        <v>36800</v>
      </c>
      <c r="E305" s="145" t="s">
        <v>8</v>
      </c>
      <c r="F305" s="148"/>
      <c r="G305" s="148"/>
      <c r="H305" s="148">
        <v>100</v>
      </c>
      <c r="I305" s="148">
        <v>50</v>
      </c>
      <c r="J305" s="150">
        <v>25</v>
      </c>
      <c r="K305" s="150">
        <v>20.833333333333336</v>
      </c>
      <c r="L305" s="150">
        <v>4.1666666666666661</v>
      </c>
      <c r="M305" s="145" t="s">
        <v>160</v>
      </c>
      <c r="N305" s="154" t="s">
        <v>118</v>
      </c>
    </row>
    <row r="306" spans="1:14" ht="12.75" customHeight="1" x14ac:dyDescent="0.15">
      <c r="A306" s="158">
        <v>303</v>
      </c>
      <c r="B306" s="158">
        <v>3</v>
      </c>
      <c r="C306" s="158">
        <v>8</v>
      </c>
      <c r="D306" s="164">
        <v>37165</v>
      </c>
      <c r="E306" s="145" t="s">
        <v>8</v>
      </c>
      <c r="F306" s="148"/>
      <c r="G306" s="148"/>
      <c r="H306" s="148">
        <v>100</v>
      </c>
      <c r="I306" s="148">
        <v>66.666666666666657</v>
      </c>
      <c r="J306" s="150">
        <v>0</v>
      </c>
      <c r="K306" s="150">
        <v>25</v>
      </c>
      <c r="L306" s="150">
        <v>4.1666666666666661</v>
      </c>
      <c r="M306" s="145" t="s">
        <v>160</v>
      </c>
      <c r="N306" s="154" t="s">
        <v>118</v>
      </c>
    </row>
    <row r="307" spans="1:14" ht="12.75" customHeight="1" x14ac:dyDescent="0.15">
      <c r="A307" s="158">
        <v>272</v>
      </c>
      <c r="B307" s="158">
        <v>3</v>
      </c>
      <c r="C307" s="158">
        <v>8</v>
      </c>
      <c r="D307" s="164">
        <v>37895</v>
      </c>
      <c r="E307" s="145" t="s">
        <v>8</v>
      </c>
      <c r="F307" s="148"/>
      <c r="G307" s="148"/>
      <c r="H307" s="148">
        <v>100</v>
      </c>
      <c r="I307" s="148">
        <v>59.061637534498622</v>
      </c>
      <c r="J307" s="150">
        <v>21.619135234590619</v>
      </c>
      <c r="K307" s="150">
        <v>19.22723091076357</v>
      </c>
      <c r="L307" s="150">
        <v>9.1996320147194124E-2</v>
      </c>
      <c r="M307" s="145" t="s">
        <v>160</v>
      </c>
      <c r="N307" s="154" t="s">
        <v>118</v>
      </c>
    </row>
    <row r="308" spans="1:14" ht="12.75" customHeight="1" x14ac:dyDescent="0.15">
      <c r="A308" s="158">
        <v>241</v>
      </c>
      <c r="B308" s="158">
        <v>3</v>
      </c>
      <c r="C308" s="158">
        <v>8</v>
      </c>
      <c r="D308" s="164">
        <v>38261</v>
      </c>
      <c r="E308" s="145" t="s">
        <v>8</v>
      </c>
      <c r="F308" s="148"/>
      <c r="G308" s="148"/>
      <c r="H308" s="148">
        <v>100</v>
      </c>
      <c r="I308" s="148">
        <v>59.135708870356339</v>
      </c>
      <c r="J308" s="150">
        <v>21.512509476876424</v>
      </c>
      <c r="K308" s="150">
        <v>19.257012888551937</v>
      </c>
      <c r="L308" s="150">
        <v>9.4768764215314646E-2</v>
      </c>
      <c r="M308" s="145" t="s">
        <v>160</v>
      </c>
      <c r="N308" s="154" t="s">
        <v>118</v>
      </c>
    </row>
    <row r="309" spans="1:14" ht="12.75" customHeight="1" x14ac:dyDescent="0.15">
      <c r="A309" s="158">
        <v>210</v>
      </c>
      <c r="B309" s="158">
        <v>3</v>
      </c>
      <c r="C309" s="158">
        <v>8</v>
      </c>
      <c r="D309" s="164">
        <v>38626</v>
      </c>
      <c r="E309" s="145" t="s">
        <v>8</v>
      </c>
      <c r="F309" s="148"/>
      <c r="G309" s="148"/>
      <c r="H309" s="148">
        <v>100</v>
      </c>
      <c r="I309" s="148">
        <v>59.615384615384613</v>
      </c>
      <c r="J309" s="150">
        <v>21.153846153846153</v>
      </c>
      <c r="K309" s="150">
        <v>19.230769230769234</v>
      </c>
      <c r="L309" s="150">
        <v>0</v>
      </c>
      <c r="M309" s="145" t="s">
        <v>160</v>
      </c>
      <c r="N309" s="154" t="s">
        <v>118</v>
      </c>
    </row>
    <row r="310" spans="1:14" ht="12.75" customHeight="1" x14ac:dyDescent="0.15">
      <c r="A310" s="158">
        <v>179</v>
      </c>
      <c r="B310" s="158">
        <v>3</v>
      </c>
      <c r="C310" s="158">
        <v>8</v>
      </c>
      <c r="D310" s="164">
        <v>38991</v>
      </c>
      <c r="E310" s="145" t="s">
        <v>8</v>
      </c>
      <c r="F310" s="148"/>
      <c r="G310" s="148"/>
      <c r="H310" s="148">
        <v>100</v>
      </c>
      <c r="I310" s="148">
        <v>59.090909090909093</v>
      </c>
      <c r="J310" s="150">
        <v>20.454545454545457</v>
      </c>
      <c r="K310" s="150">
        <v>18.181818181818183</v>
      </c>
      <c r="L310" s="150">
        <v>0</v>
      </c>
      <c r="M310" s="145" t="s">
        <v>160</v>
      </c>
      <c r="N310" s="154" t="s">
        <v>118</v>
      </c>
    </row>
    <row r="311" spans="1:14" ht="12.75" customHeight="1" x14ac:dyDescent="0.15">
      <c r="A311" s="158">
        <v>148</v>
      </c>
      <c r="B311" s="158">
        <v>3</v>
      </c>
      <c r="C311" s="158">
        <v>8</v>
      </c>
      <c r="D311" s="164">
        <v>39722</v>
      </c>
      <c r="E311" s="145" t="s">
        <v>8</v>
      </c>
      <c r="F311" s="148"/>
      <c r="G311" s="148"/>
      <c r="H311" s="148">
        <v>100</v>
      </c>
      <c r="I311" s="148">
        <v>55.737704918032783</v>
      </c>
      <c r="J311" s="150">
        <v>24.590163934426229</v>
      </c>
      <c r="K311" s="150">
        <v>19.672131147540984</v>
      </c>
      <c r="L311" s="150">
        <v>0</v>
      </c>
      <c r="M311" s="145" t="s">
        <v>160</v>
      </c>
      <c r="N311" s="154" t="s">
        <v>118</v>
      </c>
    </row>
    <row r="312" spans="1:14" ht="12.75" customHeight="1" x14ac:dyDescent="0.15">
      <c r="A312" s="158">
        <v>117</v>
      </c>
      <c r="B312" s="158">
        <v>3</v>
      </c>
      <c r="C312" s="158">
        <v>8</v>
      </c>
      <c r="D312" s="164">
        <v>40452</v>
      </c>
      <c r="E312" s="145" t="s">
        <v>8</v>
      </c>
      <c r="F312" s="148"/>
      <c r="G312" s="148"/>
      <c r="H312" s="148">
        <v>100</v>
      </c>
      <c r="I312" s="148">
        <v>57.142857142857139</v>
      </c>
      <c r="J312" s="150">
        <v>25.396825396825395</v>
      </c>
      <c r="K312" s="150">
        <v>17.460317460317459</v>
      </c>
      <c r="L312" s="150">
        <v>0</v>
      </c>
      <c r="M312" s="145" t="s">
        <v>160</v>
      </c>
      <c r="N312" s="154" t="s">
        <v>118</v>
      </c>
    </row>
    <row r="313" spans="1:14" ht="12.75" customHeight="1" x14ac:dyDescent="0.15">
      <c r="A313" s="158">
        <v>86</v>
      </c>
      <c r="B313" s="158">
        <v>3</v>
      </c>
      <c r="C313" s="158">
        <v>8</v>
      </c>
      <c r="D313" s="164">
        <v>40817</v>
      </c>
      <c r="E313" s="145" t="s">
        <v>8</v>
      </c>
      <c r="F313" s="148"/>
      <c r="G313" s="148"/>
      <c r="H313" s="148">
        <v>100</v>
      </c>
      <c r="I313" s="148">
        <v>58.730158730158735</v>
      </c>
      <c r="J313" s="150">
        <v>23.809523809523807</v>
      </c>
      <c r="K313" s="150">
        <v>17.460317460317459</v>
      </c>
      <c r="L313" s="150">
        <v>0</v>
      </c>
      <c r="M313" s="145" t="s">
        <v>160</v>
      </c>
      <c r="N313" s="154" t="s">
        <v>118</v>
      </c>
    </row>
    <row r="314" spans="1:14" ht="12.75" customHeight="1" x14ac:dyDescent="0.15">
      <c r="A314" s="158">
        <v>55</v>
      </c>
      <c r="B314" s="158">
        <v>3</v>
      </c>
      <c r="C314" s="158">
        <v>8</v>
      </c>
      <c r="D314" s="164">
        <v>41183</v>
      </c>
      <c r="E314" s="145" t="s">
        <v>8</v>
      </c>
      <c r="F314" s="148"/>
      <c r="G314" s="148"/>
      <c r="H314" s="148">
        <v>100</v>
      </c>
      <c r="I314" s="148">
        <v>65.151515151515156</v>
      </c>
      <c r="J314" s="150">
        <v>15.151515151515152</v>
      </c>
      <c r="K314" s="150">
        <v>19.696969696969695</v>
      </c>
      <c r="L314" s="150">
        <v>0</v>
      </c>
      <c r="M314" s="145" t="s">
        <v>160</v>
      </c>
      <c r="N314" s="154" t="s">
        <v>118</v>
      </c>
    </row>
    <row r="315" spans="1:14" ht="12.75" customHeight="1" x14ac:dyDescent="0.15">
      <c r="A315" s="161">
        <v>24</v>
      </c>
      <c r="B315" s="161">
        <v>3</v>
      </c>
      <c r="C315" s="161">
        <v>8</v>
      </c>
      <c r="D315" s="165">
        <v>41548</v>
      </c>
      <c r="E315" s="162" t="s">
        <v>8</v>
      </c>
      <c r="F315" s="149"/>
      <c r="G315" s="149"/>
      <c r="H315" s="149">
        <v>100</v>
      </c>
      <c r="I315" s="149">
        <v>66.129032258064512</v>
      </c>
      <c r="J315" s="153">
        <v>14.516129032258066</v>
      </c>
      <c r="K315" s="153">
        <v>19.35483870967742</v>
      </c>
      <c r="L315" s="153">
        <v>0</v>
      </c>
      <c r="M315" s="162" t="s">
        <v>160</v>
      </c>
      <c r="N315" s="154" t="s">
        <v>118</v>
      </c>
    </row>
    <row r="316" spans="1:14" ht="12.75" customHeight="1" x14ac:dyDescent="0.15">
      <c r="A316" s="158">
        <v>368</v>
      </c>
      <c r="B316" s="158">
        <v>3</v>
      </c>
      <c r="C316" s="158">
        <v>9</v>
      </c>
      <c r="D316" s="164">
        <v>33878</v>
      </c>
      <c r="E316" s="145" t="s">
        <v>8</v>
      </c>
      <c r="F316" s="148"/>
      <c r="G316" s="148"/>
      <c r="H316" s="148">
        <v>100</v>
      </c>
      <c r="I316" s="148">
        <v>25.050410316529891</v>
      </c>
      <c r="J316" s="150">
        <v>40.91441969519343</v>
      </c>
      <c r="K316" s="150">
        <v>34.035169988276671</v>
      </c>
      <c r="L316" s="150">
        <v>0</v>
      </c>
      <c r="M316" s="145" t="s">
        <v>160</v>
      </c>
      <c r="N316" s="154" t="s">
        <v>119</v>
      </c>
    </row>
    <row r="317" spans="1:14" ht="12.75" customHeight="1" x14ac:dyDescent="0.15">
      <c r="A317" s="158">
        <v>337</v>
      </c>
      <c r="B317" s="158">
        <v>3</v>
      </c>
      <c r="C317" s="158">
        <v>9</v>
      </c>
      <c r="D317" s="164">
        <v>36800</v>
      </c>
      <c r="E317" s="145" t="s">
        <v>8</v>
      </c>
      <c r="F317" s="148"/>
      <c r="G317" s="148"/>
      <c r="H317" s="148">
        <v>100</v>
      </c>
      <c r="I317" s="148">
        <v>17.391304347826086</v>
      </c>
      <c r="J317" s="150">
        <v>43.478260869565219</v>
      </c>
      <c r="K317" s="150">
        <v>30.434782608695656</v>
      </c>
      <c r="L317" s="150">
        <v>8.695652173913043</v>
      </c>
      <c r="M317" s="145" t="s">
        <v>160</v>
      </c>
      <c r="N317" s="154" t="s">
        <v>119</v>
      </c>
    </row>
    <row r="318" spans="1:14" ht="12.75" customHeight="1" x14ac:dyDescent="0.15">
      <c r="A318" s="158">
        <v>306</v>
      </c>
      <c r="B318" s="158">
        <v>3</v>
      </c>
      <c r="C318" s="158">
        <v>9</v>
      </c>
      <c r="D318" s="164">
        <v>37165</v>
      </c>
      <c r="E318" s="145" t="s">
        <v>8</v>
      </c>
      <c r="F318" s="148"/>
      <c r="G318" s="148"/>
      <c r="H318" s="148">
        <v>100</v>
      </c>
      <c r="I318" s="148">
        <v>47.826086956521742</v>
      </c>
      <c r="J318" s="150">
        <v>13.043478260869565</v>
      </c>
      <c r="K318" s="150">
        <v>34.782608695652172</v>
      </c>
      <c r="L318" s="150">
        <v>4.3478260869565215</v>
      </c>
      <c r="M318" s="145" t="s">
        <v>160</v>
      </c>
      <c r="N318" s="154" t="s">
        <v>119</v>
      </c>
    </row>
    <row r="319" spans="1:14" ht="12.75" customHeight="1" x14ac:dyDescent="0.15">
      <c r="A319" s="158">
        <v>275</v>
      </c>
      <c r="B319" s="158">
        <v>3</v>
      </c>
      <c r="C319" s="158">
        <v>9</v>
      </c>
      <c r="D319" s="164">
        <v>37895</v>
      </c>
      <c r="E319" s="145" t="s">
        <v>8</v>
      </c>
      <c r="F319" s="148"/>
      <c r="G319" s="148"/>
      <c r="H319" s="148">
        <v>100</v>
      </c>
      <c r="I319" s="148">
        <v>47.619047619047613</v>
      </c>
      <c r="J319" s="150">
        <v>33.333333333333329</v>
      </c>
      <c r="K319" s="150">
        <v>19.047619047619047</v>
      </c>
      <c r="L319" s="150">
        <v>0</v>
      </c>
      <c r="M319" s="145" t="s">
        <v>160</v>
      </c>
      <c r="N319" s="154" t="s">
        <v>119</v>
      </c>
    </row>
    <row r="320" spans="1:14" ht="12.75" customHeight="1" x14ac:dyDescent="0.15">
      <c r="A320" s="158">
        <v>244</v>
      </c>
      <c r="B320" s="158">
        <v>3</v>
      </c>
      <c r="C320" s="158">
        <v>9</v>
      </c>
      <c r="D320" s="164">
        <v>38261</v>
      </c>
      <c r="E320" s="145" t="s">
        <v>8</v>
      </c>
      <c r="F320" s="148"/>
      <c r="G320" s="148"/>
      <c r="H320" s="148">
        <v>100</v>
      </c>
      <c r="I320" s="148">
        <v>48.454083987078917</v>
      </c>
      <c r="J320" s="150">
        <v>32.671896631287495</v>
      </c>
      <c r="K320" s="150">
        <v>18.643285648361793</v>
      </c>
      <c r="L320" s="150">
        <v>0.23073373327180435</v>
      </c>
      <c r="M320" s="145" t="s">
        <v>160</v>
      </c>
      <c r="N320" s="154" t="s">
        <v>119</v>
      </c>
    </row>
    <row r="321" spans="1:14" ht="12.75" customHeight="1" x14ac:dyDescent="0.15">
      <c r="A321" s="158">
        <v>213</v>
      </c>
      <c r="B321" s="158">
        <v>3</v>
      </c>
      <c r="C321" s="158">
        <v>9</v>
      </c>
      <c r="D321" s="164">
        <v>38626</v>
      </c>
      <c r="E321" s="145" t="s">
        <v>8</v>
      </c>
      <c r="F321" s="148"/>
      <c r="G321" s="148"/>
      <c r="H321" s="148">
        <v>100</v>
      </c>
      <c r="I321" s="148">
        <v>47.619047619047613</v>
      </c>
      <c r="J321" s="150">
        <v>33.333333333333329</v>
      </c>
      <c r="K321" s="150">
        <v>19.047619047619047</v>
      </c>
      <c r="L321" s="150">
        <v>0</v>
      </c>
      <c r="M321" s="145" t="s">
        <v>160</v>
      </c>
      <c r="N321" s="154" t="s">
        <v>119</v>
      </c>
    </row>
    <row r="322" spans="1:14" ht="12.75" customHeight="1" x14ac:dyDescent="0.15">
      <c r="A322" s="158">
        <v>182</v>
      </c>
      <c r="B322" s="158">
        <v>3</v>
      </c>
      <c r="C322" s="158">
        <v>9</v>
      </c>
      <c r="D322" s="164">
        <v>38991</v>
      </c>
      <c r="E322" s="145" t="s">
        <v>8</v>
      </c>
      <c r="F322" s="148"/>
      <c r="G322" s="148"/>
      <c r="H322" s="148">
        <v>100</v>
      </c>
      <c r="I322" s="148">
        <v>53.846153846153847</v>
      </c>
      <c r="J322" s="150">
        <v>26.923076923076923</v>
      </c>
      <c r="K322" s="150">
        <v>15.384615384615385</v>
      </c>
      <c r="L322" s="150">
        <v>0</v>
      </c>
      <c r="M322" s="145" t="s">
        <v>160</v>
      </c>
      <c r="N322" s="154" t="s">
        <v>119</v>
      </c>
    </row>
    <row r="323" spans="1:14" ht="12.75" customHeight="1" x14ac:dyDescent="0.15">
      <c r="A323" s="158">
        <v>151</v>
      </c>
      <c r="B323" s="158">
        <v>3</v>
      </c>
      <c r="C323" s="158">
        <v>9</v>
      </c>
      <c r="D323" s="164">
        <v>39722</v>
      </c>
      <c r="E323" s="145" t="s">
        <v>8</v>
      </c>
      <c r="F323" s="148"/>
      <c r="G323" s="148"/>
      <c r="H323" s="148">
        <v>100</v>
      </c>
      <c r="I323" s="148">
        <v>60.869565217391312</v>
      </c>
      <c r="J323" s="150">
        <v>21.739130434782609</v>
      </c>
      <c r="K323" s="150">
        <v>17.391304347826086</v>
      </c>
      <c r="L323" s="150">
        <v>0</v>
      </c>
      <c r="M323" s="145" t="s">
        <v>160</v>
      </c>
      <c r="N323" s="154" t="s">
        <v>119</v>
      </c>
    </row>
    <row r="324" spans="1:14" ht="12.75" customHeight="1" x14ac:dyDescent="0.15">
      <c r="A324" s="158">
        <v>120</v>
      </c>
      <c r="B324" s="158">
        <v>3</v>
      </c>
      <c r="C324" s="158">
        <v>9</v>
      </c>
      <c r="D324" s="164">
        <v>40452</v>
      </c>
      <c r="E324" s="145" t="s">
        <v>8</v>
      </c>
      <c r="F324" s="148"/>
      <c r="G324" s="148"/>
      <c r="H324" s="148">
        <v>100</v>
      </c>
      <c r="I324" s="148">
        <v>50</v>
      </c>
      <c r="J324" s="150">
        <v>33.333333333333329</v>
      </c>
      <c r="K324" s="150">
        <v>16.666666666666664</v>
      </c>
      <c r="L324" s="150">
        <v>0</v>
      </c>
      <c r="M324" s="145" t="s">
        <v>160</v>
      </c>
      <c r="N324" s="154" t="s">
        <v>119</v>
      </c>
    </row>
    <row r="325" spans="1:14" ht="12.75" customHeight="1" x14ac:dyDescent="0.15">
      <c r="A325" s="158">
        <v>89</v>
      </c>
      <c r="B325" s="158">
        <v>3</v>
      </c>
      <c r="C325" s="158">
        <v>9</v>
      </c>
      <c r="D325" s="164">
        <v>40817</v>
      </c>
      <c r="E325" s="145" t="s">
        <v>8</v>
      </c>
      <c r="F325" s="148"/>
      <c r="G325" s="148"/>
      <c r="H325" s="148">
        <v>100</v>
      </c>
      <c r="I325" s="148">
        <v>50</v>
      </c>
      <c r="J325" s="150">
        <v>33.333333333333329</v>
      </c>
      <c r="K325" s="150">
        <v>16.666666666666664</v>
      </c>
      <c r="L325" s="150">
        <v>0</v>
      </c>
      <c r="M325" s="145" t="s">
        <v>160</v>
      </c>
      <c r="N325" s="154" t="s">
        <v>119</v>
      </c>
    </row>
    <row r="326" spans="1:14" ht="12.75" customHeight="1" x14ac:dyDescent="0.15">
      <c r="A326" s="158">
        <v>58</v>
      </c>
      <c r="B326" s="158">
        <v>3</v>
      </c>
      <c r="C326" s="158">
        <v>9</v>
      </c>
      <c r="D326" s="164">
        <v>41183</v>
      </c>
      <c r="E326" s="145" t="s">
        <v>8</v>
      </c>
      <c r="F326" s="148"/>
      <c r="G326" s="148"/>
      <c r="H326" s="148">
        <v>100</v>
      </c>
      <c r="I326" s="148">
        <v>47.619047619047613</v>
      </c>
      <c r="J326" s="150">
        <v>9.5238095238095237</v>
      </c>
      <c r="K326" s="150">
        <v>4.7619047619047619</v>
      </c>
      <c r="L326" s="150">
        <v>38.095238095238095</v>
      </c>
      <c r="M326" s="145" t="s">
        <v>160</v>
      </c>
      <c r="N326" s="154" t="s">
        <v>119</v>
      </c>
    </row>
    <row r="327" spans="1:14" ht="12.75" customHeight="1" x14ac:dyDescent="0.15">
      <c r="A327" s="161">
        <v>27</v>
      </c>
      <c r="B327" s="161">
        <v>3</v>
      </c>
      <c r="C327" s="161">
        <v>9</v>
      </c>
      <c r="D327" s="165">
        <v>41548</v>
      </c>
      <c r="E327" s="162" t="s">
        <v>8</v>
      </c>
      <c r="F327" s="149"/>
      <c r="G327" s="149"/>
      <c r="H327" s="149">
        <v>100</v>
      </c>
      <c r="I327" s="149">
        <v>42.857142857142854</v>
      </c>
      <c r="J327" s="153">
        <v>14.285714285714285</v>
      </c>
      <c r="K327" s="153">
        <v>4.7619047619047619</v>
      </c>
      <c r="L327" s="153">
        <v>38.095238095238095</v>
      </c>
      <c r="M327" s="162" t="s">
        <v>160</v>
      </c>
      <c r="N327" s="154" t="s">
        <v>119</v>
      </c>
    </row>
    <row r="328" spans="1:14" ht="12.75" customHeight="1" x14ac:dyDescent="0.15">
      <c r="E328" s="157"/>
      <c r="F328" s="9"/>
      <c r="G328" s="9"/>
      <c r="H328" s="9"/>
      <c r="I328" s="9"/>
      <c r="J328" s="9"/>
      <c r="K328" s="9"/>
      <c r="L328" s="9"/>
      <c r="M328" s="9"/>
    </row>
    <row r="329" spans="1:14" ht="12.75" customHeight="1" x14ac:dyDescent="0.15">
      <c r="E329" s="157"/>
      <c r="F329" s="9"/>
      <c r="G329" s="9"/>
      <c r="H329" s="9"/>
      <c r="I329" s="9"/>
      <c r="J329" s="9"/>
      <c r="K329" s="9"/>
      <c r="L329" s="9"/>
      <c r="M329" s="9"/>
    </row>
    <row r="330" spans="1:14" ht="12.75" customHeight="1" x14ac:dyDescent="0.15">
      <c r="E330" s="157"/>
      <c r="F330" s="9"/>
      <c r="G330" s="9"/>
      <c r="H330" s="9"/>
      <c r="I330" s="9"/>
      <c r="J330" s="9"/>
      <c r="K330" s="9"/>
      <c r="L330" s="9"/>
      <c r="M330" s="9"/>
    </row>
    <row r="331" spans="1:14" ht="12.75" customHeight="1" x14ac:dyDescent="0.15">
      <c r="E331" s="157"/>
      <c r="F331" s="9"/>
      <c r="G331" s="9"/>
      <c r="H331" s="9"/>
      <c r="I331" s="9"/>
      <c r="J331" s="9"/>
      <c r="K331" s="9"/>
      <c r="L331" s="9"/>
      <c r="M331" s="9"/>
    </row>
    <row r="332" spans="1:14" ht="12.75" customHeight="1" x14ac:dyDescent="0.15">
      <c r="E332" s="157"/>
      <c r="F332" s="9"/>
      <c r="G332" s="9"/>
      <c r="H332" s="9"/>
      <c r="I332" s="9"/>
      <c r="J332" s="9"/>
      <c r="K332" s="9"/>
      <c r="L332" s="9"/>
      <c r="M332" s="9"/>
    </row>
    <row r="333" spans="1:14" ht="12.75" customHeight="1" x14ac:dyDescent="0.15">
      <c r="E333" s="157"/>
      <c r="F333" s="9"/>
      <c r="G333" s="9"/>
      <c r="H333" s="9"/>
      <c r="I333" s="9"/>
      <c r="J333" s="9"/>
      <c r="K333" s="9"/>
      <c r="L333" s="9"/>
      <c r="M333" s="9"/>
    </row>
    <row r="334" spans="1:14" ht="12.75" customHeight="1" x14ac:dyDescent="0.15">
      <c r="E334" s="157"/>
      <c r="F334" s="9"/>
      <c r="G334" s="9"/>
      <c r="H334" s="9"/>
      <c r="I334" s="9"/>
      <c r="J334" s="9"/>
      <c r="K334" s="9"/>
      <c r="L334" s="9"/>
      <c r="M334" s="9"/>
    </row>
    <row r="335" spans="1:14" ht="12.75" customHeight="1" x14ac:dyDescent="0.15">
      <c r="E335" s="157"/>
      <c r="F335" s="9"/>
      <c r="G335" s="9"/>
      <c r="H335" s="9"/>
      <c r="I335" s="9"/>
      <c r="J335" s="9"/>
      <c r="K335" s="9"/>
      <c r="L335" s="9"/>
      <c r="M335" s="9"/>
    </row>
    <row r="336" spans="1:14" ht="12.75" customHeight="1" x14ac:dyDescent="0.15">
      <c r="E336" s="157"/>
      <c r="F336" s="9"/>
      <c r="G336" s="9"/>
      <c r="H336" s="9"/>
      <c r="I336" s="9"/>
      <c r="J336" s="9"/>
      <c r="K336" s="9"/>
      <c r="L336" s="9"/>
      <c r="M336" s="9"/>
    </row>
    <row r="337" spans="5:13" ht="12.75" customHeight="1" x14ac:dyDescent="0.15">
      <c r="E337" s="157"/>
      <c r="F337" s="9"/>
      <c r="G337" s="9"/>
      <c r="H337" s="9"/>
      <c r="I337" s="9"/>
      <c r="J337" s="9"/>
      <c r="K337" s="9"/>
      <c r="L337" s="9"/>
      <c r="M337" s="9"/>
    </row>
    <row r="338" spans="5:13" ht="12.75" customHeight="1" x14ac:dyDescent="0.15">
      <c r="E338" s="157"/>
      <c r="F338" s="9"/>
      <c r="G338" s="9"/>
      <c r="H338" s="9"/>
      <c r="I338" s="9"/>
      <c r="J338" s="9"/>
      <c r="K338" s="9"/>
      <c r="L338" s="9"/>
      <c r="M338" s="9"/>
    </row>
    <row r="339" spans="5:13" ht="12.75" customHeight="1" x14ac:dyDescent="0.15">
      <c r="E339" s="157"/>
      <c r="F339" s="9"/>
      <c r="G339" s="9"/>
      <c r="H339" s="9"/>
      <c r="I339" s="9"/>
      <c r="J339" s="9"/>
      <c r="K339" s="9"/>
      <c r="L339" s="9"/>
      <c r="M339" s="9"/>
    </row>
    <row r="340" spans="5:13" ht="12.75" customHeight="1" x14ac:dyDescent="0.15">
      <c r="E340" s="157"/>
      <c r="F340" s="9"/>
      <c r="G340" s="9"/>
      <c r="H340" s="9"/>
      <c r="I340" s="9"/>
      <c r="J340" s="9"/>
      <c r="K340" s="9"/>
      <c r="L340" s="9"/>
      <c r="M340" s="9"/>
    </row>
    <row r="341" spans="5:13" ht="12.75" customHeight="1" x14ac:dyDescent="0.15">
      <c r="E341" s="157"/>
      <c r="F341" s="9"/>
      <c r="G341" s="9"/>
      <c r="H341" s="9"/>
      <c r="I341" s="9"/>
      <c r="J341" s="9"/>
      <c r="K341" s="9"/>
      <c r="L341" s="9"/>
      <c r="M341" s="9"/>
    </row>
    <row r="342" spans="5:13" ht="12.75" customHeight="1" x14ac:dyDescent="0.15">
      <c r="E342" s="157"/>
      <c r="F342" s="9"/>
      <c r="G342" s="9"/>
      <c r="H342" s="9"/>
      <c r="I342" s="9"/>
      <c r="J342" s="9"/>
      <c r="K342" s="9"/>
      <c r="L342" s="9"/>
      <c r="M342" s="9"/>
    </row>
    <row r="343" spans="5:13" ht="12.75" customHeight="1" x14ac:dyDescent="0.15">
      <c r="E343" s="157"/>
      <c r="F343" s="9"/>
      <c r="G343" s="9"/>
      <c r="H343" s="9"/>
      <c r="I343" s="9"/>
      <c r="J343" s="9"/>
      <c r="K343" s="9"/>
      <c r="L343" s="9"/>
      <c r="M343" s="9"/>
    </row>
    <row r="344" spans="5:13" ht="12.75" customHeight="1" x14ac:dyDescent="0.15">
      <c r="E344" s="157"/>
      <c r="F344" s="9"/>
      <c r="G344" s="9"/>
      <c r="H344" s="9"/>
      <c r="I344" s="9"/>
      <c r="J344" s="9"/>
      <c r="K344" s="9"/>
      <c r="L344" s="9"/>
      <c r="M344" s="9"/>
    </row>
    <row r="345" spans="5:13" ht="12.75" customHeight="1" x14ac:dyDescent="0.15">
      <c r="E345" s="157"/>
      <c r="F345" s="9"/>
      <c r="G345" s="9"/>
      <c r="H345" s="9"/>
      <c r="I345" s="9"/>
      <c r="J345" s="9"/>
      <c r="K345" s="9"/>
      <c r="L345" s="9"/>
      <c r="M345" s="9"/>
    </row>
    <row r="346" spans="5:13" ht="12.75" customHeight="1" x14ac:dyDescent="0.15">
      <c r="E346" s="157"/>
      <c r="F346" s="9"/>
      <c r="G346" s="9"/>
      <c r="H346" s="9"/>
      <c r="I346" s="9"/>
      <c r="J346" s="9"/>
      <c r="K346" s="9"/>
      <c r="L346" s="9"/>
      <c r="M346" s="9"/>
    </row>
    <row r="347" spans="5:13" ht="12.75" customHeight="1" x14ac:dyDescent="0.15">
      <c r="E347" s="157"/>
      <c r="F347" s="9"/>
      <c r="G347" s="9"/>
      <c r="H347" s="9"/>
      <c r="I347" s="9"/>
      <c r="J347" s="9"/>
      <c r="K347" s="9"/>
      <c r="L347" s="9"/>
      <c r="M347" s="9"/>
    </row>
    <row r="348" spans="5:13" ht="12.75" customHeight="1" x14ac:dyDescent="0.15">
      <c r="E348" s="157"/>
      <c r="F348" s="9"/>
      <c r="G348" s="9"/>
      <c r="H348" s="9"/>
      <c r="I348" s="9"/>
      <c r="J348" s="9"/>
      <c r="K348" s="9"/>
      <c r="L348" s="9"/>
      <c r="M348" s="9"/>
    </row>
    <row r="349" spans="5:13" ht="12.75" customHeight="1" x14ac:dyDescent="0.15">
      <c r="E349" s="157"/>
      <c r="F349" s="9"/>
      <c r="G349" s="9"/>
      <c r="H349" s="9"/>
      <c r="I349" s="9"/>
      <c r="J349" s="9"/>
      <c r="K349" s="9"/>
      <c r="L349" s="9"/>
      <c r="M349" s="9"/>
    </row>
    <row r="350" spans="5:13" ht="12.75" customHeight="1" x14ac:dyDescent="0.15">
      <c r="E350" s="157"/>
      <c r="F350" s="9"/>
      <c r="G350" s="9"/>
      <c r="H350" s="9"/>
      <c r="I350" s="9"/>
      <c r="J350" s="9"/>
      <c r="K350" s="9"/>
      <c r="L350" s="9"/>
      <c r="M350" s="9"/>
    </row>
    <row r="351" spans="5:13" ht="12.75" customHeight="1" x14ac:dyDescent="0.15">
      <c r="E351" s="157"/>
      <c r="F351" s="9"/>
      <c r="G351" s="9"/>
      <c r="H351" s="9"/>
      <c r="I351" s="9"/>
      <c r="J351" s="9"/>
      <c r="K351" s="9"/>
      <c r="L351" s="9"/>
      <c r="M351" s="9"/>
    </row>
    <row r="352" spans="5:13" ht="12.75" customHeight="1" x14ac:dyDescent="0.15">
      <c r="E352" s="157"/>
      <c r="F352" s="9"/>
      <c r="G352" s="9"/>
      <c r="H352" s="9"/>
      <c r="I352" s="9"/>
      <c r="J352" s="9"/>
      <c r="K352" s="9"/>
      <c r="L352" s="9"/>
      <c r="M352" s="9"/>
    </row>
    <row r="353" spans="5:13" ht="12.75" customHeight="1" x14ac:dyDescent="0.15">
      <c r="E353" s="157"/>
      <c r="F353" s="9"/>
      <c r="G353" s="9"/>
      <c r="H353" s="9"/>
      <c r="I353" s="9"/>
      <c r="J353" s="9"/>
      <c r="K353" s="9"/>
      <c r="L353" s="9"/>
      <c r="M353" s="9"/>
    </row>
    <row r="354" spans="5:13" ht="12.75" customHeight="1" x14ac:dyDescent="0.15">
      <c r="E354" s="157"/>
      <c r="F354" s="9"/>
      <c r="G354" s="9"/>
      <c r="H354" s="9"/>
      <c r="I354" s="9"/>
      <c r="J354" s="9"/>
      <c r="K354" s="9"/>
      <c r="L354" s="9"/>
      <c r="M354" s="9"/>
    </row>
    <row r="355" spans="5:13" ht="12.75" customHeight="1" x14ac:dyDescent="0.15">
      <c r="E355" s="157"/>
      <c r="F355" s="9"/>
      <c r="G355" s="9"/>
      <c r="H355" s="9"/>
      <c r="I355" s="9"/>
      <c r="J355" s="9"/>
      <c r="K355" s="9"/>
      <c r="L355" s="9"/>
      <c r="M355" s="9"/>
    </row>
    <row r="356" spans="5:13" ht="12.75" customHeight="1" x14ac:dyDescent="0.15">
      <c r="E356" s="157"/>
      <c r="F356" s="9"/>
      <c r="G356" s="9"/>
      <c r="H356" s="9"/>
      <c r="I356" s="9"/>
      <c r="J356" s="9"/>
      <c r="K356" s="9"/>
      <c r="L356" s="9"/>
      <c r="M356" s="9"/>
    </row>
    <row r="357" spans="5:13" ht="12.75" customHeight="1" x14ac:dyDescent="0.15">
      <c r="E357" s="157"/>
      <c r="F357" s="9"/>
      <c r="G357" s="9"/>
      <c r="H357" s="9"/>
      <c r="I357" s="9"/>
      <c r="J357" s="9"/>
      <c r="K357" s="9"/>
      <c r="L357" s="9"/>
      <c r="M357" s="9"/>
    </row>
    <row r="358" spans="5:13" ht="12.75" customHeight="1" x14ac:dyDescent="0.15">
      <c r="E358" s="157"/>
      <c r="F358" s="9"/>
      <c r="G358" s="9"/>
      <c r="H358" s="9"/>
      <c r="I358" s="9"/>
      <c r="J358" s="9"/>
      <c r="K358" s="9"/>
      <c r="L358" s="9"/>
      <c r="M358" s="9"/>
    </row>
    <row r="359" spans="5:13" ht="12.75" customHeight="1" x14ac:dyDescent="0.15">
      <c r="E359" s="157"/>
      <c r="F359" s="9"/>
      <c r="G359" s="9"/>
      <c r="H359" s="9"/>
      <c r="I359" s="9"/>
      <c r="J359" s="9"/>
      <c r="K359" s="9"/>
      <c r="L359" s="9"/>
      <c r="M359" s="9"/>
    </row>
    <row r="360" spans="5:13" ht="12.75" customHeight="1" x14ac:dyDescent="0.15">
      <c r="E360" s="157"/>
      <c r="F360" s="9"/>
      <c r="G360" s="9"/>
      <c r="H360" s="9"/>
      <c r="I360" s="9"/>
      <c r="J360" s="9"/>
      <c r="K360" s="9"/>
      <c r="L360" s="9"/>
      <c r="M360" s="9"/>
    </row>
    <row r="361" spans="5:13" ht="12.75" customHeight="1" x14ac:dyDescent="0.15">
      <c r="E361" s="157"/>
      <c r="F361" s="9"/>
      <c r="G361" s="9"/>
      <c r="H361" s="9"/>
      <c r="I361" s="9"/>
      <c r="J361" s="9"/>
      <c r="K361" s="9"/>
      <c r="L361" s="9"/>
      <c r="M361" s="9"/>
    </row>
    <row r="362" spans="5:13" ht="12.75" customHeight="1" x14ac:dyDescent="0.15">
      <c r="E362" s="157"/>
      <c r="F362" s="9"/>
      <c r="G362" s="9"/>
      <c r="H362" s="9"/>
      <c r="I362" s="9"/>
      <c r="J362" s="9"/>
      <c r="K362" s="9"/>
      <c r="L362" s="9"/>
      <c r="M362" s="9"/>
    </row>
    <row r="363" spans="5:13" ht="12.75" customHeight="1" x14ac:dyDescent="0.15">
      <c r="E363" s="157"/>
      <c r="F363" s="9"/>
      <c r="G363" s="9"/>
      <c r="H363" s="9"/>
      <c r="I363" s="9"/>
      <c r="J363" s="9"/>
      <c r="K363" s="9"/>
      <c r="L363" s="9"/>
      <c r="M363" s="9"/>
    </row>
    <row r="364" spans="5:13" ht="12.75" customHeight="1" x14ac:dyDescent="0.15">
      <c r="E364" s="157"/>
      <c r="F364" s="9"/>
      <c r="G364" s="9"/>
      <c r="H364" s="9"/>
      <c r="I364" s="9"/>
      <c r="J364" s="9"/>
      <c r="K364" s="9"/>
      <c r="L364" s="9"/>
      <c r="M364" s="9"/>
    </row>
    <row r="365" spans="5:13" ht="12.75" customHeight="1" x14ac:dyDescent="0.15">
      <c r="E365" s="157"/>
      <c r="F365" s="9"/>
      <c r="G365" s="9"/>
      <c r="H365" s="9"/>
      <c r="I365" s="9"/>
      <c r="J365" s="9"/>
      <c r="K365" s="9"/>
      <c r="L365" s="9"/>
      <c r="M365" s="9"/>
    </row>
    <row r="366" spans="5:13" ht="12.75" customHeight="1" x14ac:dyDescent="0.15">
      <c r="E366" s="157"/>
      <c r="F366" s="9"/>
      <c r="G366" s="9"/>
      <c r="H366" s="9"/>
      <c r="I366" s="9"/>
      <c r="J366" s="9"/>
      <c r="K366" s="9"/>
      <c r="L366" s="9"/>
      <c r="M366" s="9"/>
    </row>
    <row r="367" spans="5:13" ht="12.75" customHeight="1" x14ac:dyDescent="0.15">
      <c r="E367" s="157"/>
      <c r="F367" s="9"/>
      <c r="G367" s="9"/>
      <c r="H367" s="9"/>
      <c r="I367" s="9"/>
      <c r="J367" s="9"/>
      <c r="K367" s="9"/>
      <c r="L367" s="9"/>
      <c r="M367" s="9"/>
    </row>
    <row r="368" spans="5:13" ht="12.75" customHeight="1" x14ac:dyDescent="0.15">
      <c r="E368" s="157"/>
      <c r="F368" s="9"/>
      <c r="G368" s="9"/>
      <c r="H368" s="9"/>
      <c r="I368" s="9"/>
      <c r="J368" s="9"/>
      <c r="K368" s="9"/>
      <c r="L368" s="9"/>
      <c r="M368" s="9"/>
    </row>
    <row r="369" spans="5:13" ht="12.75" customHeight="1" x14ac:dyDescent="0.15">
      <c r="E369" s="157"/>
      <c r="F369" s="9"/>
      <c r="G369" s="9"/>
      <c r="H369" s="9"/>
      <c r="I369" s="9"/>
      <c r="J369" s="9"/>
      <c r="K369" s="9"/>
      <c r="L369" s="9"/>
      <c r="M369" s="9"/>
    </row>
    <row r="370" spans="5:13" ht="12.75" customHeight="1" x14ac:dyDescent="0.15">
      <c r="E370" s="157"/>
      <c r="F370" s="9"/>
      <c r="G370" s="9"/>
      <c r="H370" s="9"/>
      <c r="I370" s="9"/>
      <c r="J370" s="9"/>
      <c r="K370" s="9"/>
      <c r="L370" s="9"/>
      <c r="M370" s="9"/>
    </row>
    <row r="371" spans="5:13" ht="12.75" customHeight="1" x14ac:dyDescent="0.15">
      <c r="E371" s="157"/>
      <c r="F371" s="9"/>
      <c r="G371" s="9"/>
      <c r="H371" s="9"/>
      <c r="I371" s="9"/>
      <c r="J371" s="9"/>
      <c r="K371" s="9"/>
      <c r="L371" s="9"/>
      <c r="M371" s="9"/>
    </row>
    <row r="372" spans="5:13" ht="12.75" customHeight="1" x14ac:dyDescent="0.15">
      <c r="E372" s="157"/>
      <c r="F372" s="9"/>
      <c r="G372" s="9"/>
      <c r="H372" s="9"/>
      <c r="I372" s="9"/>
      <c r="J372" s="9"/>
      <c r="K372" s="9"/>
      <c r="L372" s="9"/>
      <c r="M372" s="9"/>
    </row>
    <row r="373" spans="5:13" ht="12.75" customHeight="1" x14ac:dyDescent="0.15">
      <c r="E373" s="157"/>
      <c r="F373" s="9"/>
      <c r="G373" s="9"/>
      <c r="H373" s="9"/>
      <c r="I373" s="9"/>
      <c r="J373" s="9"/>
      <c r="K373" s="9"/>
      <c r="L373" s="9"/>
      <c r="M373" s="9"/>
    </row>
    <row r="374" spans="5:13" ht="12.75" customHeight="1" x14ac:dyDescent="0.15">
      <c r="E374" s="157"/>
      <c r="F374" s="9"/>
      <c r="G374" s="9"/>
      <c r="H374" s="9"/>
      <c r="I374" s="9"/>
      <c r="J374" s="9"/>
      <c r="K374" s="9"/>
      <c r="L374" s="9"/>
      <c r="M374" s="9"/>
    </row>
    <row r="375" spans="5:13" ht="12.75" customHeight="1" x14ac:dyDescent="0.15">
      <c r="E375" s="157"/>
      <c r="F375" s="9"/>
      <c r="G375" s="9"/>
      <c r="H375" s="9"/>
      <c r="I375" s="9"/>
      <c r="J375" s="9"/>
      <c r="K375" s="9"/>
      <c r="L375" s="9"/>
      <c r="M375" s="9"/>
    </row>
    <row r="376" spans="5:13" ht="12.75" customHeight="1" x14ac:dyDescent="0.15">
      <c r="E376" s="157"/>
      <c r="F376" s="9"/>
      <c r="G376" s="9"/>
      <c r="H376" s="9"/>
      <c r="I376" s="9"/>
      <c r="J376" s="9"/>
      <c r="K376" s="9"/>
      <c r="L376" s="9"/>
      <c r="M376" s="9"/>
    </row>
    <row r="377" spans="5:13" ht="12.75" customHeight="1" x14ac:dyDescent="0.15">
      <c r="E377" s="157"/>
      <c r="F377" s="9"/>
      <c r="G377" s="9"/>
      <c r="H377" s="9"/>
      <c r="I377" s="9"/>
      <c r="J377" s="9"/>
      <c r="K377" s="9"/>
      <c r="L377" s="9"/>
      <c r="M377" s="9"/>
    </row>
    <row r="378" spans="5:13" ht="12.75" customHeight="1" x14ac:dyDescent="0.15">
      <c r="E378" s="157"/>
      <c r="F378" s="9"/>
      <c r="G378" s="9"/>
      <c r="H378" s="9"/>
      <c r="I378" s="9"/>
      <c r="J378" s="9"/>
      <c r="K378" s="9"/>
      <c r="L378" s="9"/>
      <c r="M378" s="9"/>
    </row>
    <row r="379" spans="5:13" ht="12.75" customHeight="1" x14ac:dyDescent="0.15">
      <c r="E379" s="157"/>
      <c r="F379" s="9"/>
      <c r="G379" s="9"/>
      <c r="H379" s="9"/>
      <c r="I379" s="9"/>
      <c r="J379" s="9"/>
      <c r="K379" s="9"/>
      <c r="L379" s="9"/>
      <c r="M379" s="9"/>
    </row>
    <row r="380" spans="5:13" ht="12.75" customHeight="1" x14ac:dyDescent="0.15">
      <c r="E380" s="157"/>
      <c r="F380" s="9"/>
      <c r="G380" s="9"/>
      <c r="H380" s="9"/>
      <c r="I380" s="9"/>
      <c r="J380" s="9"/>
      <c r="K380" s="9"/>
      <c r="L380" s="9"/>
      <c r="M380" s="9"/>
    </row>
    <row r="381" spans="5:13" ht="12.75" customHeight="1" x14ac:dyDescent="0.15">
      <c r="E381" s="157"/>
      <c r="F381" s="9"/>
      <c r="G381" s="9"/>
      <c r="H381" s="9"/>
      <c r="I381" s="9"/>
      <c r="J381" s="9"/>
      <c r="K381" s="9"/>
      <c r="L381" s="9"/>
      <c r="M381" s="9"/>
    </row>
    <row r="382" spans="5:13" ht="12.75" customHeight="1" x14ac:dyDescent="0.15">
      <c r="E382" s="157"/>
      <c r="F382" s="9"/>
      <c r="G382" s="9"/>
      <c r="H382" s="9"/>
      <c r="I382" s="9"/>
      <c r="J382" s="9"/>
      <c r="K382" s="9"/>
      <c r="L382" s="9"/>
      <c r="M382" s="9"/>
    </row>
    <row r="383" spans="5:13" ht="12.75" customHeight="1" x14ac:dyDescent="0.15">
      <c r="E383" s="157"/>
      <c r="F383" s="9"/>
      <c r="G383" s="9"/>
      <c r="H383" s="9"/>
      <c r="I383" s="9"/>
      <c r="J383" s="9"/>
      <c r="K383" s="9"/>
      <c r="L383" s="9"/>
      <c r="M383" s="9"/>
    </row>
    <row r="384" spans="5:13" ht="12.75" customHeight="1" x14ac:dyDescent="0.15">
      <c r="E384" s="157"/>
      <c r="F384" s="9"/>
      <c r="G384" s="9"/>
      <c r="H384" s="9"/>
      <c r="I384" s="9"/>
      <c r="J384" s="9"/>
      <c r="K384" s="9"/>
      <c r="L384" s="9"/>
      <c r="M384" s="9"/>
    </row>
    <row r="385" spans="5:13" ht="12.75" customHeight="1" x14ac:dyDescent="0.15">
      <c r="E385" s="157"/>
      <c r="F385" s="9"/>
      <c r="G385" s="9"/>
      <c r="H385" s="9"/>
      <c r="I385" s="9"/>
      <c r="J385" s="9"/>
      <c r="K385" s="9"/>
      <c r="L385" s="9"/>
      <c r="M385" s="9"/>
    </row>
    <row r="386" spans="5:13" ht="12.75" customHeight="1" x14ac:dyDescent="0.15">
      <c r="E386" s="157"/>
      <c r="F386" s="9"/>
      <c r="G386" s="9"/>
      <c r="H386" s="9"/>
      <c r="I386" s="9"/>
      <c r="J386" s="9"/>
      <c r="K386" s="9"/>
      <c r="L386" s="9"/>
      <c r="M386" s="9"/>
    </row>
    <row r="387" spans="5:13" ht="12.75" customHeight="1" x14ac:dyDescent="0.15">
      <c r="E387" s="157"/>
      <c r="F387" s="9"/>
      <c r="G387" s="9"/>
      <c r="H387" s="9"/>
      <c r="I387" s="9"/>
      <c r="J387" s="9"/>
      <c r="K387" s="9"/>
      <c r="L387" s="9"/>
      <c r="M387" s="9"/>
    </row>
    <row r="388" spans="5:13" ht="12.75" customHeight="1" x14ac:dyDescent="0.15">
      <c r="E388" s="157"/>
      <c r="F388" s="9"/>
      <c r="G388" s="9"/>
      <c r="H388" s="9"/>
      <c r="I388" s="9"/>
      <c r="J388" s="9"/>
      <c r="K388" s="9"/>
      <c r="L388" s="9"/>
      <c r="M388" s="9"/>
    </row>
    <row r="389" spans="5:13" ht="12.75" customHeight="1" x14ac:dyDescent="0.15">
      <c r="E389" s="157"/>
      <c r="F389" s="9"/>
      <c r="G389" s="9"/>
      <c r="H389" s="9"/>
      <c r="I389" s="9"/>
      <c r="J389" s="9"/>
      <c r="K389" s="9"/>
      <c r="L389" s="9"/>
      <c r="M389" s="9"/>
    </row>
    <row r="390" spans="5:13" ht="12.75" customHeight="1" x14ac:dyDescent="0.15">
      <c r="E390" s="157"/>
      <c r="F390" s="9"/>
      <c r="G390" s="9"/>
      <c r="H390" s="9"/>
      <c r="I390" s="9"/>
      <c r="J390" s="9"/>
      <c r="K390" s="9"/>
      <c r="L390" s="9"/>
      <c r="M390" s="9"/>
    </row>
    <row r="391" spans="5:13" ht="12.75" customHeight="1" x14ac:dyDescent="0.15">
      <c r="E391" s="157"/>
      <c r="F391" s="9"/>
      <c r="G391" s="9"/>
      <c r="H391" s="9"/>
      <c r="I391" s="9"/>
      <c r="J391" s="9"/>
      <c r="K391" s="9"/>
      <c r="L391" s="9"/>
      <c r="M391" s="9"/>
    </row>
    <row r="392" spans="5:13" ht="12.75" customHeight="1" x14ac:dyDescent="0.15">
      <c r="E392" s="157"/>
      <c r="F392" s="9"/>
      <c r="G392" s="9"/>
      <c r="H392" s="9"/>
      <c r="I392" s="9"/>
      <c r="J392" s="9"/>
      <c r="K392" s="9"/>
      <c r="L392" s="9"/>
      <c r="M392" s="9"/>
    </row>
    <row r="393" spans="5:13" ht="12.75" customHeight="1" x14ac:dyDescent="0.15">
      <c r="E393" s="157"/>
      <c r="F393" s="9"/>
      <c r="G393" s="9"/>
      <c r="H393" s="9"/>
      <c r="I393" s="9"/>
      <c r="J393" s="9"/>
      <c r="K393" s="9"/>
      <c r="L393" s="9"/>
      <c r="M393" s="9"/>
    </row>
    <row r="394" spans="5:13" ht="12.75" customHeight="1" x14ac:dyDescent="0.15">
      <c r="E394" s="157"/>
      <c r="F394" s="9"/>
      <c r="G394" s="9"/>
      <c r="H394" s="9"/>
      <c r="I394" s="9"/>
      <c r="J394" s="9"/>
      <c r="K394" s="9"/>
      <c r="L394" s="9"/>
      <c r="M394" s="9"/>
    </row>
    <row r="395" spans="5:13" ht="12.75" customHeight="1" x14ac:dyDescent="0.15">
      <c r="E395" s="157"/>
      <c r="F395" s="9"/>
      <c r="G395" s="9"/>
      <c r="H395" s="9"/>
      <c r="I395" s="9"/>
      <c r="J395" s="9"/>
      <c r="K395" s="9"/>
      <c r="L395" s="9"/>
      <c r="M395" s="9"/>
    </row>
    <row r="396" spans="5:13" ht="12.75" customHeight="1" x14ac:dyDescent="0.15">
      <c r="E396" s="157"/>
      <c r="F396" s="9"/>
      <c r="G396" s="9"/>
      <c r="H396" s="9"/>
      <c r="I396" s="9"/>
      <c r="J396" s="9"/>
      <c r="K396" s="9"/>
      <c r="L396" s="9"/>
      <c r="M396" s="9"/>
    </row>
    <row r="397" spans="5:13" ht="12.75" customHeight="1" x14ac:dyDescent="0.15">
      <c r="E397" s="157"/>
      <c r="F397" s="9"/>
      <c r="G397" s="9"/>
      <c r="H397" s="9"/>
      <c r="I397" s="9"/>
      <c r="J397" s="9"/>
      <c r="K397" s="9"/>
      <c r="L397" s="9"/>
      <c r="M397" s="9"/>
    </row>
    <row r="398" spans="5:13" ht="12.75" customHeight="1" x14ac:dyDescent="0.15">
      <c r="E398" s="157"/>
      <c r="F398" s="9"/>
      <c r="G398" s="9"/>
      <c r="H398" s="9"/>
      <c r="I398" s="9"/>
      <c r="J398" s="9"/>
      <c r="K398" s="9"/>
      <c r="L398" s="9"/>
      <c r="M398" s="9"/>
    </row>
    <row r="399" spans="5:13" ht="12.75" customHeight="1" x14ac:dyDescent="0.15">
      <c r="E399" s="157"/>
      <c r="F399" s="9"/>
      <c r="G399" s="9"/>
      <c r="H399" s="9"/>
      <c r="I399" s="9"/>
      <c r="J399" s="9"/>
      <c r="K399" s="9"/>
      <c r="L399" s="9"/>
      <c r="M399" s="9"/>
    </row>
    <row r="400" spans="5:13" ht="12.75" customHeight="1" x14ac:dyDescent="0.15">
      <c r="E400" s="157"/>
      <c r="F400" s="9"/>
      <c r="G400" s="9"/>
      <c r="H400" s="9"/>
      <c r="I400" s="9"/>
      <c r="J400" s="9"/>
      <c r="K400" s="9"/>
      <c r="L400" s="9"/>
      <c r="M400" s="9"/>
    </row>
    <row r="401" spans="5:13" ht="12.75" customHeight="1" x14ac:dyDescent="0.15">
      <c r="E401" s="157"/>
      <c r="F401" s="9"/>
      <c r="G401" s="9"/>
      <c r="H401" s="9"/>
      <c r="I401" s="9"/>
      <c r="J401" s="9"/>
      <c r="K401" s="9"/>
      <c r="L401" s="9"/>
      <c r="M401" s="9"/>
    </row>
    <row r="402" spans="5:13" ht="12.75" customHeight="1" x14ac:dyDescent="0.15">
      <c r="E402" s="157"/>
      <c r="F402" s="9"/>
      <c r="G402" s="9"/>
      <c r="H402" s="9"/>
      <c r="I402" s="9"/>
      <c r="J402" s="9"/>
      <c r="K402" s="9"/>
      <c r="L402" s="9"/>
      <c r="M402" s="9"/>
    </row>
    <row r="403" spans="5:13" ht="12.75" customHeight="1" x14ac:dyDescent="0.15">
      <c r="E403" s="157"/>
      <c r="F403" s="9"/>
      <c r="G403" s="9"/>
      <c r="H403" s="9"/>
      <c r="I403" s="9"/>
      <c r="J403" s="9"/>
      <c r="K403" s="9"/>
      <c r="L403" s="9"/>
      <c r="M403" s="9"/>
    </row>
    <row r="404" spans="5:13" ht="12.75" customHeight="1" x14ac:dyDescent="0.15">
      <c r="E404" s="157"/>
      <c r="F404" s="9"/>
      <c r="G404" s="9"/>
      <c r="H404" s="9"/>
      <c r="I404" s="9"/>
      <c r="J404" s="9"/>
      <c r="K404" s="9"/>
      <c r="L404" s="9"/>
      <c r="M404" s="9"/>
    </row>
    <row r="405" spans="5:13" ht="12.75" customHeight="1" x14ac:dyDescent="0.15">
      <c r="E405" s="157"/>
      <c r="F405" s="9"/>
      <c r="G405" s="9"/>
      <c r="H405" s="9"/>
      <c r="I405" s="9"/>
      <c r="J405" s="9"/>
      <c r="K405" s="9"/>
      <c r="L405" s="9"/>
      <c r="M405" s="9"/>
    </row>
    <row r="406" spans="5:13" ht="12.75" customHeight="1" x14ac:dyDescent="0.15">
      <c r="E406" s="157"/>
      <c r="F406" s="9"/>
      <c r="G406" s="9"/>
      <c r="H406" s="9"/>
      <c r="I406" s="9"/>
      <c r="J406" s="9"/>
      <c r="K406" s="9"/>
      <c r="L406" s="9"/>
      <c r="M406" s="9"/>
    </row>
    <row r="407" spans="5:13" ht="12.75" customHeight="1" x14ac:dyDescent="0.15">
      <c r="E407" s="157"/>
      <c r="F407" s="9"/>
      <c r="G407" s="9"/>
      <c r="H407" s="9"/>
      <c r="I407" s="9"/>
      <c r="J407" s="9"/>
      <c r="K407" s="9"/>
      <c r="L407" s="9"/>
      <c r="M407" s="9"/>
    </row>
    <row r="408" spans="5:13" ht="12.75" customHeight="1" x14ac:dyDescent="0.15">
      <c r="E408" s="157"/>
      <c r="F408" s="9"/>
      <c r="G408" s="9"/>
      <c r="H408" s="9"/>
      <c r="I408" s="9"/>
      <c r="J408" s="9"/>
      <c r="K408" s="9"/>
      <c r="L408" s="9"/>
      <c r="M408" s="9"/>
    </row>
    <row r="409" spans="5:13" ht="12.75" customHeight="1" x14ac:dyDescent="0.15">
      <c r="E409" s="157"/>
      <c r="F409" s="9"/>
      <c r="G409" s="9"/>
      <c r="H409" s="9"/>
      <c r="I409" s="9"/>
      <c r="J409" s="9"/>
      <c r="K409" s="9"/>
      <c r="L409" s="9"/>
      <c r="M409" s="9"/>
    </row>
    <row r="410" spans="5:13" ht="12.75" customHeight="1" x14ac:dyDescent="0.15">
      <c r="E410" s="157"/>
      <c r="F410" s="9"/>
      <c r="G410" s="9"/>
      <c r="H410" s="9"/>
      <c r="I410" s="9"/>
      <c r="J410" s="9"/>
      <c r="K410" s="9"/>
      <c r="L410" s="9"/>
      <c r="M410" s="9"/>
    </row>
    <row r="411" spans="5:13" ht="12.75" customHeight="1" x14ac:dyDescent="0.15">
      <c r="E411" s="157"/>
      <c r="F411" s="9"/>
      <c r="G411" s="9"/>
      <c r="H411" s="9"/>
      <c r="I411" s="9"/>
      <c r="J411" s="9"/>
      <c r="K411" s="9"/>
      <c r="L411" s="9"/>
      <c r="M411" s="9"/>
    </row>
    <row r="412" spans="5:13" ht="12.75" customHeight="1" x14ac:dyDescent="0.15">
      <c r="E412" s="157"/>
      <c r="F412" s="9"/>
      <c r="G412" s="9"/>
      <c r="H412" s="9"/>
      <c r="I412" s="9"/>
      <c r="J412" s="9"/>
      <c r="K412" s="9"/>
      <c r="L412" s="9"/>
      <c r="M412" s="9"/>
    </row>
    <row r="413" spans="5:13" ht="12.75" customHeight="1" x14ac:dyDescent="0.15">
      <c r="E413" s="157"/>
      <c r="F413" s="9"/>
      <c r="G413" s="9"/>
      <c r="H413" s="9"/>
      <c r="I413" s="9"/>
      <c r="J413" s="9"/>
      <c r="K413" s="9"/>
      <c r="L413" s="9"/>
      <c r="M413" s="9"/>
    </row>
    <row r="414" spans="5:13" ht="12.75" customHeight="1" x14ac:dyDescent="0.15">
      <c r="E414" s="157"/>
      <c r="F414" s="9"/>
      <c r="G414" s="9"/>
      <c r="H414" s="9"/>
      <c r="I414" s="9"/>
      <c r="J414" s="9"/>
      <c r="K414" s="9"/>
      <c r="L414" s="9"/>
      <c r="M414" s="9"/>
    </row>
    <row r="415" spans="5:13" ht="12.75" customHeight="1" x14ac:dyDescent="0.15">
      <c r="E415" s="157"/>
      <c r="F415" s="9"/>
      <c r="G415" s="9"/>
      <c r="H415" s="9"/>
      <c r="I415" s="9"/>
      <c r="J415" s="9"/>
      <c r="K415" s="9"/>
      <c r="L415" s="9"/>
      <c r="M415" s="9"/>
    </row>
    <row r="416" spans="5:13" ht="12.75" customHeight="1" x14ac:dyDescent="0.15">
      <c r="E416" s="157"/>
      <c r="F416" s="9"/>
      <c r="G416" s="9"/>
      <c r="H416" s="9"/>
      <c r="I416" s="9"/>
      <c r="J416" s="9"/>
      <c r="K416" s="9"/>
      <c r="L416" s="9"/>
      <c r="M416" s="9"/>
    </row>
    <row r="417" spans="5:13" ht="12.75" customHeight="1" x14ac:dyDescent="0.15">
      <c r="E417" s="157"/>
      <c r="F417" s="9"/>
      <c r="G417" s="9"/>
      <c r="H417" s="9"/>
      <c r="I417" s="9"/>
      <c r="J417" s="9"/>
      <c r="K417" s="9"/>
      <c r="L417" s="9"/>
      <c r="M417" s="9"/>
    </row>
    <row r="418" spans="5:13" ht="12.75" customHeight="1" x14ac:dyDescent="0.15">
      <c r="E418" s="157"/>
      <c r="F418" s="9"/>
      <c r="G418" s="9"/>
      <c r="H418" s="9"/>
      <c r="I418" s="9"/>
      <c r="J418" s="9"/>
      <c r="K418" s="9"/>
      <c r="L418" s="9"/>
      <c r="M418" s="9"/>
    </row>
    <row r="419" spans="5:13" ht="12.75" customHeight="1" x14ac:dyDescent="0.15">
      <c r="E419" s="157"/>
      <c r="F419" s="9"/>
      <c r="G419" s="9"/>
      <c r="H419" s="9"/>
      <c r="I419" s="9"/>
      <c r="J419" s="9"/>
      <c r="K419" s="9"/>
      <c r="L419" s="9"/>
      <c r="M419" s="9"/>
    </row>
    <row r="420" spans="5:13" ht="12.75" customHeight="1" x14ac:dyDescent="0.15">
      <c r="E420" s="157"/>
      <c r="F420" s="9"/>
      <c r="G420" s="9"/>
      <c r="H420" s="9"/>
      <c r="I420" s="9"/>
      <c r="J420" s="9"/>
      <c r="K420" s="9"/>
      <c r="L420" s="9"/>
      <c r="M420" s="9"/>
    </row>
    <row r="421" spans="5:13" ht="12.75" customHeight="1" x14ac:dyDescent="0.15">
      <c r="E421" s="157"/>
      <c r="F421" s="9"/>
      <c r="G421" s="9"/>
      <c r="H421" s="9"/>
      <c r="I421" s="9"/>
      <c r="J421" s="9"/>
      <c r="K421" s="9"/>
      <c r="L421" s="9"/>
      <c r="M421" s="9"/>
    </row>
    <row r="422" spans="5:13" ht="12.75" customHeight="1" x14ac:dyDescent="0.15">
      <c r="E422" s="157"/>
      <c r="F422" s="9"/>
      <c r="G422" s="9"/>
      <c r="H422" s="9"/>
      <c r="I422" s="9"/>
      <c r="J422" s="9"/>
      <c r="K422" s="9"/>
      <c r="L422" s="9"/>
      <c r="M422" s="9"/>
    </row>
    <row r="423" spans="5:13" ht="12.75" customHeight="1" x14ac:dyDescent="0.15">
      <c r="E423" s="157"/>
      <c r="F423" s="9"/>
      <c r="G423" s="9"/>
      <c r="H423" s="9"/>
      <c r="I423" s="9"/>
      <c r="J423" s="9"/>
      <c r="K423" s="9"/>
      <c r="L423" s="9"/>
      <c r="M423" s="9"/>
    </row>
    <row r="424" spans="5:13" ht="12.75" customHeight="1" x14ac:dyDescent="0.15">
      <c r="E424" s="157"/>
      <c r="F424" s="9"/>
      <c r="G424" s="9"/>
      <c r="H424" s="9"/>
      <c r="I424" s="9"/>
      <c r="J424" s="9"/>
      <c r="K424" s="9"/>
      <c r="L424" s="9"/>
      <c r="M424" s="9"/>
    </row>
    <row r="425" spans="5:13" ht="12.75" customHeight="1" x14ac:dyDescent="0.15">
      <c r="E425" s="157"/>
      <c r="F425" s="9"/>
      <c r="G425" s="9"/>
      <c r="H425" s="9"/>
      <c r="I425" s="9"/>
      <c r="J425" s="9"/>
      <c r="K425" s="9"/>
      <c r="L425" s="9"/>
      <c r="M425" s="9"/>
    </row>
    <row r="426" spans="5:13" ht="12.75" customHeight="1" x14ac:dyDescent="0.15">
      <c r="E426" s="157"/>
      <c r="F426" s="9"/>
      <c r="G426" s="9"/>
      <c r="H426" s="9"/>
      <c r="I426" s="9"/>
      <c r="J426" s="9"/>
      <c r="K426" s="9"/>
      <c r="L426" s="9"/>
      <c r="M426" s="9"/>
    </row>
    <row r="427" spans="5:13" ht="12.75" customHeight="1" x14ac:dyDescent="0.15">
      <c r="E427" s="157"/>
      <c r="F427" s="9"/>
      <c r="G427" s="9"/>
      <c r="H427" s="9"/>
      <c r="I427" s="9"/>
      <c r="J427" s="9"/>
      <c r="K427" s="9"/>
      <c r="L427" s="9"/>
      <c r="M427" s="9"/>
    </row>
    <row r="428" spans="5:13" ht="12.75" customHeight="1" x14ac:dyDescent="0.15">
      <c r="E428" s="157"/>
      <c r="F428" s="9"/>
      <c r="G428" s="9"/>
      <c r="H428" s="9"/>
      <c r="I428" s="9"/>
      <c r="J428" s="9"/>
      <c r="K428" s="9"/>
      <c r="L428" s="9"/>
      <c r="M428" s="9"/>
    </row>
    <row r="429" spans="5:13" ht="12.75" customHeight="1" x14ac:dyDescent="0.15">
      <c r="E429" s="157"/>
      <c r="F429" s="9"/>
      <c r="G429" s="9"/>
      <c r="H429" s="9"/>
      <c r="I429" s="9"/>
      <c r="J429" s="9"/>
      <c r="K429" s="9"/>
      <c r="L429" s="9"/>
      <c r="M429" s="9"/>
    </row>
    <row r="430" spans="5:13" ht="12.75" customHeight="1" x14ac:dyDescent="0.15">
      <c r="E430" s="157"/>
      <c r="F430" s="9"/>
      <c r="G430" s="9"/>
      <c r="H430" s="9"/>
      <c r="I430" s="9"/>
      <c r="J430" s="9"/>
      <c r="K430" s="9"/>
      <c r="L430" s="9"/>
      <c r="M430" s="9"/>
    </row>
    <row r="431" spans="5:13" ht="12.75" customHeight="1" x14ac:dyDescent="0.15">
      <c r="E431" s="157"/>
      <c r="F431" s="9"/>
      <c r="G431" s="9"/>
      <c r="H431" s="9"/>
      <c r="I431" s="9"/>
      <c r="J431" s="9"/>
      <c r="K431" s="9"/>
      <c r="L431" s="9"/>
      <c r="M431" s="9"/>
    </row>
    <row r="432" spans="5:13" ht="12.75" customHeight="1" x14ac:dyDescent="0.15">
      <c r="E432" s="157"/>
      <c r="F432" s="9"/>
      <c r="G432" s="9"/>
      <c r="H432" s="9"/>
      <c r="I432" s="9"/>
      <c r="J432" s="9"/>
      <c r="K432" s="9"/>
      <c r="L432" s="9"/>
      <c r="M432" s="9"/>
    </row>
    <row r="433" spans="5:13" ht="12.75" customHeight="1" x14ac:dyDescent="0.15">
      <c r="E433" s="157"/>
      <c r="F433" s="9"/>
      <c r="G433" s="9"/>
      <c r="H433" s="9"/>
      <c r="I433" s="9"/>
      <c r="J433" s="9"/>
      <c r="K433" s="9"/>
      <c r="L433" s="9"/>
      <c r="M433" s="9"/>
    </row>
    <row r="434" spans="5:13" ht="12.75" customHeight="1" x14ac:dyDescent="0.15">
      <c r="E434" s="157"/>
      <c r="F434" s="9"/>
      <c r="G434" s="9"/>
      <c r="H434" s="9"/>
      <c r="I434" s="9"/>
      <c r="J434" s="9"/>
      <c r="K434" s="9"/>
      <c r="L434" s="9"/>
      <c r="M434" s="9"/>
    </row>
    <row r="435" spans="5:13" ht="12.75" customHeight="1" x14ac:dyDescent="0.15">
      <c r="E435" s="157"/>
      <c r="F435" s="9"/>
      <c r="G435" s="9"/>
      <c r="H435" s="9"/>
      <c r="I435" s="9"/>
      <c r="J435" s="9"/>
      <c r="K435" s="9"/>
      <c r="L435" s="9"/>
      <c r="M435" s="9"/>
    </row>
    <row r="436" spans="5:13" ht="12.75" customHeight="1" x14ac:dyDescent="0.15">
      <c r="E436" s="157"/>
      <c r="F436" s="9"/>
      <c r="G436" s="9"/>
      <c r="H436" s="9"/>
      <c r="I436" s="9"/>
      <c r="J436" s="9"/>
      <c r="K436" s="9"/>
      <c r="L436" s="9"/>
      <c r="M436" s="9"/>
    </row>
    <row r="437" spans="5:13" ht="12.75" customHeight="1" x14ac:dyDescent="0.15">
      <c r="E437" s="157"/>
      <c r="F437" s="9"/>
      <c r="G437" s="9"/>
      <c r="H437" s="9"/>
      <c r="I437" s="9"/>
      <c r="J437" s="9"/>
      <c r="K437" s="9"/>
      <c r="L437" s="9"/>
      <c r="M437" s="9"/>
    </row>
    <row r="438" spans="5:13" ht="12.75" customHeight="1" x14ac:dyDescent="0.15">
      <c r="E438" s="157"/>
      <c r="F438" s="9"/>
      <c r="G438" s="9"/>
      <c r="H438" s="9"/>
      <c r="I438" s="9"/>
      <c r="J438" s="9"/>
      <c r="K438" s="9"/>
      <c r="L438" s="9"/>
      <c r="M438" s="9"/>
    </row>
    <row r="439" spans="5:13" ht="12.75" customHeight="1" x14ac:dyDescent="0.15">
      <c r="E439" s="157"/>
      <c r="F439" s="9"/>
      <c r="G439" s="9"/>
      <c r="H439" s="9"/>
      <c r="I439" s="9"/>
      <c r="J439" s="9"/>
      <c r="K439" s="9"/>
      <c r="L439" s="9"/>
      <c r="M439" s="9"/>
    </row>
    <row r="440" spans="5:13" ht="12.75" customHeight="1" x14ac:dyDescent="0.15">
      <c r="E440" s="157"/>
      <c r="F440" s="9"/>
      <c r="G440" s="9"/>
      <c r="H440" s="9"/>
      <c r="I440" s="9"/>
      <c r="J440" s="9"/>
      <c r="K440" s="9"/>
      <c r="L440" s="9"/>
      <c r="M440" s="9"/>
    </row>
    <row r="441" spans="5:13" ht="12.75" customHeight="1" x14ac:dyDescent="0.15">
      <c r="E441" s="157"/>
      <c r="F441" s="9"/>
      <c r="G441" s="9"/>
      <c r="H441" s="9"/>
      <c r="I441" s="9"/>
      <c r="J441" s="9"/>
      <c r="K441" s="9"/>
      <c r="L441" s="9"/>
      <c r="M441" s="9"/>
    </row>
    <row r="442" spans="5:13" ht="12.75" customHeight="1" x14ac:dyDescent="0.15">
      <c r="E442" s="157"/>
      <c r="F442" s="9"/>
      <c r="G442" s="9"/>
      <c r="H442" s="9"/>
      <c r="I442" s="9"/>
      <c r="J442" s="9"/>
      <c r="K442" s="9"/>
      <c r="L442" s="9"/>
      <c r="M442" s="9"/>
    </row>
    <row r="443" spans="5:13" ht="12.75" customHeight="1" x14ac:dyDescent="0.15">
      <c r="E443" s="157"/>
      <c r="F443" s="9"/>
      <c r="G443" s="9"/>
      <c r="H443" s="9"/>
      <c r="I443" s="9"/>
      <c r="J443" s="9"/>
      <c r="K443" s="9"/>
      <c r="L443" s="9"/>
      <c r="M443" s="9"/>
    </row>
    <row r="444" spans="5:13" ht="12.75" customHeight="1" x14ac:dyDescent="0.15">
      <c r="E444" s="157"/>
      <c r="F444" s="9"/>
      <c r="G444" s="9"/>
      <c r="H444" s="9"/>
      <c r="I444" s="9"/>
      <c r="J444" s="9"/>
      <c r="K444" s="9"/>
      <c r="L444" s="9"/>
      <c r="M444" s="9"/>
    </row>
    <row r="445" spans="5:13" ht="12.75" customHeight="1" x14ac:dyDescent="0.15">
      <c r="E445" s="157"/>
      <c r="F445" s="9"/>
      <c r="G445" s="9"/>
      <c r="H445" s="9"/>
      <c r="I445" s="9"/>
      <c r="J445" s="9"/>
      <c r="K445" s="9"/>
      <c r="L445" s="9"/>
      <c r="M445" s="9"/>
    </row>
    <row r="446" spans="5:13" ht="12.75" customHeight="1" x14ac:dyDescent="0.15">
      <c r="E446" s="157"/>
      <c r="F446" s="9"/>
      <c r="G446" s="9"/>
      <c r="H446" s="9"/>
      <c r="I446" s="9"/>
      <c r="J446" s="9"/>
      <c r="K446" s="9"/>
      <c r="L446" s="9"/>
      <c r="M446" s="9"/>
    </row>
    <row r="447" spans="5:13" ht="12.75" customHeight="1" x14ac:dyDescent="0.15">
      <c r="E447" s="157"/>
      <c r="F447" s="9"/>
      <c r="G447" s="9"/>
      <c r="H447" s="9"/>
      <c r="I447" s="9"/>
      <c r="J447" s="9"/>
      <c r="K447" s="9"/>
      <c r="L447" s="9"/>
      <c r="M447" s="9"/>
    </row>
    <row r="448" spans="5:13" ht="12.75" customHeight="1" x14ac:dyDescent="0.15">
      <c r="E448" s="157"/>
      <c r="F448" s="9"/>
      <c r="G448" s="9"/>
      <c r="H448" s="9"/>
      <c r="I448" s="9"/>
      <c r="J448" s="9"/>
      <c r="K448" s="9"/>
      <c r="L448" s="9"/>
      <c r="M448" s="9"/>
    </row>
    <row r="449" spans="5:13" ht="12.75" customHeight="1" x14ac:dyDescent="0.15">
      <c r="E449" s="157"/>
      <c r="F449" s="9"/>
      <c r="G449" s="9"/>
      <c r="H449" s="9"/>
      <c r="I449" s="9"/>
      <c r="J449" s="9"/>
      <c r="K449" s="9"/>
      <c r="L449" s="9"/>
      <c r="M449" s="9"/>
    </row>
    <row r="450" spans="5:13" ht="12.75" customHeight="1" x14ac:dyDescent="0.15">
      <c r="E450" s="157"/>
      <c r="F450" s="9"/>
      <c r="G450" s="9"/>
      <c r="H450" s="9"/>
      <c r="I450" s="9"/>
      <c r="J450" s="9"/>
      <c r="K450" s="9"/>
      <c r="L450" s="9"/>
      <c r="M450" s="9"/>
    </row>
    <row r="451" spans="5:13" ht="12.75" customHeight="1" x14ac:dyDescent="0.15">
      <c r="E451" s="157"/>
      <c r="F451" s="9"/>
      <c r="G451" s="9"/>
      <c r="H451" s="9"/>
      <c r="I451" s="9"/>
      <c r="J451" s="9"/>
      <c r="K451" s="9"/>
      <c r="L451" s="9"/>
      <c r="M451" s="9"/>
    </row>
    <row r="452" spans="5:13" ht="12.75" customHeight="1" x14ac:dyDescent="0.15">
      <c r="E452" s="157"/>
      <c r="F452" s="9"/>
      <c r="G452" s="9"/>
      <c r="H452" s="9"/>
      <c r="I452" s="9"/>
      <c r="J452" s="9"/>
      <c r="K452" s="9"/>
      <c r="L452" s="9"/>
      <c r="M452" s="9"/>
    </row>
    <row r="453" spans="5:13" ht="12.75" customHeight="1" x14ac:dyDescent="0.15">
      <c r="E453" s="157"/>
      <c r="F453" s="9"/>
      <c r="G453" s="9"/>
      <c r="H453" s="9"/>
      <c r="I453" s="9"/>
      <c r="J453" s="9"/>
      <c r="K453" s="9"/>
      <c r="L453" s="9"/>
      <c r="M453" s="9"/>
    </row>
    <row r="454" spans="5:13" ht="12.75" customHeight="1" x14ac:dyDescent="0.15">
      <c r="E454" s="157"/>
      <c r="F454" s="9"/>
      <c r="G454" s="9"/>
      <c r="H454" s="9"/>
      <c r="I454" s="9"/>
      <c r="J454" s="9"/>
      <c r="K454" s="9"/>
      <c r="L454" s="9"/>
      <c r="M454" s="9"/>
    </row>
    <row r="455" spans="5:13" ht="12.75" customHeight="1" x14ac:dyDescent="0.15">
      <c r="E455" s="157"/>
      <c r="F455" s="9"/>
      <c r="G455" s="9"/>
      <c r="H455" s="9"/>
      <c r="I455" s="9"/>
      <c r="J455" s="9"/>
      <c r="K455" s="9"/>
      <c r="L455" s="9"/>
      <c r="M455" s="9"/>
    </row>
    <row r="456" spans="5:13" ht="12.75" customHeight="1" x14ac:dyDescent="0.15">
      <c r="E456" s="157"/>
      <c r="F456" s="9"/>
      <c r="G456" s="9"/>
      <c r="H456" s="9"/>
      <c r="I456" s="9"/>
      <c r="J456" s="9"/>
      <c r="K456" s="9"/>
      <c r="L456" s="9"/>
      <c r="M456" s="9"/>
    </row>
    <row r="457" spans="5:13" ht="12.75" customHeight="1" x14ac:dyDescent="0.15">
      <c r="E457" s="157"/>
      <c r="F457" s="9"/>
      <c r="G457" s="9"/>
      <c r="H457" s="9"/>
      <c r="I457" s="9"/>
      <c r="J457" s="9"/>
      <c r="K457" s="9"/>
      <c r="L457" s="9"/>
      <c r="M457" s="9"/>
    </row>
    <row r="458" spans="5:13" ht="12.75" customHeight="1" x14ac:dyDescent="0.15">
      <c r="E458" s="157"/>
      <c r="F458" s="9"/>
      <c r="G458" s="9"/>
      <c r="H458" s="9"/>
      <c r="I458" s="9"/>
      <c r="J458" s="9"/>
      <c r="K458" s="9"/>
      <c r="L458" s="9"/>
      <c r="M458" s="9"/>
    </row>
    <row r="459" spans="5:13" ht="12.75" customHeight="1" x14ac:dyDescent="0.15">
      <c r="E459" s="157"/>
      <c r="F459" s="9"/>
      <c r="G459" s="9"/>
      <c r="H459" s="9"/>
      <c r="I459" s="9"/>
      <c r="J459" s="9"/>
      <c r="K459" s="9"/>
      <c r="L459" s="9"/>
      <c r="M459" s="9"/>
    </row>
    <row r="460" spans="5:13" ht="12.75" customHeight="1" x14ac:dyDescent="0.15">
      <c r="E460" s="157"/>
      <c r="F460" s="9"/>
      <c r="G460" s="9"/>
      <c r="H460" s="9"/>
      <c r="I460" s="9"/>
      <c r="J460" s="9"/>
      <c r="K460" s="9"/>
      <c r="L460" s="9"/>
      <c r="M460" s="9"/>
    </row>
    <row r="461" spans="5:13" ht="12.75" customHeight="1" x14ac:dyDescent="0.15">
      <c r="E461" s="157"/>
      <c r="F461" s="9"/>
      <c r="G461" s="9"/>
      <c r="H461" s="9"/>
      <c r="I461" s="9"/>
      <c r="J461" s="9"/>
      <c r="K461" s="9"/>
      <c r="L461" s="9"/>
      <c r="M461" s="9"/>
    </row>
    <row r="462" spans="5:13" ht="12.75" customHeight="1" x14ac:dyDescent="0.15">
      <c r="E462" s="157"/>
      <c r="F462" s="9"/>
      <c r="G462" s="9"/>
      <c r="H462" s="9"/>
      <c r="I462" s="9"/>
      <c r="J462" s="9"/>
      <c r="K462" s="9"/>
      <c r="L462" s="9"/>
      <c r="M462" s="9"/>
    </row>
    <row r="463" spans="5:13" ht="12.75" customHeight="1" x14ac:dyDescent="0.15">
      <c r="E463" s="157"/>
      <c r="F463" s="9"/>
      <c r="G463" s="9"/>
      <c r="H463" s="9"/>
      <c r="I463" s="9"/>
      <c r="J463" s="9"/>
      <c r="K463" s="9"/>
      <c r="L463" s="9"/>
      <c r="M463" s="9"/>
    </row>
    <row r="464" spans="5:13" ht="12.75" customHeight="1" x14ac:dyDescent="0.15">
      <c r="E464" s="157"/>
      <c r="F464" s="9"/>
      <c r="G464" s="9"/>
      <c r="H464" s="9"/>
      <c r="I464" s="9"/>
      <c r="J464" s="9"/>
      <c r="K464" s="9"/>
      <c r="L464" s="9"/>
      <c r="M464" s="9"/>
    </row>
    <row r="465" spans="5:13" ht="12.75" customHeight="1" x14ac:dyDescent="0.15">
      <c r="E465" s="157"/>
      <c r="F465" s="9"/>
      <c r="G465" s="9"/>
      <c r="H465" s="9"/>
      <c r="I465" s="9"/>
      <c r="J465" s="9"/>
      <c r="K465" s="9"/>
      <c r="L465" s="9"/>
      <c r="M465" s="9"/>
    </row>
    <row r="466" spans="5:13" ht="12.75" customHeight="1" x14ac:dyDescent="0.15">
      <c r="E466" s="157"/>
      <c r="F466" s="9"/>
      <c r="G466" s="9"/>
      <c r="H466" s="9"/>
      <c r="I466" s="9"/>
      <c r="J466" s="9"/>
      <c r="K466" s="9"/>
      <c r="L466" s="9"/>
      <c r="M466" s="9"/>
    </row>
    <row r="467" spans="5:13" ht="12.75" customHeight="1" x14ac:dyDescent="0.15">
      <c r="E467" s="157"/>
      <c r="F467" s="9"/>
      <c r="G467" s="9"/>
      <c r="H467" s="9"/>
      <c r="I467" s="9"/>
      <c r="J467" s="9"/>
      <c r="K467" s="9"/>
      <c r="L467" s="9"/>
      <c r="M467" s="9"/>
    </row>
    <row r="468" spans="5:13" ht="12.75" customHeight="1" x14ac:dyDescent="0.15">
      <c r="E468" s="157"/>
      <c r="F468" s="9"/>
      <c r="G468" s="9"/>
      <c r="H468" s="9"/>
      <c r="I468" s="9"/>
      <c r="J468" s="9"/>
      <c r="K468" s="9"/>
      <c r="L468" s="9"/>
      <c r="M468" s="9"/>
    </row>
    <row r="469" spans="5:13" ht="12.75" customHeight="1" x14ac:dyDescent="0.15">
      <c r="E469" s="157"/>
      <c r="F469" s="9"/>
      <c r="G469" s="9"/>
      <c r="H469" s="9"/>
      <c r="I469" s="9"/>
      <c r="J469" s="9"/>
      <c r="K469" s="9"/>
      <c r="L469" s="9"/>
      <c r="M469" s="9"/>
    </row>
    <row r="470" spans="5:13" ht="12.75" customHeight="1" x14ac:dyDescent="0.15">
      <c r="E470" s="157"/>
      <c r="F470" s="9"/>
      <c r="G470" s="9"/>
      <c r="H470" s="9"/>
      <c r="I470" s="9"/>
      <c r="J470" s="9"/>
      <c r="K470" s="9"/>
      <c r="L470" s="9"/>
      <c r="M470" s="9"/>
    </row>
    <row r="471" spans="5:13" ht="12.75" customHeight="1" x14ac:dyDescent="0.15">
      <c r="E471" s="157"/>
      <c r="F471" s="9"/>
      <c r="G471" s="9"/>
      <c r="H471" s="9"/>
      <c r="I471" s="9"/>
      <c r="J471" s="9"/>
      <c r="K471" s="9"/>
      <c r="L471" s="9"/>
      <c r="M471" s="9"/>
    </row>
    <row r="472" spans="5:13" ht="12.75" customHeight="1" x14ac:dyDescent="0.15">
      <c r="E472" s="157"/>
      <c r="F472" s="9"/>
      <c r="G472" s="9"/>
      <c r="H472" s="9"/>
      <c r="I472" s="9"/>
      <c r="J472" s="9"/>
      <c r="K472" s="9"/>
      <c r="L472" s="9"/>
      <c r="M472" s="9"/>
    </row>
    <row r="473" spans="5:13" ht="12.75" customHeight="1" x14ac:dyDescent="0.15">
      <c r="E473" s="157"/>
      <c r="F473" s="9"/>
      <c r="G473" s="9"/>
      <c r="H473" s="9"/>
      <c r="I473" s="9"/>
      <c r="J473" s="9"/>
      <c r="K473" s="9"/>
      <c r="L473" s="9"/>
      <c r="M473" s="9"/>
    </row>
    <row r="474" spans="5:13" ht="12.75" customHeight="1" x14ac:dyDescent="0.15">
      <c r="E474" s="157"/>
      <c r="F474" s="9"/>
      <c r="G474" s="9"/>
      <c r="H474" s="9"/>
      <c r="I474" s="9"/>
      <c r="J474" s="9"/>
      <c r="K474" s="9"/>
      <c r="L474" s="9"/>
      <c r="M474" s="9"/>
    </row>
    <row r="475" spans="5:13" ht="12.75" customHeight="1" x14ac:dyDescent="0.15">
      <c r="E475" s="157"/>
      <c r="F475" s="9"/>
      <c r="G475" s="9"/>
      <c r="H475" s="9"/>
      <c r="I475" s="9"/>
      <c r="J475" s="9"/>
      <c r="K475" s="9"/>
      <c r="L475" s="9"/>
      <c r="M475" s="9"/>
    </row>
    <row r="476" spans="5:13" ht="12.75" customHeight="1" x14ac:dyDescent="0.15">
      <c r="E476" s="157"/>
      <c r="F476" s="9"/>
      <c r="G476" s="9"/>
      <c r="H476" s="9"/>
      <c r="I476" s="9"/>
      <c r="J476" s="9"/>
      <c r="K476" s="9"/>
      <c r="L476" s="9"/>
      <c r="M476" s="9"/>
    </row>
    <row r="477" spans="5:13" ht="12.75" customHeight="1" x14ac:dyDescent="0.15">
      <c r="E477" s="157"/>
      <c r="F477" s="9"/>
      <c r="G477" s="9"/>
      <c r="H477" s="9"/>
      <c r="I477" s="9"/>
      <c r="J477" s="9"/>
      <c r="K477" s="9"/>
      <c r="L477" s="9"/>
      <c r="M477" s="9"/>
    </row>
    <row r="478" spans="5:13" ht="12.75" customHeight="1" x14ac:dyDescent="0.15">
      <c r="E478" s="157"/>
      <c r="F478" s="9"/>
      <c r="G478" s="9"/>
      <c r="H478" s="9"/>
      <c r="I478" s="9"/>
      <c r="J478" s="9"/>
      <c r="K478" s="9"/>
      <c r="L478" s="9"/>
      <c r="M478" s="9"/>
    </row>
    <row r="479" spans="5:13" ht="12.75" customHeight="1" x14ac:dyDescent="0.15">
      <c r="E479" s="157"/>
      <c r="F479" s="9"/>
      <c r="G479" s="9"/>
      <c r="H479" s="9"/>
      <c r="I479" s="9"/>
      <c r="J479" s="9"/>
      <c r="K479" s="9"/>
      <c r="L479" s="9"/>
      <c r="M479" s="9"/>
    </row>
    <row r="480" spans="5:13" ht="12.75" customHeight="1" x14ac:dyDescent="0.15">
      <c r="E480" s="157"/>
      <c r="F480" s="9"/>
      <c r="G480" s="9"/>
      <c r="H480" s="9"/>
      <c r="I480" s="9"/>
      <c r="J480" s="9"/>
      <c r="K480" s="9"/>
      <c r="L480" s="9"/>
      <c r="M480" s="9"/>
    </row>
    <row r="481" spans="5:13" ht="12.75" customHeight="1" x14ac:dyDescent="0.15">
      <c r="E481" s="157"/>
      <c r="F481" s="9"/>
      <c r="G481" s="9"/>
      <c r="H481" s="9"/>
      <c r="I481" s="9"/>
      <c r="J481" s="9"/>
      <c r="K481" s="9"/>
      <c r="L481" s="9"/>
      <c r="M481" s="9"/>
    </row>
    <row r="482" spans="5:13" ht="12.75" customHeight="1" x14ac:dyDescent="0.15">
      <c r="E482" s="157"/>
      <c r="F482" s="9"/>
      <c r="G482" s="9"/>
      <c r="H482" s="9"/>
      <c r="I482" s="9"/>
      <c r="J482" s="9"/>
      <c r="K482" s="9"/>
      <c r="L482" s="9"/>
      <c r="M482" s="9"/>
    </row>
    <row r="483" spans="5:13" ht="12.75" customHeight="1" x14ac:dyDescent="0.15">
      <c r="E483" s="157"/>
      <c r="F483" s="9"/>
      <c r="G483" s="9"/>
      <c r="H483" s="9"/>
      <c r="I483" s="9"/>
      <c r="J483" s="9"/>
      <c r="K483" s="9"/>
      <c r="L483" s="9"/>
      <c r="M483" s="9"/>
    </row>
    <row r="484" spans="5:13" ht="12.75" customHeight="1" x14ac:dyDescent="0.15">
      <c r="E484" s="157"/>
      <c r="F484" s="9"/>
      <c r="G484" s="9"/>
      <c r="H484" s="9"/>
      <c r="I484" s="9"/>
      <c r="J484" s="9"/>
      <c r="K484" s="9"/>
      <c r="L484" s="9"/>
      <c r="M484" s="9"/>
    </row>
    <row r="485" spans="5:13" ht="12.75" customHeight="1" x14ac:dyDescent="0.15">
      <c r="E485" s="157"/>
      <c r="F485" s="9"/>
      <c r="G485" s="9"/>
      <c r="H485" s="9"/>
      <c r="I485" s="9"/>
      <c r="J485" s="9"/>
      <c r="K485" s="9"/>
      <c r="L485" s="9"/>
      <c r="M485" s="9"/>
    </row>
    <row r="486" spans="5:13" ht="12.75" customHeight="1" x14ac:dyDescent="0.15">
      <c r="E486" s="157"/>
      <c r="F486" s="9"/>
      <c r="G486" s="9"/>
      <c r="H486" s="9"/>
      <c r="I486" s="9"/>
      <c r="J486" s="9"/>
      <c r="K486" s="9"/>
      <c r="L486" s="9"/>
      <c r="M486" s="9"/>
    </row>
    <row r="487" spans="5:13" ht="12.75" customHeight="1" x14ac:dyDescent="0.15">
      <c r="E487" s="157"/>
      <c r="F487" s="9"/>
      <c r="G487" s="9"/>
      <c r="H487" s="9"/>
      <c r="I487" s="9"/>
      <c r="J487" s="9"/>
      <c r="K487" s="9"/>
      <c r="L487" s="9"/>
      <c r="M487" s="9"/>
    </row>
    <row r="488" spans="5:13" ht="12.75" customHeight="1" x14ac:dyDescent="0.15">
      <c r="E488" s="157"/>
      <c r="F488" s="9"/>
      <c r="G488" s="9"/>
      <c r="H488" s="9"/>
      <c r="I488" s="9"/>
      <c r="J488" s="9"/>
      <c r="K488" s="9"/>
      <c r="L488" s="9"/>
      <c r="M488" s="9"/>
    </row>
    <row r="489" spans="5:13" ht="12.75" customHeight="1" x14ac:dyDescent="0.15">
      <c r="E489" s="157"/>
      <c r="F489" s="9"/>
      <c r="G489" s="9"/>
      <c r="H489" s="9"/>
      <c r="I489" s="9"/>
      <c r="J489" s="9"/>
      <c r="K489" s="9"/>
      <c r="L489" s="9"/>
      <c r="M489" s="9"/>
    </row>
    <row r="490" spans="5:13" ht="12.75" customHeight="1" x14ac:dyDescent="0.15">
      <c r="E490" s="157"/>
      <c r="F490" s="9"/>
      <c r="G490" s="9"/>
      <c r="H490" s="9"/>
      <c r="I490" s="9"/>
      <c r="J490" s="9"/>
      <c r="K490" s="9"/>
      <c r="L490" s="9"/>
      <c r="M490" s="9"/>
    </row>
    <row r="491" spans="5:13" ht="12.75" customHeight="1" x14ac:dyDescent="0.15">
      <c r="E491" s="157"/>
      <c r="F491" s="9"/>
      <c r="G491" s="9"/>
      <c r="H491" s="9"/>
      <c r="I491" s="9"/>
      <c r="J491" s="9"/>
      <c r="K491" s="9"/>
      <c r="L491" s="9"/>
      <c r="M491" s="9"/>
    </row>
    <row r="492" spans="5:13" ht="12.75" customHeight="1" x14ac:dyDescent="0.15">
      <c r="E492" s="157"/>
      <c r="F492" s="9"/>
      <c r="G492" s="9"/>
      <c r="H492" s="9"/>
      <c r="I492" s="9"/>
      <c r="J492" s="9"/>
      <c r="K492" s="9"/>
      <c r="L492" s="9"/>
      <c r="M492" s="9"/>
    </row>
    <row r="493" spans="5:13" ht="12.75" customHeight="1" x14ac:dyDescent="0.15">
      <c r="E493" s="157"/>
      <c r="F493" s="9"/>
      <c r="G493" s="9"/>
      <c r="H493" s="9"/>
      <c r="I493" s="9"/>
      <c r="J493" s="9"/>
      <c r="K493" s="9"/>
      <c r="L493" s="9"/>
      <c r="M493" s="9"/>
    </row>
    <row r="494" spans="5:13" ht="12.75" customHeight="1" x14ac:dyDescent="0.15">
      <c r="E494" s="157"/>
      <c r="F494" s="9"/>
      <c r="G494" s="9"/>
      <c r="H494" s="9"/>
      <c r="I494" s="9"/>
      <c r="J494" s="9"/>
      <c r="K494" s="9"/>
      <c r="L494" s="9"/>
      <c r="M494" s="9"/>
    </row>
    <row r="495" spans="5:13" ht="12.75" customHeight="1" x14ac:dyDescent="0.15">
      <c r="E495" s="157"/>
      <c r="F495" s="9"/>
      <c r="G495" s="9"/>
      <c r="H495" s="9"/>
      <c r="I495" s="9"/>
      <c r="J495" s="9"/>
      <c r="K495" s="9"/>
      <c r="L495" s="9"/>
      <c r="M495" s="9"/>
    </row>
    <row r="496" spans="5:13" ht="12.75" customHeight="1" x14ac:dyDescent="0.15">
      <c r="E496" s="157"/>
      <c r="F496" s="9"/>
      <c r="G496" s="9"/>
      <c r="H496" s="9"/>
      <c r="I496" s="9"/>
      <c r="J496" s="9"/>
      <c r="K496" s="9"/>
      <c r="L496" s="9"/>
      <c r="M496" s="9"/>
    </row>
    <row r="497" spans="5:13" ht="12.75" customHeight="1" x14ac:dyDescent="0.15">
      <c r="E497" s="157"/>
      <c r="F497" s="9"/>
      <c r="G497" s="9"/>
      <c r="H497" s="9"/>
      <c r="I497" s="9"/>
      <c r="J497" s="9"/>
      <c r="K497" s="9"/>
      <c r="L497" s="9"/>
      <c r="M497" s="9"/>
    </row>
    <row r="498" spans="5:13" ht="12.75" customHeight="1" x14ac:dyDescent="0.15">
      <c r="E498" s="157"/>
      <c r="F498" s="9"/>
      <c r="G498" s="9"/>
      <c r="H498" s="9"/>
      <c r="I498" s="9"/>
      <c r="J498" s="9"/>
      <c r="K498" s="9"/>
      <c r="L498" s="9"/>
      <c r="M498" s="9"/>
    </row>
    <row r="499" spans="5:13" ht="12.75" customHeight="1" x14ac:dyDescent="0.15">
      <c r="E499" s="157"/>
      <c r="F499" s="9"/>
      <c r="G499" s="9"/>
      <c r="H499" s="9"/>
      <c r="I499" s="9"/>
      <c r="J499" s="9"/>
      <c r="K499" s="9"/>
      <c r="L499" s="9"/>
      <c r="M499" s="9"/>
    </row>
    <row r="500" spans="5:13" ht="12.75" customHeight="1" x14ac:dyDescent="0.15">
      <c r="E500" s="157"/>
      <c r="F500" s="9"/>
      <c r="G500" s="9"/>
      <c r="H500" s="9"/>
      <c r="I500" s="9"/>
      <c r="J500" s="9"/>
      <c r="K500" s="9"/>
      <c r="L500" s="9"/>
      <c r="M500" s="9"/>
    </row>
    <row r="501" spans="5:13" ht="12.75" customHeight="1" x14ac:dyDescent="0.15">
      <c r="E501" s="157"/>
      <c r="F501" s="9"/>
      <c r="G501" s="9"/>
      <c r="H501" s="9"/>
      <c r="I501" s="9"/>
      <c r="J501" s="9"/>
      <c r="K501" s="9"/>
      <c r="L501" s="9"/>
      <c r="M501" s="9"/>
    </row>
    <row r="502" spans="5:13" ht="12.75" customHeight="1" x14ac:dyDescent="0.15">
      <c r="E502" s="157"/>
      <c r="F502" s="9"/>
      <c r="G502" s="9"/>
      <c r="H502" s="9"/>
      <c r="I502" s="9"/>
      <c r="J502" s="9"/>
      <c r="K502" s="9"/>
      <c r="L502" s="9"/>
      <c r="M502" s="9"/>
    </row>
    <row r="503" spans="5:13" ht="12.75" customHeight="1" x14ac:dyDescent="0.15">
      <c r="E503" s="157"/>
      <c r="F503" s="9"/>
      <c r="G503" s="9"/>
      <c r="H503" s="9"/>
      <c r="I503" s="9"/>
      <c r="J503" s="9"/>
      <c r="K503" s="9"/>
      <c r="L503" s="9"/>
      <c r="M503" s="9"/>
    </row>
    <row r="504" spans="5:13" ht="12.75" customHeight="1" x14ac:dyDescent="0.15">
      <c r="E504" s="157"/>
      <c r="F504" s="9"/>
      <c r="G504" s="9"/>
      <c r="H504" s="9"/>
      <c r="I504" s="9"/>
      <c r="J504" s="9"/>
      <c r="K504" s="9"/>
      <c r="L504" s="9"/>
      <c r="M504" s="9"/>
    </row>
    <row r="505" spans="5:13" ht="12.75" customHeight="1" x14ac:dyDescent="0.15">
      <c r="E505" s="157"/>
      <c r="F505" s="9"/>
      <c r="G505" s="9"/>
      <c r="H505" s="9"/>
      <c r="I505" s="9"/>
      <c r="J505" s="9"/>
      <c r="K505" s="9"/>
      <c r="L505" s="9"/>
      <c r="M505" s="9"/>
    </row>
    <row r="506" spans="5:13" ht="12.75" customHeight="1" x14ac:dyDescent="0.15">
      <c r="E506" s="157"/>
      <c r="F506" s="9"/>
      <c r="G506" s="9"/>
      <c r="H506" s="9"/>
      <c r="I506" s="9"/>
      <c r="J506" s="9"/>
      <c r="K506" s="9"/>
      <c r="L506" s="9"/>
      <c r="M506" s="9"/>
    </row>
    <row r="507" spans="5:13" ht="12.75" customHeight="1" x14ac:dyDescent="0.15">
      <c r="E507" s="157"/>
      <c r="F507" s="9"/>
      <c r="G507" s="9"/>
      <c r="H507" s="9"/>
      <c r="I507" s="9"/>
      <c r="J507" s="9"/>
      <c r="K507" s="9"/>
      <c r="L507" s="9"/>
      <c r="M507" s="9"/>
    </row>
    <row r="508" spans="5:13" ht="12.75" customHeight="1" x14ac:dyDescent="0.15">
      <c r="E508" s="157"/>
      <c r="F508" s="9"/>
      <c r="G508" s="9"/>
      <c r="H508" s="9"/>
      <c r="I508" s="9"/>
      <c r="J508" s="9"/>
      <c r="K508" s="9"/>
      <c r="L508" s="9"/>
      <c r="M508" s="9"/>
    </row>
    <row r="509" spans="5:13" ht="12.75" customHeight="1" x14ac:dyDescent="0.15">
      <c r="E509" s="157"/>
      <c r="F509" s="9"/>
      <c r="G509" s="9"/>
      <c r="H509" s="9"/>
      <c r="I509" s="9"/>
      <c r="J509" s="9"/>
      <c r="K509" s="9"/>
      <c r="L509" s="9"/>
      <c r="M509" s="9"/>
    </row>
    <row r="510" spans="5:13" ht="12.75" customHeight="1" x14ac:dyDescent="0.15">
      <c r="E510" s="157"/>
      <c r="F510" s="9"/>
      <c r="G510" s="9"/>
      <c r="H510" s="9"/>
      <c r="I510" s="9"/>
      <c r="J510" s="9"/>
      <c r="K510" s="9"/>
      <c r="L510" s="9"/>
      <c r="M510" s="9"/>
    </row>
    <row r="511" spans="5:13" ht="12.75" customHeight="1" x14ac:dyDescent="0.15">
      <c r="E511" s="157"/>
      <c r="F511" s="9"/>
      <c r="G511" s="9"/>
      <c r="H511" s="9"/>
      <c r="I511" s="9"/>
      <c r="J511" s="9"/>
      <c r="K511" s="9"/>
      <c r="L511" s="9"/>
      <c r="M511" s="9"/>
    </row>
    <row r="512" spans="5:13" ht="12.75" customHeight="1" x14ac:dyDescent="0.15">
      <c r="E512" s="157"/>
      <c r="F512" s="9"/>
      <c r="G512" s="9"/>
      <c r="H512" s="9"/>
      <c r="I512" s="9"/>
      <c r="J512" s="9"/>
      <c r="K512" s="9"/>
      <c r="L512" s="9"/>
      <c r="M512" s="9"/>
    </row>
    <row r="513" spans="5:13" ht="12.75" customHeight="1" x14ac:dyDescent="0.15">
      <c r="E513" s="157"/>
      <c r="F513" s="9"/>
      <c r="G513" s="9"/>
      <c r="H513" s="9"/>
      <c r="I513" s="9"/>
      <c r="J513" s="9"/>
      <c r="K513" s="9"/>
      <c r="L513" s="9"/>
      <c r="M513" s="9"/>
    </row>
    <row r="514" spans="5:13" ht="12.75" customHeight="1" x14ac:dyDescent="0.15">
      <c r="E514" s="157"/>
      <c r="F514" s="9"/>
      <c r="G514" s="9"/>
      <c r="H514" s="9"/>
      <c r="I514" s="9"/>
      <c r="J514" s="9"/>
      <c r="K514" s="9"/>
      <c r="L514" s="9"/>
      <c r="M514" s="9"/>
    </row>
    <row r="515" spans="5:13" ht="12.75" customHeight="1" x14ac:dyDescent="0.15">
      <c r="E515" s="157"/>
      <c r="F515" s="9"/>
      <c r="G515" s="9"/>
      <c r="H515" s="9"/>
      <c r="I515" s="9"/>
      <c r="J515" s="9"/>
      <c r="K515" s="9"/>
      <c r="L515" s="9"/>
      <c r="M515" s="9"/>
    </row>
    <row r="516" spans="5:13" ht="12.75" customHeight="1" x14ac:dyDescent="0.15">
      <c r="E516" s="157"/>
      <c r="F516" s="9"/>
      <c r="G516" s="9"/>
      <c r="H516" s="9"/>
      <c r="I516" s="9"/>
      <c r="J516" s="9"/>
      <c r="K516" s="9"/>
      <c r="L516" s="9"/>
      <c r="M516" s="9"/>
    </row>
    <row r="517" spans="5:13" ht="12.75" customHeight="1" x14ac:dyDescent="0.15">
      <c r="E517" s="157"/>
      <c r="F517" s="9"/>
      <c r="G517" s="9"/>
      <c r="H517" s="9"/>
      <c r="I517" s="9"/>
      <c r="J517" s="9"/>
      <c r="K517" s="9"/>
      <c r="L517" s="9"/>
      <c r="M517" s="9"/>
    </row>
    <row r="518" spans="5:13" ht="12.75" customHeight="1" x14ac:dyDescent="0.15">
      <c r="E518" s="157"/>
      <c r="F518" s="9"/>
      <c r="G518" s="9"/>
      <c r="H518" s="9"/>
      <c r="I518" s="9"/>
      <c r="J518" s="9"/>
      <c r="K518" s="9"/>
      <c r="L518" s="9"/>
      <c r="M518" s="9"/>
    </row>
    <row r="519" spans="5:13" ht="12.75" customHeight="1" x14ac:dyDescent="0.15">
      <c r="E519" s="157"/>
      <c r="F519" s="9"/>
      <c r="G519" s="9"/>
      <c r="H519" s="9"/>
      <c r="I519" s="9"/>
      <c r="J519" s="9"/>
      <c r="K519" s="9"/>
      <c r="L519" s="9"/>
      <c r="M519" s="9"/>
    </row>
    <row r="520" spans="5:13" ht="12.75" customHeight="1" x14ac:dyDescent="0.15">
      <c r="E520" s="157"/>
      <c r="F520" s="9"/>
      <c r="G520" s="9"/>
      <c r="H520" s="9"/>
      <c r="I520" s="9"/>
      <c r="J520" s="9"/>
      <c r="K520" s="9"/>
      <c r="L520" s="9"/>
      <c r="M520" s="9"/>
    </row>
    <row r="521" spans="5:13" ht="12.75" customHeight="1" x14ac:dyDescent="0.15">
      <c r="E521" s="157"/>
      <c r="F521" s="9"/>
      <c r="G521" s="9"/>
      <c r="H521" s="9"/>
      <c r="I521" s="9"/>
      <c r="J521" s="9"/>
      <c r="K521" s="9"/>
      <c r="L521" s="9"/>
      <c r="M521" s="9"/>
    </row>
    <row r="522" spans="5:13" ht="12.75" customHeight="1" x14ac:dyDescent="0.15">
      <c r="E522" s="157"/>
      <c r="F522" s="9"/>
      <c r="G522" s="9"/>
      <c r="H522" s="9"/>
      <c r="I522" s="9"/>
      <c r="J522" s="9"/>
      <c r="K522" s="9"/>
      <c r="L522" s="9"/>
      <c r="M522" s="9"/>
    </row>
    <row r="523" spans="5:13" ht="12.75" customHeight="1" x14ac:dyDescent="0.15">
      <c r="E523" s="157"/>
      <c r="F523" s="9"/>
      <c r="G523" s="9"/>
      <c r="H523" s="9"/>
      <c r="I523" s="9"/>
      <c r="J523" s="9"/>
      <c r="K523" s="9"/>
      <c r="L523" s="9"/>
      <c r="M523" s="9"/>
    </row>
    <row r="524" spans="5:13" ht="12.75" customHeight="1" x14ac:dyDescent="0.15">
      <c r="E524" s="157"/>
      <c r="F524" s="9"/>
      <c r="G524" s="9"/>
      <c r="H524" s="9"/>
      <c r="I524" s="9"/>
      <c r="J524" s="9"/>
      <c r="K524" s="9"/>
      <c r="L524" s="9"/>
      <c r="M524" s="9"/>
    </row>
    <row r="525" spans="5:13" ht="12.75" customHeight="1" x14ac:dyDescent="0.15">
      <c r="E525" s="157"/>
      <c r="F525" s="9"/>
      <c r="G525" s="9"/>
      <c r="H525" s="9"/>
      <c r="I525" s="9"/>
      <c r="J525" s="9"/>
      <c r="K525" s="9"/>
      <c r="L525" s="9"/>
      <c r="M525" s="9"/>
    </row>
    <row r="526" spans="5:13" ht="12.75" customHeight="1" x14ac:dyDescent="0.15">
      <c r="E526" s="157"/>
      <c r="F526" s="9"/>
      <c r="G526" s="9"/>
      <c r="H526" s="9"/>
      <c r="I526" s="9"/>
      <c r="J526" s="9"/>
      <c r="K526" s="9"/>
      <c r="L526" s="9"/>
      <c r="M526" s="9"/>
    </row>
    <row r="527" spans="5:13" ht="12.75" customHeight="1" x14ac:dyDescent="0.15">
      <c r="E527" s="157"/>
      <c r="F527" s="9"/>
      <c r="G527" s="9"/>
      <c r="H527" s="9"/>
      <c r="I527" s="9"/>
      <c r="J527" s="9"/>
      <c r="K527" s="9"/>
      <c r="L527" s="9"/>
      <c r="M527" s="9"/>
    </row>
    <row r="528" spans="5:13" ht="12.75" customHeight="1" x14ac:dyDescent="0.15">
      <c r="E528" s="157"/>
      <c r="F528" s="9"/>
      <c r="G528" s="9"/>
      <c r="H528" s="9"/>
      <c r="I528" s="9"/>
      <c r="J528" s="9"/>
      <c r="K528" s="9"/>
      <c r="L528" s="9"/>
      <c r="M528" s="9"/>
    </row>
    <row r="529" spans="5:13" ht="12.75" customHeight="1" x14ac:dyDescent="0.15">
      <c r="E529" s="157"/>
      <c r="F529" s="9"/>
      <c r="G529" s="9"/>
      <c r="H529" s="9"/>
      <c r="I529" s="9"/>
      <c r="J529" s="9"/>
      <c r="K529" s="9"/>
      <c r="L529" s="9"/>
      <c r="M529" s="9"/>
    </row>
    <row r="530" spans="5:13" ht="12.75" customHeight="1" x14ac:dyDescent="0.15">
      <c r="E530" s="157"/>
      <c r="F530" s="9"/>
      <c r="G530" s="9"/>
      <c r="H530" s="9"/>
      <c r="I530" s="9"/>
      <c r="J530" s="9"/>
      <c r="K530" s="9"/>
      <c r="L530" s="9"/>
      <c r="M530" s="9"/>
    </row>
    <row r="531" spans="5:13" ht="12.75" customHeight="1" x14ac:dyDescent="0.15">
      <c r="E531" s="157"/>
      <c r="F531" s="9"/>
      <c r="G531" s="9"/>
      <c r="H531" s="9"/>
      <c r="I531" s="9"/>
      <c r="J531" s="9"/>
      <c r="K531" s="9"/>
      <c r="L531" s="9"/>
      <c r="M531" s="9"/>
    </row>
    <row r="532" spans="5:13" ht="12.75" customHeight="1" x14ac:dyDescent="0.15">
      <c r="E532" s="157"/>
      <c r="F532" s="9"/>
      <c r="G532" s="9"/>
      <c r="H532" s="9"/>
      <c r="I532" s="9"/>
      <c r="J532" s="9"/>
      <c r="K532" s="9"/>
      <c r="L532" s="9"/>
      <c r="M532" s="9"/>
    </row>
    <row r="533" spans="5:13" ht="12.75" customHeight="1" x14ac:dyDescent="0.15">
      <c r="E533" s="157"/>
      <c r="F533" s="9"/>
      <c r="G533" s="9"/>
      <c r="H533" s="9"/>
      <c r="I533" s="9"/>
      <c r="J533" s="9"/>
      <c r="K533" s="9"/>
      <c r="L533" s="9"/>
      <c r="M533" s="9"/>
    </row>
    <row r="534" spans="5:13" ht="12.75" customHeight="1" x14ac:dyDescent="0.15">
      <c r="E534" s="157"/>
      <c r="F534" s="9"/>
      <c r="G534" s="9"/>
      <c r="H534" s="9"/>
      <c r="I534" s="9"/>
      <c r="J534" s="9"/>
      <c r="K534" s="9"/>
      <c r="L534" s="9"/>
      <c r="M534" s="9"/>
    </row>
    <row r="535" spans="5:13" ht="12.75" customHeight="1" x14ac:dyDescent="0.15">
      <c r="E535" s="157"/>
      <c r="F535" s="9"/>
      <c r="G535" s="9"/>
      <c r="H535" s="9"/>
      <c r="I535" s="9"/>
      <c r="J535" s="9"/>
      <c r="K535" s="9"/>
      <c r="L535" s="9"/>
      <c r="M535" s="9"/>
    </row>
    <row r="536" spans="5:13" ht="12.75" customHeight="1" x14ac:dyDescent="0.15">
      <c r="E536" s="157"/>
      <c r="F536" s="9"/>
      <c r="G536" s="9"/>
      <c r="H536" s="9"/>
      <c r="I536" s="9"/>
      <c r="J536" s="9"/>
      <c r="K536" s="9"/>
      <c r="L536" s="9"/>
      <c r="M536" s="9"/>
    </row>
    <row r="537" spans="5:13" ht="12.75" customHeight="1" x14ac:dyDescent="0.15">
      <c r="E537" s="157"/>
      <c r="F537" s="9"/>
      <c r="G537" s="9"/>
      <c r="H537" s="9"/>
      <c r="I537" s="9"/>
      <c r="J537" s="9"/>
      <c r="K537" s="9"/>
      <c r="L537" s="9"/>
      <c r="M537" s="9"/>
    </row>
    <row r="538" spans="5:13" ht="12.75" customHeight="1" x14ac:dyDescent="0.15">
      <c r="E538" s="157"/>
      <c r="F538" s="9"/>
      <c r="G538" s="9"/>
      <c r="H538" s="9"/>
      <c r="I538" s="9"/>
      <c r="J538" s="9"/>
      <c r="K538" s="9"/>
      <c r="L538" s="9"/>
      <c r="M538" s="9"/>
    </row>
    <row r="539" spans="5:13" ht="12.75" customHeight="1" x14ac:dyDescent="0.15">
      <c r="E539" s="157"/>
      <c r="F539" s="9"/>
      <c r="G539" s="9"/>
      <c r="H539" s="9"/>
      <c r="I539" s="9"/>
      <c r="J539" s="9"/>
      <c r="K539" s="9"/>
      <c r="L539" s="9"/>
      <c r="M539" s="9"/>
    </row>
    <row r="540" spans="5:13" ht="12.75" customHeight="1" x14ac:dyDescent="0.15">
      <c r="E540" s="157"/>
      <c r="F540" s="9"/>
      <c r="G540" s="9"/>
      <c r="H540" s="9"/>
      <c r="I540" s="9"/>
      <c r="J540" s="9"/>
      <c r="K540" s="9"/>
      <c r="L540" s="9"/>
      <c r="M540" s="9"/>
    </row>
    <row r="541" spans="5:13" ht="12.75" customHeight="1" x14ac:dyDescent="0.15">
      <c r="E541" s="157"/>
      <c r="F541" s="9"/>
      <c r="G541" s="9"/>
      <c r="H541" s="9"/>
      <c r="I541" s="9"/>
      <c r="J541" s="9"/>
      <c r="K541" s="9"/>
      <c r="L541" s="9"/>
      <c r="M541" s="9"/>
    </row>
    <row r="542" spans="5:13" ht="12.75" customHeight="1" x14ac:dyDescent="0.15">
      <c r="E542" s="157"/>
      <c r="F542" s="9"/>
      <c r="G542" s="9"/>
      <c r="H542" s="9"/>
      <c r="I542" s="9"/>
      <c r="J542" s="9"/>
      <c r="K542" s="9"/>
      <c r="L542" s="9"/>
      <c r="M542" s="9"/>
    </row>
    <row r="543" spans="5:13" ht="12.75" customHeight="1" x14ac:dyDescent="0.15">
      <c r="E543" s="157"/>
      <c r="F543" s="9"/>
      <c r="G543" s="9"/>
      <c r="H543" s="9"/>
      <c r="I543" s="9"/>
      <c r="J543" s="9"/>
      <c r="K543" s="9"/>
      <c r="L543" s="9"/>
      <c r="M543" s="9"/>
    </row>
    <row r="544" spans="5:13" ht="12.75" customHeight="1" x14ac:dyDescent="0.15">
      <c r="E544" s="157"/>
      <c r="F544" s="9"/>
      <c r="G544" s="9"/>
      <c r="H544" s="9"/>
      <c r="I544" s="9"/>
      <c r="J544" s="9"/>
      <c r="K544" s="9"/>
      <c r="L544" s="9"/>
      <c r="M544" s="9"/>
    </row>
    <row r="545" spans="5:13" ht="12.75" customHeight="1" x14ac:dyDescent="0.15">
      <c r="E545" s="157"/>
      <c r="F545" s="9"/>
      <c r="G545" s="9"/>
      <c r="H545" s="9"/>
      <c r="I545" s="9"/>
      <c r="J545" s="9"/>
      <c r="K545" s="9"/>
      <c r="L545" s="9"/>
      <c r="M545" s="9"/>
    </row>
    <row r="546" spans="5:13" ht="12.75" customHeight="1" x14ac:dyDescent="0.15">
      <c r="E546" s="157"/>
      <c r="F546" s="9"/>
      <c r="G546" s="9"/>
      <c r="H546" s="9"/>
      <c r="I546" s="9"/>
      <c r="J546" s="9"/>
      <c r="K546" s="9"/>
      <c r="L546" s="9"/>
      <c r="M546" s="9"/>
    </row>
    <row r="547" spans="5:13" ht="12.75" customHeight="1" x14ac:dyDescent="0.15">
      <c r="E547" s="157"/>
      <c r="F547" s="9"/>
      <c r="G547" s="9"/>
      <c r="H547" s="9"/>
      <c r="I547" s="9"/>
      <c r="J547" s="9"/>
      <c r="K547" s="9"/>
      <c r="L547" s="9"/>
      <c r="M547" s="9"/>
    </row>
    <row r="548" spans="5:13" ht="12.75" customHeight="1" x14ac:dyDescent="0.15">
      <c r="E548" s="157"/>
      <c r="F548" s="9"/>
      <c r="G548" s="9"/>
      <c r="H548" s="9"/>
      <c r="I548" s="9"/>
      <c r="J548" s="9"/>
      <c r="K548" s="9"/>
      <c r="L548" s="9"/>
      <c r="M548" s="9"/>
    </row>
    <row r="549" spans="5:13" ht="12.75" customHeight="1" x14ac:dyDescent="0.15">
      <c r="E549" s="157"/>
      <c r="F549" s="9"/>
      <c r="G549" s="9"/>
      <c r="H549" s="9"/>
      <c r="I549" s="9"/>
      <c r="J549" s="9"/>
      <c r="K549" s="9"/>
      <c r="L549" s="9"/>
      <c r="M549" s="9"/>
    </row>
    <row r="550" spans="5:13" ht="12.75" customHeight="1" x14ac:dyDescent="0.15">
      <c r="E550" s="157"/>
      <c r="F550" s="9"/>
      <c r="G550" s="9"/>
      <c r="H550" s="9"/>
      <c r="I550" s="9"/>
      <c r="J550" s="9"/>
      <c r="K550" s="9"/>
      <c r="L550" s="9"/>
      <c r="M550" s="9"/>
    </row>
    <row r="551" spans="5:13" ht="12.75" customHeight="1" x14ac:dyDescent="0.15">
      <c r="E551" s="157"/>
      <c r="F551" s="9"/>
      <c r="G551" s="9"/>
      <c r="H551" s="9"/>
      <c r="I551" s="9"/>
      <c r="J551" s="9"/>
      <c r="K551" s="9"/>
      <c r="L551" s="9"/>
      <c r="M551" s="9"/>
    </row>
    <row r="552" spans="5:13" ht="12.75" customHeight="1" x14ac:dyDescent="0.15">
      <c r="E552" s="157"/>
      <c r="F552" s="9"/>
      <c r="G552" s="9"/>
      <c r="H552" s="9"/>
      <c r="I552" s="9"/>
      <c r="J552" s="9"/>
      <c r="K552" s="9"/>
      <c r="L552" s="9"/>
      <c r="M552" s="9"/>
    </row>
    <row r="553" spans="5:13" ht="12.75" customHeight="1" x14ac:dyDescent="0.15">
      <c r="E553" s="157"/>
      <c r="F553" s="9"/>
      <c r="G553" s="9"/>
      <c r="H553" s="9"/>
      <c r="I553" s="9"/>
      <c r="J553" s="9"/>
      <c r="K553" s="9"/>
      <c r="L553" s="9"/>
      <c r="M553" s="9"/>
    </row>
    <row r="554" spans="5:13" ht="12.75" customHeight="1" x14ac:dyDescent="0.15">
      <c r="E554" s="157"/>
      <c r="F554" s="9"/>
      <c r="G554" s="9"/>
      <c r="H554" s="9"/>
      <c r="I554" s="9"/>
      <c r="J554" s="9"/>
      <c r="K554" s="9"/>
      <c r="L554" s="9"/>
      <c r="M554" s="9"/>
    </row>
    <row r="555" spans="5:13" ht="12.75" customHeight="1" x14ac:dyDescent="0.15">
      <c r="E555" s="157"/>
      <c r="F555" s="9"/>
      <c r="G555" s="9"/>
      <c r="H555" s="9"/>
      <c r="I555" s="9"/>
      <c r="J555" s="9"/>
      <c r="K555" s="9"/>
      <c r="L555" s="9"/>
      <c r="M555" s="9"/>
    </row>
    <row r="556" spans="5:13" ht="12.75" customHeight="1" x14ac:dyDescent="0.15">
      <c r="E556" s="157"/>
      <c r="F556" s="9"/>
      <c r="G556" s="9"/>
      <c r="H556" s="9"/>
      <c r="I556" s="9"/>
      <c r="J556" s="9"/>
      <c r="K556" s="9"/>
      <c r="L556" s="9"/>
      <c r="M556" s="9"/>
    </row>
    <row r="557" spans="5:13" ht="12.75" customHeight="1" x14ac:dyDescent="0.15">
      <c r="E557" s="157"/>
      <c r="F557" s="9"/>
      <c r="G557" s="9"/>
      <c r="H557" s="9"/>
      <c r="I557" s="9"/>
      <c r="J557" s="9"/>
      <c r="K557" s="9"/>
      <c r="L557" s="9"/>
      <c r="M557" s="9"/>
    </row>
    <row r="558" spans="5:13" ht="12.75" customHeight="1" x14ac:dyDescent="0.15">
      <c r="E558" s="157"/>
      <c r="F558" s="9"/>
      <c r="G558" s="9"/>
      <c r="H558" s="9"/>
      <c r="I558" s="9"/>
      <c r="J558" s="9"/>
      <c r="K558" s="9"/>
      <c r="L558" s="9"/>
      <c r="M558" s="9"/>
    </row>
    <row r="559" spans="5:13" ht="12.75" customHeight="1" x14ac:dyDescent="0.15">
      <c r="E559" s="157"/>
      <c r="F559" s="9"/>
      <c r="G559" s="9"/>
      <c r="H559" s="9"/>
      <c r="I559" s="9"/>
      <c r="J559" s="9"/>
      <c r="K559" s="9"/>
      <c r="L559" s="9"/>
      <c r="M559" s="9"/>
    </row>
    <row r="560" spans="5:13" ht="12.75" customHeight="1" x14ac:dyDescent="0.15">
      <c r="E560" s="157"/>
      <c r="F560" s="9"/>
      <c r="G560" s="9"/>
      <c r="H560" s="9"/>
      <c r="I560" s="9"/>
      <c r="J560" s="9"/>
      <c r="K560" s="9"/>
      <c r="L560" s="9"/>
      <c r="M560" s="9"/>
    </row>
    <row r="561" spans="5:13" ht="12.75" customHeight="1" x14ac:dyDescent="0.15">
      <c r="E561" s="157"/>
      <c r="F561" s="9"/>
      <c r="G561" s="9"/>
      <c r="H561" s="9"/>
      <c r="I561" s="9"/>
      <c r="J561" s="9"/>
      <c r="K561" s="9"/>
      <c r="L561" s="9"/>
      <c r="M561" s="9"/>
    </row>
    <row r="562" spans="5:13" ht="12.75" customHeight="1" x14ac:dyDescent="0.15">
      <c r="E562" s="157"/>
      <c r="F562" s="9"/>
      <c r="G562" s="9"/>
      <c r="H562" s="9"/>
      <c r="I562" s="9"/>
      <c r="J562" s="9"/>
      <c r="K562" s="9"/>
      <c r="L562" s="9"/>
      <c r="M562" s="9"/>
    </row>
    <row r="563" spans="5:13" ht="12.75" customHeight="1" x14ac:dyDescent="0.15">
      <c r="E563" s="157"/>
      <c r="F563" s="9"/>
      <c r="G563" s="9"/>
      <c r="H563" s="9"/>
      <c r="I563" s="9"/>
      <c r="J563" s="9"/>
      <c r="K563" s="9"/>
      <c r="L563" s="9"/>
      <c r="M563" s="9"/>
    </row>
    <row r="564" spans="5:13" ht="12.75" customHeight="1" x14ac:dyDescent="0.15">
      <c r="E564" s="157"/>
      <c r="F564" s="9"/>
      <c r="G564" s="9"/>
      <c r="H564" s="9"/>
      <c r="I564" s="9"/>
      <c r="J564" s="9"/>
      <c r="K564" s="9"/>
      <c r="L564" s="9"/>
      <c r="M564" s="9"/>
    </row>
    <row r="565" spans="5:13" ht="12.75" customHeight="1" x14ac:dyDescent="0.15">
      <c r="E565" s="157"/>
      <c r="F565" s="9"/>
      <c r="G565" s="9"/>
      <c r="H565" s="9"/>
      <c r="I565" s="9"/>
      <c r="J565" s="9"/>
      <c r="K565" s="9"/>
      <c r="L565" s="9"/>
      <c r="M565" s="9"/>
    </row>
    <row r="566" spans="5:13" ht="12.75" customHeight="1" x14ac:dyDescent="0.15">
      <c r="E566" s="157"/>
      <c r="F566" s="9"/>
      <c r="G566" s="9"/>
      <c r="H566" s="9"/>
      <c r="I566" s="9"/>
      <c r="J566" s="9"/>
      <c r="K566" s="9"/>
      <c r="L566" s="9"/>
      <c r="M566" s="9"/>
    </row>
    <row r="567" spans="5:13" ht="12.75" customHeight="1" x14ac:dyDescent="0.15">
      <c r="E567" s="157"/>
      <c r="F567" s="9"/>
      <c r="G567" s="9"/>
      <c r="H567" s="9"/>
      <c r="I567" s="9"/>
      <c r="J567" s="9"/>
      <c r="K567" s="9"/>
      <c r="L567" s="9"/>
      <c r="M567" s="9"/>
    </row>
    <row r="568" spans="5:13" ht="12.75" customHeight="1" x14ac:dyDescent="0.15">
      <c r="E568" s="157"/>
      <c r="F568" s="9"/>
      <c r="G568" s="9"/>
      <c r="H568" s="9"/>
      <c r="I568" s="9"/>
      <c r="J568" s="9"/>
      <c r="K568" s="9"/>
      <c r="L568" s="9"/>
      <c r="M568" s="9"/>
    </row>
    <row r="569" spans="5:13" ht="12.75" customHeight="1" x14ac:dyDescent="0.15">
      <c r="E569" s="157"/>
      <c r="F569" s="9"/>
      <c r="G569" s="9"/>
      <c r="H569" s="9"/>
      <c r="I569" s="9"/>
      <c r="J569" s="9"/>
      <c r="K569" s="9"/>
      <c r="L569" s="9"/>
      <c r="M569" s="9"/>
    </row>
    <row r="570" spans="5:13" ht="12.75" customHeight="1" x14ac:dyDescent="0.15">
      <c r="E570" s="157"/>
      <c r="F570" s="9"/>
      <c r="G570" s="9"/>
      <c r="H570" s="9"/>
      <c r="I570" s="9"/>
      <c r="J570" s="9"/>
      <c r="K570" s="9"/>
      <c r="L570" s="9"/>
      <c r="M570" s="9"/>
    </row>
    <row r="571" spans="5:13" ht="12.75" customHeight="1" x14ac:dyDescent="0.15">
      <c r="E571" s="157"/>
      <c r="F571" s="9"/>
      <c r="G571" s="9"/>
      <c r="H571" s="9"/>
      <c r="I571" s="9"/>
      <c r="J571" s="9"/>
      <c r="K571" s="9"/>
      <c r="L571" s="9"/>
      <c r="M571" s="9"/>
    </row>
    <row r="572" spans="5:13" ht="12.75" customHeight="1" x14ac:dyDescent="0.15">
      <c r="E572" s="157"/>
      <c r="F572" s="9"/>
      <c r="G572" s="9"/>
      <c r="H572" s="9"/>
      <c r="I572" s="9"/>
      <c r="J572" s="9"/>
      <c r="K572" s="9"/>
      <c r="L572" s="9"/>
      <c r="M572" s="9"/>
    </row>
    <row r="573" spans="5:13" ht="12.75" customHeight="1" x14ac:dyDescent="0.15">
      <c r="E573" s="157"/>
      <c r="F573" s="9"/>
      <c r="G573" s="9"/>
      <c r="H573" s="9"/>
      <c r="I573" s="9"/>
      <c r="J573" s="9"/>
      <c r="K573" s="9"/>
      <c r="L573" s="9"/>
      <c r="M573" s="9"/>
    </row>
    <row r="574" spans="5:13" ht="12.75" customHeight="1" x14ac:dyDescent="0.15">
      <c r="E574" s="157"/>
      <c r="F574" s="9"/>
      <c r="G574" s="9"/>
      <c r="H574" s="9"/>
      <c r="I574" s="9"/>
      <c r="J574" s="9"/>
      <c r="K574" s="9"/>
      <c r="L574" s="9"/>
      <c r="M574" s="9"/>
    </row>
    <row r="575" spans="5:13" ht="12.75" customHeight="1" x14ac:dyDescent="0.15">
      <c r="E575" s="157"/>
      <c r="F575" s="9"/>
      <c r="G575" s="9"/>
      <c r="H575" s="9"/>
      <c r="I575" s="9"/>
      <c r="J575" s="9"/>
      <c r="K575" s="9"/>
      <c r="L575" s="9"/>
      <c r="M575" s="9"/>
    </row>
    <row r="576" spans="5:13" ht="12.75" customHeight="1" x14ac:dyDescent="0.15">
      <c r="E576" s="157"/>
      <c r="F576" s="9"/>
      <c r="G576" s="9"/>
      <c r="H576" s="9"/>
      <c r="I576" s="9"/>
      <c r="J576" s="9"/>
      <c r="K576" s="9"/>
      <c r="L576" s="9"/>
      <c r="M576" s="9"/>
    </row>
    <row r="577" spans="5:13" ht="12.75" customHeight="1" x14ac:dyDescent="0.15">
      <c r="E577" s="157"/>
      <c r="F577" s="9"/>
      <c r="G577" s="9"/>
      <c r="H577" s="9"/>
      <c r="I577" s="9"/>
      <c r="J577" s="9"/>
      <c r="K577" s="9"/>
      <c r="L577" s="9"/>
      <c r="M577" s="9"/>
    </row>
    <row r="578" spans="5:13" ht="12.75" customHeight="1" x14ac:dyDescent="0.15">
      <c r="E578" s="157"/>
      <c r="F578" s="9"/>
      <c r="G578" s="9"/>
      <c r="H578" s="9"/>
      <c r="I578" s="9"/>
      <c r="J578" s="9"/>
      <c r="K578" s="9"/>
      <c r="L578" s="9"/>
      <c r="M578" s="9"/>
    </row>
    <row r="579" spans="5:13" ht="12.75" customHeight="1" x14ac:dyDescent="0.15">
      <c r="E579" s="157"/>
      <c r="F579" s="9"/>
      <c r="G579" s="9"/>
      <c r="H579" s="9"/>
      <c r="I579" s="9"/>
      <c r="J579" s="9"/>
      <c r="K579" s="9"/>
      <c r="L579" s="9"/>
      <c r="M579" s="9"/>
    </row>
    <row r="580" spans="5:13" ht="12.75" customHeight="1" x14ac:dyDescent="0.15">
      <c r="E580" s="157"/>
      <c r="F580" s="9"/>
      <c r="G580" s="9"/>
      <c r="H580" s="9"/>
      <c r="I580" s="9"/>
      <c r="J580" s="9"/>
      <c r="K580" s="9"/>
      <c r="L580" s="9"/>
      <c r="M580" s="9"/>
    </row>
    <row r="581" spans="5:13" ht="12.75" customHeight="1" x14ac:dyDescent="0.15">
      <c r="E581" s="157"/>
      <c r="F581" s="9"/>
      <c r="G581" s="9"/>
      <c r="H581" s="9"/>
      <c r="I581" s="9"/>
      <c r="J581" s="9"/>
      <c r="K581" s="9"/>
      <c r="L581" s="9"/>
      <c r="M581" s="9"/>
    </row>
    <row r="582" spans="5:13" ht="12.75" customHeight="1" x14ac:dyDescent="0.15">
      <c r="E582" s="157"/>
      <c r="F582" s="9"/>
      <c r="G582" s="9"/>
      <c r="H582" s="9"/>
      <c r="I582" s="9"/>
      <c r="J582" s="9"/>
      <c r="K582" s="9"/>
      <c r="L582" s="9"/>
      <c r="M582" s="9"/>
    </row>
    <row r="583" spans="5:13" ht="12.75" customHeight="1" x14ac:dyDescent="0.15">
      <c r="E583" s="157"/>
      <c r="F583" s="9"/>
      <c r="G583" s="9"/>
      <c r="H583" s="9"/>
      <c r="I583" s="9"/>
      <c r="J583" s="9"/>
      <c r="K583" s="9"/>
      <c r="L583" s="9"/>
      <c r="M583" s="9"/>
    </row>
    <row r="584" spans="5:13" ht="12.75" customHeight="1" x14ac:dyDescent="0.15">
      <c r="E584" s="157"/>
      <c r="F584" s="9"/>
      <c r="G584" s="9"/>
      <c r="H584" s="9"/>
      <c r="I584" s="9"/>
      <c r="J584" s="9"/>
      <c r="K584" s="9"/>
      <c r="L584" s="9"/>
      <c r="M584" s="9"/>
    </row>
    <row r="585" spans="5:13" ht="12.75" customHeight="1" x14ac:dyDescent="0.15">
      <c r="E585" s="157"/>
      <c r="F585" s="9"/>
      <c r="G585" s="9"/>
      <c r="H585" s="9"/>
      <c r="I585" s="9"/>
      <c r="J585" s="9"/>
      <c r="K585" s="9"/>
      <c r="L585" s="9"/>
      <c r="M585" s="9"/>
    </row>
    <row r="586" spans="5:13" ht="12.75" customHeight="1" x14ac:dyDescent="0.15">
      <c r="E586" s="157"/>
      <c r="F586" s="9"/>
      <c r="G586" s="9"/>
      <c r="H586" s="9"/>
      <c r="I586" s="9"/>
      <c r="J586" s="9"/>
      <c r="K586" s="9"/>
      <c r="L586" s="9"/>
      <c r="M586" s="9"/>
    </row>
    <row r="587" spans="5:13" ht="12.75" customHeight="1" x14ac:dyDescent="0.15">
      <c r="E587" s="157"/>
      <c r="F587" s="9"/>
      <c r="G587" s="9"/>
      <c r="H587" s="9"/>
      <c r="I587" s="9"/>
      <c r="J587" s="9"/>
      <c r="K587" s="9"/>
      <c r="L587" s="9"/>
      <c r="M587" s="9"/>
    </row>
    <row r="588" spans="5:13" ht="12.75" customHeight="1" x14ac:dyDescent="0.15">
      <c r="E588" s="157"/>
      <c r="F588" s="9"/>
      <c r="G588" s="9"/>
      <c r="H588" s="9"/>
      <c r="I588" s="9"/>
      <c r="J588" s="9"/>
      <c r="K588" s="9"/>
      <c r="L588" s="9"/>
      <c r="M588" s="9"/>
    </row>
    <row r="589" spans="5:13" ht="12.75" customHeight="1" x14ac:dyDescent="0.15">
      <c r="E589" s="157"/>
      <c r="F589" s="9"/>
      <c r="G589" s="9"/>
      <c r="H589" s="9"/>
      <c r="I589" s="9"/>
      <c r="J589" s="9"/>
      <c r="K589" s="9"/>
      <c r="L589" s="9"/>
      <c r="M589" s="9"/>
    </row>
    <row r="590" spans="5:13" ht="12.75" customHeight="1" x14ac:dyDescent="0.15">
      <c r="E590" s="157"/>
      <c r="F590" s="9"/>
      <c r="G590" s="9"/>
      <c r="H590" s="9"/>
      <c r="I590" s="9"/>
      <c r="J590" s="9"/>
      <c r="K590" s="9"/>
      <c r="L590" s="9"/>
      <c r="M590" s="9"/>
    </row>
    <row r="591" spans="5:13" ht="12.75" customHeight="1" x14ac:dyDescent="0.15">
      <c r="E591" s="157"/>
      <c r="F591" s="9"/>
      <c r="G591" s="9"/>
      <c r="H591" s="9"/>
      <c r="I591" s="9"/>
      <c r="J591" s="9"/>
      <c r="K591" s="9"/>
      <c r="L591" s="9"/>
      <c r="M591" s="9"/>
    </row>
    <row r="592" spans="5:13" ht="12.75" customHeight="1" x14ac:dyDescent="0.15">
      <c r="E592" s="157"/>
      <c r="F592" s="9"/>
      <c r="G592" s="9"/>
      <c r="H592" s="9"/>
      <c r="I592" s="9"/>
      <c r="J592" s="9"/>
      <c r="K592" s="9"/>
      <c r="L592" s="9"/>
      <c r="M592" s="9"/>
    </row>
    <row r="593" spans="5:13" ht="12.75" customHeight="1" x14ac:dyDescent="0.15">
      <c r="E593" s="157"/>
      <c r="F593" s="9"/>
      <c r="G593" s="9"/>
      <c r="H593" s="9"/>
      <c r="I593" s="9"/>
      <c r="J593" s="9"/>
      <c r="K593" s="9"/>
      <c r="L593" s="9"/>
      <c r="M593" s="9"/>
    </row>
    <row r="594" spans="5:13" ht="12.75" customHeight="1" x14ac:dyDescent="0.15">
      <c r="E594" s="157"/>
      <c r="F594" s="9"/>
      <c r="G594" s="9"/>
      <c r="H594" s="9"/>
      <c r="I594" s="9"/>
      <c r="J594" s="9"/>
      <c r="K594" s="9"/>
      <c r="L594" s="9"/>
      <c r="M594" s="9"/>
    </row>
    <row r="595" spans="5:13" ht="12.75" customHeight="1" x14ac:dyDescent="0.15">
      <c r="E595" s="157"/>
      <c r="F595" s="9"/>
      <c r="G595" s="9"/>
      <c r="H595" s="9"/>
      <c r="I595" s="9"/>
      <c r="J595" s="9"/>
      <c r="K595" s="9"/>
      <c r="L595" s="9"/>
      <c r="M595" s="9"/>
    </row>
    <row r="596" spans="5:13" ht="12.75" customHeight="1" x14ac:dyDescent="0.15">
      <c r="E596" s="157"/>
      <c r="F596" s="9"/>
      <c r="G596" s="9"/>
      <c r="H596" s="9"/>
      <c r="I596" s="9"/>
      <c r="J596" s="9"/>
      <c r="K596" s="9"/>
      <c r="L596" s="9"/>
      <c r="M596" s="9"/>
    </row>
    <row r="597" spans="5:13" ht="12.75" customHeight="1" x14ac:dyDescent="0.15">
      <c r="E597" s="157"/>
      <c r="F597" s="9"/>
      <c r="G597" s="9"/>
      <c r="H597" s="9"/>
      <c r="I597" s="9"/>
      <c r="J597" s="9"/>
      <c r="K597" s="9"/>
      <c r="L597" s="9"/>
      <c r="M597" s="9"/>
    </row>
    <row r="598" spans="5:13" ht="12.75" customHeight="1" x14ac:dyDescent="0.15">
      <c r="E598" s="157"/>
      <c r="F598" s="9"/>
      <c r="G598" s="9"/>
      <c r="H598" s="9"/>
      <c r="I598" s="9"/>
      <c r="J598" s="9"/>
      <c r="K598" s="9"/>
      <c r="L598" s="9"/>
      <c r="M598" s="9"/>
    </row>
    <row r="599" spans="5:13" ht="12.75" customHeight="1" x14ac:dyDescent="0.15">
      <c r="E599" s="157"/>
      <c r="F599" s="9"/>
      <c r="G599" s="9"/>
      <c r="H599" s="9"/>
      <c r="I599" s="9"/>
      <c r="J599" s="9"/>
      <c r="K599" s="9"/>
      <c r="L599" s="9"/>
      <c r="M599" s="9"/>
    </row>
    <row r="600" spans="5:13" ht="12.75" customHeight="1" x14ac:dyDescent="0.15">
      <c r="E600" s="157"/>
      <c r="F600" s="9"/>
      <c r="G600" s="9"/>
      <c r="H600" s="9"/>
      <c r="I600" s="9"/>
      <c r="J600" s="9"/>
      <c r="K600" s="9"/>
      <c r="L600" s="9"/>
      <c r="M600" s="9"/>
    </row>
    <row r="601" spans="5:13" ht="12.75" customHeight="1" x14ac:dyDescent="0.15">
      <c r="E601" s="157"/>
      <c r="F601" s="9"/>
      <c r="G601" s="9"/>
      <c r="H601" s="9"/>
      <c r="I601" s="9"/>
      <c r="J601" s="9"/>
      <c r="K601" s="9"/>
      <c r="L601" s="9"/>
      <c r="M601" s="9"/>
    </row>
    <row r="602" spans="5:13" ht="12.75" customHeight="1" x14ac:dyDescent="0.15">
      <c r="E602" s="157"/>
      <c r="F602" s="9"/>
      <c r="G602" s="9"/>
      <c r="H602" s="9"/>
      <c r="I602" s="9"/>
      <c r="J602" s="9"/>
      <c r="K602" s="9"/>
      <c r="L602" s="9"/>
      <c r="M602" s="9"/>
    </row>
    <row r="603" spans="5:13" ht="12.75" customHeight="1" x14ac:dyDescent="0.15">
      <c r="E603" s="157"/>
      <c r="F603" s="9"/>
      <c r="G603" s="9"/>
      <c r="H603" s="9"/>
      <c r="I603" s="9"/>
      <c r="J603" s="9"/>
      <c r="K603" s="9"/>
      <c r="L603" s="9"/>
      <c r="M603" s="9"/>
    </row>
    <row r="604" spans="5:13" ht="12.75" customHeight="1" x14ac:dyDescent="0.15">
      <c r="E604" s="157"/>
      <c r="F604" s="9"/>
      <c r="G604" s="9"/>
      <c r="H604" s="9"/>
      <c r="I604" s="9"/>
      <c r="J604" s="9"/>
      <c r="K604" s="9"/>
      <c r="L604" s="9"/>
      <c r="M604" s="9"/>
    </row>
    <row r="605" spans="5:13" ht="12.75" customHeight="1" x14ac:dyDescent="0.15">
      <c r="E605" s="157"/>
      <c r="F605" s="9"/>
      <c r="G605" s="9"/>
      <c r="H605" s="9"/>
      <c r="I605" s="9"/>
      <c r="J605" s="9"/>
      <c r="K605" s="9"/>
      <c r="L605" s="9"/>
      <c r="M605" s="9"/>
    </row>
    <row r="606" spans="5:13" ht="12.75" customHeight="1" x14ac:dyDescent="0.15">
      <c r="E606" s="157"/>
      <c r="F606" s="9"/>
      <c r="G606" s="9"/>
      <c r="H606" s="9"/>
      <c r="I606" s="9"/>
      <c r="J606" s="9"/>
      <c r="K606" s="9"/>
      <c r="L606" s="9"/>
      <c r="M606" s="9"/>
    </row>
    <row r="607" spans="5:13" ht="12.75" customHeight="1" x14ac:dyDescent="0.15">
      <c r="E607" s="157"/>
      <c r="F607" s="9"/>
      <c r="G607" s="9"/>
      <c r="H607" s="9"/>
      <c r="I607" s="9"/>
      <c r="J607" s="9"/>
      <c r="K607" s="9"/>
      <c r="L607" s="9"/>
      <c r="M607" s="9"/>
    </row>
    <row r="608" spans="5:13" ht="12.75" customHeight="1" x14ac:dyDescent="0.15">
      <c r="E608" s="157"/>
      <c r="F608" s="9"/>
      <c r="G608" s="9"/>
      <c r="H608" s="9"/>
      <c r="I608" s="9"/>
      <c r="J608" s="9"/>
      <c r="K608" s="9"/>
      <c r="L608" s="9"/>
      <c r="M608" s="9"/>
    </row>
    <row r="609" spans="5:13" ht="12.75" customHeight="1" x14ac:dyDescent="0.15">
      <c r="E609" s="157"/>
      <c r="F609" s="9"/>
      <c r="G609" s="9"/>
      <c r="H609" s="9"/>
      <c r="I609" s="9"/>
      <c r="J609" s="9"/>
      <c r="K609" s="9"/>
      <c r="L609" s="9"/>
      <c r="M609" s="9"/>
    </row>
    <row r="610" spans="5:13" ht="12.75" customHeight="1" x14ac:dyDescent="0.15">
      <c r="E610" s="157"/>
      <c r="F610" s="9"/>
      <c r="G610" s="9"/>
      <c r="H610" s="9"/>
      <c r="I610" s="9"/>
      <c r="J610" s="9"/>
      <c r="K610" s="9"/>
      <c r="L610" s="9"/>
      <c r="M610" s="9"/>
    </row>
    <row r="611" spans="5:13" ht="12.75" customHeight="1" x14ac:dyDescent="0.15">
      <c r="E611" s="157"/>
      <c r="F611" s="9"/>
      <c r="G611" s="9"/>
      <c r="H611" s="9"/>
      <c r="I611" s="9"/>
      <c r="J611" s="9"/>
      <c r="K611" s="9"/>
      <c r="L611" s="9"/>
      <c r="M611" s="9"/>
    </row>
    <row r="612" spans="5:13" ht="12.75" customHeight="1" x14ac:dyDescent="0.15">
      <c r="E612" s="157"/>
      <c r="F612" s="9"/>
      <c r="G612" s="9"/>
      <c r="H612" s="9"/>
      <c r="I612" s="9"/>
      <c r="J612" s="9"/>
      <c r="K612" s="9"/>
      <c r="L612" s="9"/>
      <c r="M612" s="9"/>
    </row>
    <row r="613" spans="5:13" ht="12.75" customHeight="1" x14ac:dyDescent="0.15">
      <c r="E613" s="157"/>
      <c r="F613" s="9"/>
      <c r="G613" s="9"/>
      <c r="H613" s="9"/>
      <c r="I613" s="9"/>
      <c r="J613" s="9"/>
      <c r="K613" s="9"/>
      <c r="L613" s="9"/>
      <c r="M613" s="9"/>
    </row>
    <row r="614" spans="5:13" ht="12.75" customHeight="1" x14ac:dyDescent="0.15">
      <c r="E614" s="157"/>
      <c r="F614" s="9"/>
      <c r="G614" s="9"/>
      <c r="H614" s="9"/>
      <c r="I614" s="9"/>
      <c r="J614" s="9"/>
      <c r="K614" s="9"/>
      <c r="L614" s="9"/>
      <c r="M614" s="9"/>
    </row>
    <row r="615" spans="5:13" ht="12.75" customHeight="1" x14ac:dyDescent="0.15">
      <c r="E615" s="157"/>
      <c r="F615" s="9"/>
      <c r="G615" s="9"/>
      <c r="H615" s="9"/>
      <c r="I615" s="9"/>
      <c r="J615" s="9"/>
      <c r="K615" s="9"/>
      <c r="L615" s="9"/>
      <c r="M615" s="9"/>
    </row>
    <row r="616" spans="5:13" ht="12.75" customHeight="1" x14ac:dyDescent="0.15">
      <c r="E616" s="157"/>
      <c r="F616" s="9"/>
      <c r="G616" s="9"/>
      <c r="H616" s="9"/>
      <c r="I616" s="9"/>
      <c r="J616" s="9"/>
      <c r="K616" s="9"/>
      <c r="L616" s="9"/>
      <c r="M616" s="9"/>
    </row>
    <row r="617" spans="5:13" ht="12.75" customHeight="1" x14ac:dyDescent="0.15">
      <c r="E617" s="157"/>
      <c r="F617" s="9"/>
      <c r="G617" s="9"/>
      <c r="H617" s="9"/>
      <c r="I617" s="9"/>
      <c r="J617" s="9"/>
      <c r="K617" s="9"/>
      <c r="L617" s="9"/>
      <c r="M617" s="9"/>
    </row>
    <row r="618" spans="5:13" ht="12.75" customHeight="1" x14ac:dyDescent="0.15">
      <c r="E618" s="157"/>
      <c r="F618" s="9"/>
      <c r="G618" s="9"/>
      <c r="H618" s="9"/>
      <c r="I618" s="9"/>
      <c r="J618" s="9"/>
      <c r="K618" s="9"/>
      <c r="L618" s="9"/>
      <c r="M618" s="9"/>
    </row>
    <row r="619" spans="5:13" ht="12.75" customHeight="1" x14ac:dyDescent="0.15">
      <c r="E619" s="157"/>
      <c r="F619" s="9"/>
      <c r="G619" s="9"/>
      <c r="H619" s="9"/>
      <c r="I619" s="9"/>
      <c r="J619" s="9"/>
      <c r="K619" s="9"/>
      <c r="L619" s="9"/>
      <c r="M619" s="9"/>
    </row>
    <row r="620" spans="5:13" ht="12.75" customHeight="1" x14ac:dyDescent="0.15">
      <c r="E620" s="157"/>
      <c r="F620" s="9"/>
      <c r="G620" s="9"/>
      <c r="H620" s="9"/>
      <c r="I620" s="9"/>
      <c r="J620" s="9"/>
      <c r="K620" s="9"/>
      <c r="L620" s="9"/>
      <c r="M620" s="9"/>
    </row>
    <row r="621" spans="5:13" ht="12.75" customHeight="1" x14ac:dyDescent="0.15">
      <c r="E621" s="157"/>
      <c r="F621" s="9"/>
      <c r="G621" s="9"/>
      <c r="H621" s="9"/>
      <c r="I621" s="9"/>
      <c r="J621" s="9"/>
      <c r="K621" s="9"/>
      <c r="L621" s="9"/>
      <c r="M621" s="9"/>
    </row>
    <row r="622" spans="5:13" ht="12.75" customHeight="1" x14ac:dyDescent="0.15">
      <c r="E622" s="157"/>
      <c r="F622" s="9"/>
      <c r="G622" s="9"/>
      <c r="H622" s="9"/>
      <c r="I622" s="9"/>
      <c r="J622" s="9"/>
      <c r="K622" s="9"/>
      <c r="L622" s="9"/>
      <c r="M622" s="9"/>
    </row>
    <row r="623" spans="5:13" ht="12.75" customHeight="1" x14ac:dyDescent="0.15">
      <c r="E623" s="157"/>
      <c r="F623" s="9"/>
      <c r="G623" s="9"/>
      <c r="H623" s="9"/>
      <c r="I623" s="9"/>
      <c r="J623" s="9"/>
      <c r="K623" s="9"/>
      <c r="L623" s="9"/>
      <c r="M623" s="9"/>
    </row>
    <row r="624" spans="5:13" ht="12.75" customHeight="1" x14ac:dyDescent="0.15">
      <c r="E624" s="157"/>
      <c r="F624" s="9"/>
      <c r="G624" s="9"/>
      <c r="H624" s="9"/>
      <c r="I624" s="9"/>
      <c r="J624" s="9"/>
      <c r="K624" s="9"/>
      <c r="L624" s="9"/>
      <c r="M624" s="9"/>
    </row>
    <row r="625" spans="5:13" ht="12.75" customHeight="1" x14ac:dyDescent="0.15">
      <c r="E625" s="157"/>
      <c r="F625" s="9"/>
      <c r="G625" s="9"/>
      <c r="H625" s="9"/>
      <c r="I625" s="9"/>
      <c r="J625" s="9"/>
      <c r="K625" s="9"/>
      <c r="L625" s="9"/>
      <c r="M625" s="9"/>
    </row>
    <row r="626" spans="5:13" ht="12.75" customHeight="1" x14ac:dyDescent="0.15">
      <c r="E626" s="157"/>
      <c r="F626" s="9"/>
      <c r="G626" s="9"/>
      <c r="H626" s="9"/>
      <c r="I626" s="9"/>
      <c r="J626" s="9"/>
      <c r="K626" s="9"/>
      <c r="L626" s="9"/>
      <c r="M626" s="9"/>
    </row>
    <row r="627" spans="5:13" ht="12.75" customHeight="1" x14ac:dyDescent="0.15">
      <c r="E627" s="157"/>
      <c r="F627" s="9"/>
      <c r="G627" s="9"/>
      <c r="H627" s="9"/>
      <c r="I627" s="9"/>
      <c r="J627" s="9"/>
      <c r="K627" s="9"/>
      <c r="L627" s="9"/>
      <c r="M627" s="9"/>
    </row>
    <row r="628" spans="5:13" ht="12.75" customHeight="1" x14ac:dyDescent="0.15">
      <c r="E628" s="157"/>
      <c r="F628" s="9"/>
      <c r="G628" s="9"/>
      <c r="H628" s="9"/>
      <c r="I628" s="9"/>
      <c r="J628" s="9"/>
      <c r="K628" s="9"/>
      <c r="L628" s="9"/>
      <c r="M628" s="9"/>
    </row>
    <row r="629" spans="5:13" ht="12.75" customHeight="1" x14ac:dyDescent="0.15">
      <c r="E629" s="157"/>
      <c r="F629" s="9"/>
      <c r="G629" s="9"/>
      <c r="H629" s="9"/>
      <c r="I629" s="9"/>
      <c r="J629" s="9"/>
      <c r="K629" s="9"/>
      <c r="L629" s="9"/>
      <c r="M629" s="9"/>
    </row>
    <row r="630" spans="5:13" ht="12.75" customHeight="1" x14ac:dyDescent="0.15">
      <c r="E630" s="157"/>
      <c r="F630" s="9"/>
      <c r="G630" s="9"/>
      <c r="H630" s="9"/>
      <c r="I630" s="9"/>
      <c r="J630" s="9"/>
      <c r="K630" s="9"/>
      <c r="L630" s="9"/>
      <c r="M630" s="9"/>
    </row>
    <row r="631" spans="5:13" ht="12.75" customHeight="1" x14ac:dyDescent="0.15">
      <c r="E631" s="157"/>
      <c r="F631" s="9"/>
      <c r="G631" s="9"/>
      <c r="H631" s="9"/>
      <c r="I631" s="9"/>
      <c r="J631" s="9"/>
      <c r="K631" s="9"/>
      <c r="L631" s="9"/>
      <c r="M631" s="9"/>
    </row>
    <row r="632" spans="5:13" ht="12.75" customHeight="1" x14ac:dyDescent="0.15">
      <c r="E632" s="157"/>
      <c r="F632" s="9"/>
      <c r="G632" s="9"/>
      <c r="H632" s="9"/>
      <c r="I632" s="9"/>
      <c r="J632" s="9"/>
      <c r="K632" s="9"/>
      <c r="L632" s="9"/>
      <c r="M632" s="9"/>
    </row>
    <row r="633" spans="5:13" ht="12.75" customHeight="1" x14ac:dyDescent="0.15">
      <c r="E633" s="157"/>
      <c r="F633" s="9"/>
      <c r="G633" s="9"/>
      <c r="H633" s="9"/>
      <c r="I633" s="9"/>
      <c r="J633" s="9"/>
      <c r="K633" s="9"/>
      <c r="L633" s="9"/>
      <c r="M633" s="9"/>
    </row>
    <row r="634" spans="5:13" ht="12.75" customHeight="1" x14ac:dyDescent="0.15">
      <c r="E634" s="157"/>
      <c r="F634" s="9"/>
      <c r="G634" s="9"/>
      <c r="H634" s="9"/>
      <c r="I634" s="9"/>
      <c r="J634" s="9"/>
      <c r="K634" s="9"/>
      <c r="L634" s="9"/>
      <c r="M634" s="9"/>
    </row>
    <row r="635" spans="5:13" ht="12.75" customHeight="1" x14ac:dyDescent="0.15">
      <c r="E635" s="157"/>
      <c r="F635" s="9"/>
      <c r="G635" s="9"/>
      <c r="H635" s="9"/>
      <c r="I635" s="9"/>
      <c r="J635" s="9"/>
      <c r="K635" s="9"/>
      <c r="L635" s="9"/>
      <c r="M635" s="9"/>
    </row>
    <row r="636" spans="5:13" ht="12.75" customHeight="1" x14ac:dyDescent="0.15">
      <c r="E636" s="157"/>
      <c r="F636" s="9"/>
      <c r="G636" s="9"/>
      <c r="H636" s="9"/>
      <c r="I636" s="9"/>
      <c r="J636" s="9"/>
      <c r="K636" s="9"/>
      <c r="L636" s="9"/>
      <c r="M636" s="9"/>
    </row>
    <row r="637" spans="5:13" ht="12.75" customHeight="1" x14ac:dyDescent="0.15">
      <c r="E637" s="157"/>
      <c r="F637" s="9"/>
      <c r="G637" s="9"/>
      <c r="H637" s="9"/>
      <c r="I637" s="9"/>
      <c r="J637" s="9"/>
      <c r="K637" s="9"/>
      <c r="L637" s="9"/>
      <c r="M637" s="9"/>
    </row>
    <row r="638" spans="5:13" ht="12.75" customHeight="1" x14ac:dyDescent="0.15">
      <c r="E638" s="157"/>
      <c r="F638" s="9"/>
      <c r="G638" s="9"/>
      <c r="H638" s="9"/>
      <c r="I638" s="9"/>
      <c r="J638" s="9"/>
      <c r="K638" s="9"/>
      <c r="L638" s="9"/>
      <c r="M638" s="9"/>
    </row>
    <row r="639" spans="5:13" ht="12.75" customHeight="1" x14ac:dyDescent="0.15">
      <c r="E639" s="157"/>
      <c r="F639" s="9"/>
      <c r="G639" s="9"/>
      <c r="H639" s="9"/>
      <c r="I639" s="9"/>
      <c r="J639" s="9"/>
      <c r="K639" s="9"/>
      <c r="L639" s="9"/>
      <c r="M639" s="9"/>
    </row>
    <row r="640" spans="5:13" ht="12.75" customHeight="1" x14ac:dyDescent="0.15">
      <c r="E640" s="157"/>
      <c r="F640" s="9"/>
      <c r="G640" s="9"/>
      <c r="H640" s="9"/>
      <c r="I640" s="9"/>
      <c r="J640" s="9"/>
      <c r="K640" s="9"/>
      <c r="L640" s="9"/>
      <c r="M640" s="9"/>
    </row>
    <row r="641" spans="5:13" ht="12.75" customHeight="1" x14ac:dyDescent="0.15">
      <c r="E641" s="157"/>
      <c r="F641" s="9"/>
      <c r="G641" s="9"/>
      <c r="H641" s="9"/>
      <c r="I641" s="9"/>
      <c r="J641" s="9"/>
      <c r="K641" s="9"/>
      <c r="L641" s="9"/>
      <c r="M641" s="9"/>
    </row>
    <row r="642" spans="5:13" ht="12.75" customHeight="1" x14ac:dyDescent="0.15">
      <c r="E642" s="157"/>
      <c r="F642" s="9"/>
      <c r="G642" s="9"/>
      <c r="H642" s="9"/>
      <c r="I642" s="9"/>
      <c r="J642" s="9"/>
      <c r="K642" s="9"/>
      <c r="L642" s="9"/>
      <c r="M642" s="9"/>
    </row>
    <row r="643" spans="5:13" ht="12.75" customHeight="1" x14ac:dyDescent="0.15">
      <c r="E643" s="157"/>
      <c r="F643" s="9"/>
      <c r="G643" s="9"/>
      <c r="H643" s="9"/>
      <c r="I643" s="9"/>
      <c r="J643" s="9"/>
      <c r="K643" s="9"/>
      <c r="L643" s="9"/>
      <c r="M643" s="9"/>
    </row>
    <row r="644" spans="5:13" ht="12.75" customHeight="1" x14ac:dyDescent="0.15">
      <c r="E644" s="157"/>
      <c r="F644" s="9"/>
      <c r="G644" s="9"/>
      <c r="H644" s="9"/>
      <c r="I644" s="9"/>
      <c r="J644" s="9"/>
      <c r="K644" s="9"/>
      <c r="L644" s="9"/>
      <c r="M644" s="9"/>
    </row>
    <row r="645" spans="5:13" ht="12.75" customHeight="1" x14ac:dyDescent="0.15">
      <c r="E645" s="157"/>
      <c r="F645" s="9"/>
      <c r="G645" s="9"/>
      <c r="H645" s="9"/>
      <c r="I645" s="9"/>
      <c r="J645" s="9"/>
      <c r="K645" s="9"/>
      <c r="L645" s="9"/>
      <c r="M645" s="9"/>
    </row>
    <row r="646" spans="5:13" ht="12.75" customHeight="1" x14ac:dyDescent="0.15">
      <c r="E646" s="157"/>
      <c r="F646" s="9"/>
      <c r="G646" s="9"/>
      <c r="H646" s="9"/>
      <c r="I646" s="9"/>
      <c r="J646" s="9"/>
      <c r="K646" s="9"/>
      <c r="L646" s="9"/>
      <c r="M646" s="9"/>
    </row>
    <row r="647" spans="5:13" ht="12.75" customHeight="1" x14ac:dyDescent="0.15">
      <c r="E647" s="157"/>
      <c r="F647" s="9"/>
      <c r="G647" s="9"/>
      <c r="H647" s="9"/>
      <c r="I647" s="9"/>
      <c r="J647" s="9"/>
      <c r="K647" s="9"/>
      <c r="L647" s="9"/>
      <c r="M647" s="9"/>
    </row>
    <row r="648" spans="5:13" ht="12.75" customHeight="1" x14ac:dyDescent="0.15">
      <c r="E648" s="157"/>
      <c r="F648" s="9"/>
      <c r="G648" s="9"/>
      <c r="H648" s="9"/>
      <c r="I648" s="9"/>
      <c r="J648" s="9"/>
      <c r="K648" s="9"/>
      <c r="L648" s="9"/>
      <c r="M648" s="9"/>
    </row>
    <row r="649" spans="5:13" ht="12.75" customHeight="1" x14ac:dyDescent="0.15">
      <c r="E649" s="157"/>
      <c r="F649" s="9"/>
      <c r="G649" s="9"/>
      <c r="H649" s="9"/>
      <c r="I649" s="9"/>
      <c r="J649" s="9"/>
      <c r="K649" s="9"/>
      <c r="L649" s="9"/>
      <c r="M649" s="9"/>
    </row>
    <row r="650" spans="5:13" ht="12.75" customHeight="1" x14ac:dyDescent="0.15">
      <c r="E650" s="157"/>
      <c r="F650" s="9"/>
      <c r="G650" s="9"/>
      <c r="H650" s="9"/>
      <c r="I650" s="9"/>
      <c r="J650" s="9"/>
      <c r="K650" s="9"/>
      <c r="L650" s="9"/>
      <c r="M650" s="9"/>
    </row>
    <row r="651" spans="5:13" ht="12.75" customHeight="1" x14ac:dyDescent="0.15">
      <c r="E651" s="157"/>
      <c r="F651" s="9"/>
      <c r="G651" s="9"/>
      <c r="H651" s="9"/>
      <c r="I651" s="9"/>
      <c r="J651" s="9"/>
      <c r="K651" s="9"/>
      <c r="L651" s="9"/>
      <c r="M651" s="9"/>
    </row>
    <row r="652" spans="5:13" ht="12.75" customHeight="1" x14ac:dyDescent="0.15">
      <c r="E652" s="157"/>
      <c r="F652" s="9"/>
      <c r="G652" s="9"/>
      <c r="H652" s="9"/>
      <c r="I652" s="9"/>
      <c r="J652" s="9"/>
      <c r="K652" s="9"/>
      <c r="L652" s="9"/>
      <c r="M652" s="9"/>
    </row>
    <row r="653" spans="5:13" ht="12.75" customHeight="1" x14ac:dyDescent="0.15">
      <c r="E653" s="157"/>
      <c r="F653" s="9"/>
      <c r="G653" s="9"/>
      <c r="H653" s="9"/>
      <c r="I653" s="9"/>
      <c r="J653" s="9"/>
      <c r="K653" s="9"/>
      <c r="L653" s="9"/>
      <c r="M653" s="9"/>
    </row>
    <row r="654" spans="5:13" ht="12.75" customHeight="1" x14ac:dyDescent="0.15">
      <c r="E654" s="157"/>
      <c r="F654" s="9"/>
      <c r="G654" s="9"/>
      <c r="H654" s="9"/>
      <c r="I654" s="9"/>
      <c r="J654" s="9"/>
      <c r="K654" s="9"/>
      <c r="L654" s="9"/>
      <c r="M654" s="9"/>
    </row>
    <row r="655" spans="5:13" ht="12.75" customHeight="1" x14ac:dyDescent="0.15">
      <c r="E655" s="157"/>
      <c r="F655" s="9"/>
      <c r="G655" s="9"/>
      <c r="H655" s="9"/>
      <c r="I655" s="9"/>
      <c r="J655" s="9"/>
      <c r="K655" s="9"/>
      <c r="L655" s="9"/>
      <c r="M655" s="9"/>
    </row>
    <row r="656" spans="5:13" ht="12.75" customHeight="1" x14ac:dyDescent="0.15">
      <c r="E656" s="157"/>
      <c r="F656" s="9"/>
      <c r="G656" s="9"/>
      <c r="H656" s="9"/>
      <c r="I656" s="9"/>
      <c r="J656" s="9"/>
      <c r="K656" s="9"/>
      <c r="L656" s="9"/>
      <c r="M656" s="9"/>
    </row>
    <row r="657" spans="5:13" ht="12.75" customHeight="1" x14ac:dyDescent="0.15">
      <c r="E657" s="157"/>
      <c r="F657" s="9"/>
      <c r="G657" s="9"/>
      <c r="H657" s="9"/>
      <c r="I657" s="9"/>
      <c r="J657" s="9"/>
      <c r="K657" s="9"/>
      <c r="L657" s="9"/>
      <c r="M657" s="9"/>
    </row>
    <row r="658" spans="5:13" ht="12.75" customHeight="1" x14ac:dyDescent="0.15">
      <c r="E658" s="157"/>
      <c r="F658" s="9"/>
      <c r="G658" s="9"/>
      <c r="H658" s="9"/>
      <c r="I658" s="9"/>
      <c r="J658" s="9"/>
      <c r="K658" s="9"/>
      <c r="L658" s="9"/>
      <c r="M658" s="9"/>
    </row>
    <row r="659" spans="5:13" ht="12.75" customHeight="1" x14ac:dyDescent="0.15">
      <c r="E659" s="157"/>
      <c r="F659" s="9"/>
      <c r="G659" s="9"/>
      <c r="H659" s="9"/>
      <c r="I659" s="9"/>
      <c r="J659" s="9"/>
      <c r="K659" s="9"/>
      <c r="L659" s="9"/>
      <c r="M659" s="9"/>
    </row>
    <row r="660" spans="5:13" ht="12.75" customHeight="1" x14ac:dyDescent="0.15">
      <c r="E660" s="157"/>
      <c r="F660" s="9"/>
      <c r="G660" s="9"/>
      <c r="H660" s="9"/>
      <c r="I660" s="9"/>
      <c r="J660" s="9"/>
      <c r="K660" s="9"/>
      <c r="L660" s="9"/>
      <c r="M660" s="9"/>
    </row>
    <row r="661" spans="5:13" ht="12.75" customHeight="1" x14ac:dyDescent="0.15">
      <c r="E661" s="157"/>
      <c r="F661" s="9"/>
      <c r="G661" s="9"/>
      <c r="H661" s="9"/>
      <c r="I661" s="9"/>
      <c r="J661" s="9"/>
      <c r="K661" s="9"/>
      <c r="L661" s="9"/>
      <c r="M661" s="9"/>
    </row>
    <row r="662" spans="5:13" ht="12.75" customHeight="1" x14ac:dyDescent="0.15">
      <c r="E662" s="157"/>
      <c r="F662" s="9"/>
      <c r="G662" s="9"/>
      <c r="H662" s="9"/>
      <c r="I662" s="9"/>
      <c r="J662" s="9"/>
      <c r="K662" s="9"/>
      <c r="L662" s="9"/>
      <c r="M662" s="9"/>
    </row>
    <row r="663" spans="5:13" ht="12.75" customHeight="1" x14ac:dyDescent="0.15">
      <c r="E663" s="157"/>
      <c r="F663" s="9"/>
      <c r="G663" s="9"/>
      <c r="H663" s="9"/>
      <c r="I663" s="9"/>
      <c r="J663" s="9"/>
      <c r="K663" s="9"/>
      <c r="L663" s="9"/>
      <c r="M663" s="9"/>
    </row>
    <row r="664" spans="5:13" ht="12.75" customHeight="1" x14ac:dyDescent="0.15">
      <c r="E664" s="157"/>
      <c r="F664" s="9"/>
      <c r="G664" s="9"/>
      <c r="H664" s="9"/>
      <c r="I664" s="9"/>
      <c r="J664" s="9"/>
      <c r="K664" s="9"/>
      <c r="L664" s="9"/>
      <c r="M664" s="9"/>
    </row>
    <row r="665" spans="5:13" ht="12.75" customHeight="1" x14ac:dyDescent="0.15">
      <c r="E665" s="157"/>
      <c r="F665" s="9"/>
      <c r="G665" s="9"/>
      <c r="H665" s="9"/>
      <c r="I665" s="9"/>
      <c r="J665" s="9"/>
      <c r="K665" s="9"/>
      <c r="L665" s="9"/>
      <c r="M665" s="9"/>
    </row>
    <row r="666" spans="5:13" ht="12.75" customHeight="1" x14ac:dyDescent="0.15">
      <c r="E666" s="157"/>
      <c r="F666" s="9"/>
      <c r="G666" s="9"/>
      <c r="H666" s="9"/>
      <c r="I666" s="9"/>
      <c r="J666" s="9"/>
      <c r="K666" s="9"/>
      <c r="L666" s="9"/>
      <c r="M666" s="9"/>
    </row>
    <row r="667" spans="5:13" ht="12.75" customHeight="1" x14ac:dyDescent="0.15">
      <c r="E667" s="157"/>
      <c r="F667" s="9"/>
      <c r="G667" s="9"/>
      <c r="H667" s="9"/>
      <c r="I667" s="9"/>
      <c r="J667" s="9"/>
      <c r="K667" s="9"/>
      <c r="L667" s="9"/>
      <c r="M667" s="9"/>
    </row>
    <row r="668" spans="5:13" ht="12.75" customHeight="1" x14ac:dyDescent="0.15">
      <c r="E668" s="157"/>
      <c r="F668" s="9"/>
      <c r="G668" s="9"/>
      <c r="H668" s="9"/>
      <c r="I668" s="9"/>
      <c r="J668" s="9"/>
      <c r="K668" s="9"/>
      <c r="L668" s="9"/>
      <c r="M668" s="9"/>
    </row>
    <row r="669" spans="5:13" ht="12.75" customHeight="1" x14ac:dyDescent="0.15">
      <c r="E669" s="157"/>
      <c r="F669" s="9"/>
      <c r="G669" s="9"/>
      <c r="H669" s="9"/>
      <c r="I669" s="9"/>
      <c r="J669" s="9"/>
      <c r="K669" s="9"/>
      <c r="L669" s="9"/>
      <c r="M669" s="9"/>
    </row>
    <row r="670" spans="5:13" ht="12.75" customHeight="1" x14ac:dyDescent="0.15">
      <c r="E670" s="157"/>
      <c r="F670" s="9"/>
      <c r="G670" s="9"/>
      <c r="H670" s="9"/>
      <c r="I670" s="9"/>
      <c r="J670" s="9"/>
      <c r="K670" s="9"/>
      <c r="L670" s="9"/>
      <c r="M670" s="9"/>
    </row>
    <row r="671" spans="5:13" ht="12.75" customHeight="1" x14ac:dyDescent="0.15">
      <c r="E671" s="157"/>
      <c r="F671" s="9"/>
      <c r="G671" s="9"/>
      <c r="H671" s="9"/>
      <c r="I671" s="9"/>
      <c r="J671" s="9"/>
      <c r="K671" s="9"/>
      <c r="L671" s="9"/>
      <c r="M671" s="9"/>
    </row>
    <row r="672" spans="5:13" ht="12.75" customHeight="1" x14ac:dyDescent="0.15">
      <c r="E672" s="157"/>
      <c r="F672" s="9"/>
      <c r="G672" s="9"/>
      <c r="H672" s="9"/>
      <c r="I672" s="9"/>
      <c r="J672" s="9"/>
      <c r="K672" s="9"/>
      <c r="L672" s="9"/>
      <c r="M672" s="9"/>
    </row>
    <row r="673" spans="5:13" ht="12.75" customHeight="1" x14ac:dyDescent="0.15">
      <c r="E673" s="157"/>
      <c r="F673" s="9"/>
      <c r="G673" s="9"/>
      <c r="H673" s="9"/>
      <c r="I673" s="9"/>
      <c r="J673" s="9"/>
      <c r="K673" s="9"/>
      <c r="L673" s="9"/>
      <c r="M673" s="9"/>
    </row>
    <row r="674" spans="5:13" ht="12.75" customHeight="1" x14ac:dyDescent="0.15">
      <c r="E674" s="157"/>
      <c r="F674" s="9"/>
      <c r="G674" s="9"/>
      <c r="H674" s="9"/>
      <c r="I674" s="9"/>
      <c r="J674" s="9"/>
      <c r="K674" s="9"/>
      <c r="L674" s="9"/>
      <c r="M674" s="9"/>
    </row>
    <row r="675" spans="5:13" ht="12.75" customHeight="1" x14ac:dyDescent="0.15">
      <c r="E675" s="157"/>
      <c r="F675" s="9"/>
      <c r="G675" s="9"/>
      <c r="H675" s="9"/>
      <c r="I675" s="9"/>
      <c r="J675" s="9"/>
      <c r="K675" s="9"/>
      <c r="L675" s="9"/>
      <c r="M675" s="9"/>
    </row>
    <row r="676" spans="5:13" ht="12.75" customHeight="1" x14ac:dyDescent="0.15">
      <c r="E676" s="157"/>
      <c r="F676" s="9"/>
      <c r="G676" s="9"/>
      <c r="H676" s="9"/>
      <c r="I676" s="9"/>
      <c r="J676" s="9"/>
      <c r="K676" s="9"/>
      <c r="L676" s="9"/>
      <c r="M676" s="9"/>
    </row>
    <row r="677" spans="5:13" ht="12.75" customHeight="1" x14ac:dyDescent="0.15">
      <c r="E677" s="157"/>
      <c r="F677" s="9"/>
      <c r="G677" s="9"/>
      <c r="H677" s="9"/>
      <c r="I677" s="9"/>
      <c r="J677" s="9"/>
      <c r="K677" s="9"/>
      <c r="L677" s="9"/>
      <c r="M677" s="9"/>
    </row>
    <row r="678" spans="5:13" ht="12.75" customHeight="1" x14ac:dyDescent="0.15">
      <c r="E678" s="157"/>
      <c r="F678" s="9"/>
      <c r="G678" s="9"/>
      <c r="H678" s="9"/>
      <c r="I678" s="9"/>
      <c r="J678" s="9"/>
      <c r="K678" s="9"/>
      <c r="L678" s="9"/>
      <c r="M678" s="9"/>
    </row>
    <row r="679" spans="5:13" ht="12.75" customHeight="1" x14ac:dyDescent="0.15">
      <c r="E679" s="157"/>
      <c r="F679" s="9"/>
      <c r="G679" s="9"/>
      <c r="H679" s="9"/>
      <c r="I679" s="9"/>
      <c r="J679" s="9"/>
      <c r="K679" s="9"/>
      <c r="L679" s="9"/>
      <c r="M679" s="9"/>
    </row>
    <row r="680" spans="5:13" ht="12.75" customHeight="1" x14ac:dyDescent="0.15">
      <c r="E680" s="157"/>
      <c r="F680" s="9"/>
      <c r="G680" s="9"/>
      <c r="H680" s="9"/>
      <c r="I680" s="9"/>
      <c r="J680" s="9"/>
      <c r="K680" s="9"/>
      <c r="L680" s="9"/>
      <c r="M680" s="9"/>
    </row>
    <row r="681" spans="5:13" ht="12.75" customHeight="1" x14ac:dyDescent="0.15">
      <c r="E681" s="157"/>
      <c r="F681" s="9"/>
      <c r="G681" s="9"/>
      <c r="H681" s="9"/>
      <c r="I681" s="9"/>
      <c r="J681" s="9"/>
      <c r="K681" s="9"/>
      <c r="L681" s="9"/>
      <c r="M681" s="9"/>
    </row>
    <row r="682" spans="5:13" ht="12.75" customHeight="1" x14ac:dyDescent="0.15">
      <c r="E682" s="157"/>
      <c r="F682" s="9"/>
      <c r="G682" s="9"/>
      <c r="H682" s="9"/>
      <c r="I682" s="9"/>
      <c r="J682" s="9"/>
      <c r="K682" s="9"/>
      <c r="L682" s="9"/>
      <c r="M682" s="9"/>
    </row>
    <row r="683" spans="5:13" ht="12.75" customHeight="1" x14ac:dyDescent="0.15">
      <c r="E683" s="157"/>
      <c r="F683" s="9"/>
      <c r="G683" s="9"/>
      <c r="H683" s="9"/>
      <c r="I683" s="9"/>
      <c r="J683" s="9"/>
      <c r="K683" s="9"/>
      <c r="L683" s="9"/>
      <c r="M683" s="9"/>
    </row>
    <row r="684" spans="5:13" ht="12.75" customHeight="1" x14ac:dyDescent="0.15">
      <c r="E684" s="157"/>
      <c r="F684" s="9"/>
      <c r="G684" s="9"/>
      <c r="H684" s="9"/>
      <c r="I684" s="9"/>
      <c r="J684" s="9"/>
      <c r="K684" s="9"/>
      <c r="L684" s="9"/>
      <c r="M684" s="9"/>
    </row>
    <row r="685" spans="5:13" ht="12.75" customHeight="1" x14ac:dyDescent="0.15">
      <c r="E685" s="157"/>
      <c r="F685" s="9"/>
      <c r="G685" s="9"/>
      <c r="H685" s="9"/>
      <c r="I685" s="9"/>
      <c r="J685" s="9"/>
      <c r="K685" s="9"/>
      <c r="L685" s="9"/>
      <c r="M685" s="9"/>
    </row>
    <row r="686" spans="5:13" ht="12.75" customHeight="1" x14ac:dyDescent="0.15">
      <c r="E686" s="157"/>
      <c r="F686" s="9"/>
      <c r="G686" s="9"/>
      <c r="H686" s="9"/>
      <c r="I686" s="9"/>
      <c r="J686" s="9"/>
      <c r="K686" s="9"/>
      <c r="L686" s="9"/>
      <c r="M686" s="9"/>
    </row>
    <row r="687" spans="5:13" ht="12.75" customHeight="1" x14ac:dyDescent="0.15">
      <c r="E687" s="157"/>
      <c r="F687" s="9"/>
      <c r="G687" s="9"/>
      <c r="H687" s="9"/>
      <c r="I687" s="9"/>
      <c r="J687" s="9"/>
      <c r="K687" s="9"/>
      <c r="L687" s="9"/>
      <c r="M687" s="9"/>
    </row>
    <row r="688" spans="5:13" ht="12.75" customHeight="1" x14ac:dyDescent="0.15">
      <c r="E688" s="157"/>
      <c r="F688" s="9"/>
      <c r="G688" s="9"/>
      <c r="H688" s="9"/>
      <c r="I688" s="9"/>
      <c r="J688" s="9"/>
      <c r="K688" s="9"/>
      <c r="L688" s="9"/>
      <c r="M688" s="9"/>
    </row>
    <row r="689" spans="5:20" ht="12.75" customHeight="1" x14ac:dyDescent="0.15">
      <c r="E689" s="157"/>
      <c r="F689" s="9"/>
      <c r="G689" s="9"/>
      <c r="H689" s="9"/>
      <c r="I689" s="9"/>
      <c r="J689" s="9"/>
      <c r="K689" s="9"/>
      <c r="L689" s="9"/>
      <c r="M689" s="9"/>
    </row>
    <row r="690" spans="5:20" ht="12.75" customHeight="1" x14ac:dyDescent="0.15">
      <c r="E690" s="152"/>
      <c r="F690" s="152"/>
      <c r="G690" s="152"/>
      <c r="H690" s="152"/>
      <c r="I690" s="152"/>
      <c r="J690" s="152"/>
      <c r="K690" s="152"/>
      <c r="L690" s="152"/>
      <c r="M690" s="152"/>
      <c r="N690" s="152"/>
      <c r="O690" s="156"/>
      <c r="P690" s="156"/>
      <c r="Q690" s="156"/>
      <c r="R690" s="156"/>
      <c r="S690" s="156"/>
      <c r="T690" s="156"/>
    </row>
    <row r="691" spans="5:20" ht="12.75" customHeight="1" x14ac:dyDescent="0.15">
      <c r="E691" s="152"/>
      <c r="F691" s="152"/>
      <c r="G691" s="152"/>
      <c r="H691" s="152"/>
      <c r="I691" s="152"/>
      <c r="J691" s="152"/>
      <c r="K691" s="152"/>
      <c r="L691" s="152"/>
      <c r="M691" s="152"/>
      <c r="N691" s="152"/>
      <c r="O691" s="156"/>
      <c r="P691" s="156"/>
      <c r="Q691" s="156"/>
      <c r="R691" s="156"/>
      <c r="S691" s="156"/>
      <c r="T691" s="156"/>
    </row>
    <row r="692" spans="5:20" ht="12.75" customHeight="1" x14ac:dyDescent="0.15">
      <c r="E692" s="152"/>
      <c r="F692" s="152"/>
      <c r="G692" s="152"/>
      <c r="H692" s="152"/>
      <c r="I692" s="152"/>
      <c r="J692" s="152"/>
      <c r="K692" s="152"/>
      <c r="L692" s="152"/>
      <c r="M692" s="152"/>
      <c r="N692" s="152"/>
    </row>
    <row r="693" spans="5:20" ht="12.75" customHeight="1" x14ac:dyDescent="0.15">
      <c r="E693" s="155"/>
      <c r="F693" s="155"/>
      <c r="G693" s="155"/>
      <c r="H693" s="155"/>
      <c r="I693" s="155"/>
      <c r="J693" s="156"/>
      <c r="K693" s="156"/>
      <c r="L693" s="156"/>
      <c r="M693" s="156"/>
      <c r="N693" s="156"/>
      <c r="O693" s="156"/>
      <c r="P693" s="156"/>
      <c r="Q693" s="156"/>
      <c r="R693" s="156"/>
      <c r="S693" s="156"/>
      <c r="T693" s="156"/>
    </row>
    <row r="694" spans="5:20" ht="12.75" customHeight="1" x14ac:dyDescent="0.15">
      <c r="E694" s="155"/>
      <c r="F694" s="155"/>
      <c r="G694" s="155"/>
      <c r="H694" s="155"/>
      <c r="I694" s="155"/>
      <c r="J694" s="156"/>
      <c r="K694" s="156"/>
      <c r="L694" s="156"/>
      <c r="M694" s="156"/>
      <c r="N694" s="156"/>
      <c r="O694" s="156"/>
      <c r="P694" s="156"/>
      <c r="Q694" s="156"/>
      <c r="R694" s="156"/>
      <c r="S694" s="156"/>
      <c r="T694" s="156"/>
    </row>
    <row r="695" spans="5:20" ht="12.75" customHeight="1" x14ac:dyDescent="0.15"/>
    <row r="696" spans="5:20" x14ac:dyDescent="0.15">
      <c r="E696" s="155"/>
      <c r="F696" s="155"/>
      <c r="G696" s="155"/>
      <c r="H696" s="155"/>
      <c r="I696" s="155"/>
      <c r="J696" s="156"/>
      <c r="K696" s="156"/>
      <c r="L696" s="156"/>
      <c r="M696" s="156"/>
      <c r="N696" s="156"/>
      <c r="O696" s="156"/>
      <c r="P696" s="156"/>
      <c r="Q696" s="156"/>
      <c r="R696" s="156"/>
      <c r="S696" s="156"/>
      <c r="T696" s="156"/>
    </row>
    <row r="697" spans="5:20" x14ac:dyDescent="0.15">
      <c r="F697" s="155"/>
      <c r="G697" s="155"/>
      <c r="H697" s="155"/>
      <c r="I697" s="155"/>
      <c r="J697" s="156"/>
      <c r="K697" s="156"/>
      <c r="L697" s="156"/>
      <c r="M697" s="156"/>
      <c r="N697" s="156"/>
      <c r="O697" s="156"/>
      <c r="P697" s="156"/>
      <c r="Q697" s="156"/>
      <c r="R697" s="156"/>
      <c r="S697" s="156"/>
    </row>
  </sheetData>
  <sortState ref="A4:M687">
    <sortCondition ref="B4:B687"/>
    <sortCondition ref="C4:C687"/>
    <sortCondition ref="D4:D687"/>
  </sortState>
  <phoneticPr fontId="5"/>
  <pageMargins left="0.39370078740157483" right="0" top="0.39370078740157483" bottom="0.19685039370078741" header="0" footer="0"/>
  <pageSetup paperSize="9" scale="9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Z62"/>
  <sheetViews>
    <sheetView topLeftCell="A31" zoomScale="85" workbookViewId="0">
      <selection activeCell="Y13" sqref="Y13"/>
    </sheetView>
  </sheetViews>
  <sheetFormatPr defaultRowHeight="14.25" x14ac:dyDescent="0.15"/>
  <cols>
    <col min="1" max="1" width="2.5" style="2" customWidth="1"/>
    <col min="2" max="4" width="6.5" style="2" customWidth="1"/>
    <col min="5" max="5" width="4.625" style="2" customWidth="1"/>
    <col min="6" max="6" width="6.5" style="2" customWidth="1"/>
    <col min="7" max="7" width="7.625" style="2" customWidth="1"/>
    <col min="8" max="8" width="6.5" style="2" customWidth="1"/>
    <col min="9" max="9" width="8" style="2" customWidth="1"/>
    <col min="10" max="11" width="6.5" style="2" customWidth="1"/>
    <col min="12" max="12" width="2.625" style="2" customWidth="1"/>
    <col min="13" max="27" width="6.5" style="2" customWidth="1"/>
    <col min="28" max="16384" width="9" style="2"/>
  </cols>
  <sheetData>
    <row r="2" spans="2:25" ht="16.5" x14ac:dyDescent="0.2">
      <c r="B2" s="11" t="s">
        <v>13</v>
      </c>
      <c r="C2" s="12"/>
      <c r="D2" s="12"/>
      <c r="E2" s="12"/>
      <c r="F2" s="13" t="s">
        <v>14</v>
      </c>
      <c r="G2" s="12"/>
      <c r="H2" s="12"/>
      <c r="I2" s="12"/>
      <c r="J2" s="12"/>
      <c r="K2" s="12"/>
      <c r="M2" s="14" t="s">
        <v>63</v>
      </c>
      <c r="N2" s="86"/>
      <c r="O2" s="86"/>
      <c r="P2" s="86"/>
      <c r="Q2" s="86"/>
      <c r="R2" s="86"/>
      <c r="S2" s="86"/>
      <c r="T2" s="87" t="s">
        <v>64</v>
      </c>
      <c r="U2" s="87"/>
      <c r="V2" s="86"/>
      <c r="W2" s="88" t="s">
        <v>65</v>
      </c>
      <c r="X2" s="86"/>
      <c r="Y2" s="86"/>
    </row>
    <row r="3" spans="2:25" ht="24" x14ac:dyDescent="0.15">
      <c r="B3" s="14"/>
      <c r="C3" s="14" t="s">
        <v>15</v>
      </c>
      <c r="D3" s="14" t="s">
        <v>16</v>
      </c>
      <c r="E3" s="14"/>
      <c r="F3" s="14"/>
      <c r="G3" s="14"/>
      <c r="H3" s="14" t="s">
        <v>15</v>
      </c>
      <c r="I3" s="14" t="s">
        <v>16</v>
      </c>
      <c r="J3" s="14"/>
      <c r="K3" s="14"/>
      <c r="M3" s="89"/>
      <c r="N3" s="90" t="s">
        <v>66</v>
      </c>
      <c r="O3" s="90" t="s">
        <v>67</v>
      </c>
      <c r="P3" s="90" t="s">
        <v>68</v>
      </c>
      <c r="Q3" s="90" t="s">
        <v>69</v>
      </c>
      <c r="R3" s="91" t="s">
        <v>70</v>
      </c>
      <c r="S3" s="90" t="s">
        <v>71</v>
      </c>
      <c r="T3" s="92" t="s">
        <v>72</v>
      </c>
      <c r="U3" s="92" t="s">
        <v>73</v>
      </c>
      <c r="V3" s="86"/>
      <c r="W3" s="86"/>
      <c r="X3" s="93"/>
      <c r="Y3" s="93"/>
    </row>
    <row r="4" spans="2:25" x14ac:dyDescent="0.15">
      <c r="B4" s="15" t="s">
        <v>17</v>
      </c>
      <c r="C4" s="16" t="s">
        <v>18</v>
      </c>
      <c r="D4" s="17" t="s">
        <v>19</v>
      </c>
      <c r="E4" s="14"/>
      <c r="F4" s="18" t="s">
        <v>20</v>
      </c>
      <c r="G4" s="19" t="s">
        <v>21</v>
      </c>
      <c r="H4" s="19" t="s">
        <v>22</v>
      </c>
      <c r="I4" s="20" t="s">
        <v>23</v>
      </c>
      <c r="J4" s="21">
        <v>184</v>
      </c>
      <c r="K4" s="22">
        <v>4</v>
      </c>
      <c r="M4" s="89" t="s">
        <v>66</v>
      </c>
      <c r="N4" s="90">
        <v>5135783</v>
      </c>
      <c r="O4" s="90">
        <v>348887</v>
      </c>
      <c r="P4" s="90">
        <v>977159</v>
      </c>
      <c r="Q4" s="90">
        <v>2547022</v>
      </c>
      <c r="R4" s="90">
        <v>1208803</v>
      </c>
      <c r="S4" s="90">
        <v>8440</v>
      </c>
      <c r="T4" s="90">
        <v>24147</v>
      </c>
      <c r="U4" s="90">
        <v>21325</v>
      </c>
      <c r="V4" s="86"/>
      <c r="W4" s="86"/>
      <c r="X4" s="93"/>
      <c r="Y4" s="93"/>
    </row>
    <row r="5" spans="2:25" x14ac:dyDescent="0.15">
      <c r="B5" s="23">
        <v>5136</v>
      </c>
      <c r="C5" s="24">
        <v>2547</v>
      </c>
      <c r="D5" s="25">
        <v>1668</v>
      </c>
      <c r="E5" s="14"/>
      <c r="F5" s="23">
        <v>1361</v>
      </c>
      <c r="G5" s="24">
        <v>567</v>
      </c>
      <c r="H5" s="24">
        <v>656</v>
      </c>
      <c r="I5" s="26" t="s">
        <v>24</v>
      </c>
      <c r="J5" s="27">
        <v>166</v>
      </c>
      <c r="K5" s="28">
        <v>3</v>
      </c>
      <c r="M5" s="94" t="s">
        <v>74</v>
      </c>
      <c r="N5" s="90">
        <v>110385</v>
      </c>
      <c r="O5" s="90">
        <v>0</v>
      </c>
      <c r="P5" s="90">
        <v>85</v>
      </c>
      <c r="Q5" s="90">
        <v>63021</v>
      </c>
      <c r="R5" s="90">
        <v>47271</v>
      </c>
      <c r="S5" s="90">
        <v>0</v>
      </c>
      <c r="T5" s="90">
        <v>0</v>
      </c>
      <c r="U5" s="90">
        <v>8</v>
      </c>
      <c r="V5" s="86"/>
      <c r="W5" s="86"/>
      <c r="X5" s="93"/>
      <c r="Y5" s="93"/>
    </row>
    <row r="6" spans="2:25" ht="14.25" customHeight="1" x14ac:dyDescent="0.15">
      <c r="B6" s="29">
        <v>100</v>
      </c>
      <c r="C6" s="30">
        <v>50</v>
      </c>
      <c r="D6" s="31">
        <v>32</v>
      </c>
      <c r="E6" s="14"/>
      <c r="F6" s="29">
        <v>26</v>
      </c>
      <c r="G6" s="32">
        <v>11</v>
      </c>
      <c r="H6" s="32">
        <v>13</v>
      </c>
      <c r="I6" s="33" t="s">
        <v>25</v>
      </c>
      <c r="J6" s="34">
        <v>105</v>
      </c>
      <c r="K6" s="35">
        <v>2</v>
      </c>
      <c r="M6" s="89" t="s">
        <v>75</v>
      </c>
      <c r="N6" s="90">
        <v>3154495</v>
      </c>
      <c r="O6" s="90">
        <v>343858</v>
      </c>
      <c r="P6" s="90">
        <v>47999</v>
      </c>
      <c r="Q6" s="90">
        <v>1667800</v>
      </c>
      <c r="R6" s="90">
        <v>1065898</v>
      </c>
      <c r="S6" s="90">
        <v>1910</v>
      </c>
      <c r="T6" s="90">
        <v>12204</v>
      </c>
      <c r="U6" s="90">
        <v>14826</v>
      </c>
      <c r="V6" s="86"/>
      <c r="W6" s="86"/>
      <c r="X6" s="93"/>
      <c r="Y6" s="93"/>
    </row>
    <row r="7" spans="2:25" s="1" customFormat="1" ht="13.5" customHeight="1" x14ac:dyDescent="0.15">
      <c r="B7" s="36"/>
      <c r="C7" s="37" t="s">
        <v>26</v>
      </c>
      <c r="D7" s="38" t="s">
        <v>27</v>
      </c>
      <c r="E7" s="14"/>
      <c r="F7" s="39" t="s">
        <v>26</v>
      </c>
      <c r="G7" s="167" t="s">
        <v>28</v>
      </c>
      <c r="H7" s="40" t="s">
        <v>29</v>
      </c>
      <c r="I7" s="170" t="s">
        <v>30</v>
      </c>
      <c r="J7" s="41">
        <v>201</v>
      </c>
      <c r="K7" s="42">
        <v>4</v>
      </c>
      <c r="M7" s="89" t="s">
        <v>76</v>
      </c>
      <c r="N7" s="90">
        <v>19235</v>
      </c>
      <c r="O7" s="90">
        <v>3</v>
      </c>
      <c r="P7" s="90">
        <v>157</v>
      </c>
      <c r="Q7" s="90">
        <v>11382</v>
      </c>
      <c r="R7" s="90">
        <v>56</v>
      </c>
      <c r="S7" s="90">
        <v>1661</v>
      </c>
      <c r="T7" s="90">
        <v>4937</v>
      </c>
      <c r="U7" s="90">
        <v>1039</v>
      </c>
      <c r="V7" s="86"/>
      <c r="W7" s="86"/>
      <c r="X7" s="93"/>
      <c r="Y7" s="93"/>
    </row>
    <row r="8" spans="2:25" s="1" customFormat="1" ht="13.5" customHeight="1" x14ac:dyDescent="0.15">
      <c r="B8" s="36"/>
      <c r="C8" s="43">
        <f>D5+D8+D11+D14+D17</f>
        <v>2547</v>
      </c>
      <c r="D8" s="25">
        <v>262</v>
      </c>
      <c r="E8" s="14"/>
      <c r="F8" s="44">
        <f>G5+G8+G11</f>
        <v>1361</v>
      </c>
      <c r="G8" s="24">
        <v>496</v>
      </c>
      <c r="H8" s="24">
        <v>599</v>
      </c>
      <c r="I8" s="26" t="s">
        <v>31</v>
      </c>
      <c r="J8" s="27">
        <v>554</v>
      </c>
      <c r="K8" s="28">
        <v>11</v>
      </c>
      <c r="M8" s="89" t="s">
        <v>77</v>
      </c>
      <c r="N8" s="90">
        <v>2140</v>
      </c>
      <c r="O8" s="90">
        <v>0</v>
      </c>
      <c r="P8" s="90">
        <v>0</v>
      </c>
      <c r="Q8" s="90">
        <v>2140</v>
      </c>
      <c r="R8" s="90">
        <v>0</v>
      </c>
      <c r="S8" s="90">
        <v>0</v>
      </c>
      <c r="T8" s="90">
        <v>0</v>
      </c>
      <c r="U8" s="90">
        <v>0</v>
      </c>
      <c r="V8" s="86"/>
      <c r="W8" s="86"/>
      <c r="X8" s="93"/>
      <c r="Y8" s="93"/>
    </row>
    <row r="9" spans="2:25" x14ac:dyDescent="0.15">
      <c r="B9" s="36"/>
      <c r="C9" s="24"/>
      <c r="D9" s="42">
        <v>5</v>
      </c>
      <c r="E9" s="14"/>
      <c r="F9" s="44">
        <f>H5+H8+H11</f>
        <v>1401</v>
      </c>
      <c r="G9" s="32">
        <v>10</v>
      </c>
      <c r="H9" s="45">
        <v>11</v>
      </c>
      <c r="I9" s="46"/>
      <c r="J9" s="34"/>
      <c r="K9" s="35"/>
      <c r="M9" s="89" t="s">
        <v>78</v>
      </c>
      <c r="N9" s="90">
        <v>2523</v>
      </c>
      <c r="O9" s="90">
        <v>0</v>
      </c>
      <c r="P9" s="90">
        <v>0</v>
      </c>
      <c r="Q9" s="90">
        <v>2523</v>
      </c>
      <c r="R9" s="90">
        <v>0</v>
      </c>
      <c r="S9" s="90">
        <v>0</v>
      </c>
      <c r="T9" s="90">
        <v>0</v>
      </c>
      <c r="U9" s="90">
        <v>0</v>
      </c>
      <c r="V9" s="86"/>
      <c r="W9" s="86"/>
      <c r="X9" s="93"/>
      <c r="Y9" s="93"/>
    </row>
    <row r="10" spans="2:25" s="1" customFormat="1" ht="13.5" customHeight="1" x14ac:dyDescent="0.15">
      <c r="B10" s="23"/>
      <c r="C10" s="24"/>
      <c r="D10" s="38" t="s">
        <v>32</v>
      </c>
      <c r="E10" s="14"/>
      <c r="F10" s="44">
        <f>SUM(J4:J12)</f>
        <v>1361</v>
      </c>
      <c r="G10" s="167" t="s">
        <v>150</v>
      </c>
      <c r="H10" s="40" t="s">
        <v>33</v>
      </c>
      <c r="I10" s="47" t="s">
        <v>33</v>
      </c>
      <c r="J10" s="41">
        <v>5</v>
      </c>
      <c r="K10" s="42">
        <v>0</v>
      </c>
      <c r="M10" s="89" t="s">
        <v>79</v>
      </c>
      <c r="N10" s="90">
        <v>64516</v>
      </c>
      <c r="O10" s="90">
        <v>4</v>
      </c>
      <c r="P10" s="90">
        <v>5393</v>
      </c>
      <c r="Q10" s="90">
        <v>48844</v>
      </c>
      <c r="R10" s="90">
        <v>2</v>
      </c>
      <c r="S10" s="90">
        <v>4033</v>
      </c>
      <c r="T10" s="90">
        <v>4607</v>
      </c>
      <c r="U10" s="90">
        <v>1633</v>
      </c>
      <c r="V10" s="86"/>
      <c r="W10" s="86"/>
      <c r="X10" s="93"/>
      <c r="Y10" s="93"/>
    </row>
    <row r="11" spans="2:25" s="1" customFormat="1" ht="13.5" customHeight="1" x14ac:dyDescent="0.15">
      <c r="B11" s="23"/>
      <c r="C11" s="24"/>
      <c r="D11" s="48">
        <v>186</v>
      </c>
      <c r="E11" s="14"/>
      <c r="F11" s="49"/>
      <c r="G11" s="50">
        <v>298</v>
      </c>
      <c r="H11" s="50">
        <v>146</v>
      </c>
      <c r="I11" s="26" t="s">
        <v>34</v>
      </c>
      <c r="J11" s="27">
        <v>146</v>
      </c>
      <c r="K11" s="28">
        <v>2</v>
      </c>
      <c r="M11" s="89" t="s">
        <v>80</v>
      </c>
      <c r="N11" s="90">
        <v>23833</v>
      </c>
      <c r="O11" s="90">
        <v>0</v>
      </c>
      <c r="P11" s="90">
        <v>0</v>
      </c>
      <c r="Q11" s="90">
        <v>23833</v>
      </c>
      <c r="R11" s="90">
        <v>0</v>
      </c>
      <c r="S11" s="90">
        <v>0</v>
      </c>
      <c r="T11" s="90">
        <v>0</v>
      </c>
      <c r="U11" s="90">
        <v>0</v>
      </c>
      <c r="V11" s="86"/>
      <c r="W11" s="86"/>
      <c r="X11" s="93"/>
      <c r="Y11" s="93"/>
    </row>
    <row r="12" spans="2:25" x14ac:dyDescent="0.15">
      <c r="B12" s="23"/>
      <c r="C12" s="24"/>
      <c r="D12" s="42">
        <v>4</v>
      </c>
      <c r="E12" s="14"/>
      <c r="F12" s="51"/>
      <c r="G12" s="32">
        <v>5</v>
      </c>
      <c r="H12" s="45">
        <v>2</v>
      </c>
      <c r="I12" s="46"/>
      <c r="J12" s="34"/>
      <c r="K12" s="35"/>
      <c r="M12" s="89" t="s">
        <v>81</v>
      </c>
      <c r="N12" s="90">
        <v>287136</v>
      </c>
      <c r="O12" s="90">
        <v>0</v>
      </c>
      <c r="P12" s="90">
        <v>24961</v>
      </c>
      <c r="Q12" s="90">
        <v>262175</v>
      </c>
      <c r="R12" s="90">
        <v>0</v>
      </c>
      <c r="S12" s="90">
        <v>0</v>
      </c>
      <c r="T12" s="90">
        <v>0</v>
      </c>
      <c r="U12" s="90">
        <v>0</v>
      </c>
      <c r="V12" s="86"/>
      <c r="W12" s="86"/>
      <c r="X12" s="93"/>
      <c r="Y12" s="93"/>
    </row>
    <row r="13" spans="2:25" s="1" customFormat="1" ht="13.5" customHeight="1" x14ac:dyDescent="0.15">
      <c r="B13" s="23"/>
      <c r="C13" s="24"/>
      <c r="D13" s="52" t="s">
        <v>35</v>
      </c>
      <c r="E13" s="14"/>
      <c r="F13" s="173" t="s">
        <v>36</v>
      </c>
      <c r="G13" s="174"/>
      <c r="H13" s="53" t="s">
        <v>37</v>
      </c>
      <c r="I13" s="47" t="s">
        <v>38</v>
      </c>
      <c r="J13" s="41">
        <v>1516</v>
      </c>
      <c r="K13" s="42">
        <v>30</v>
      </c>
      <c r="M13" s="89" t="s">
        <v>82</v>
      </c>
      <c r="N13" s="90">
        <v>775</v>
      </c>
      <c r="O13" s="90">
        <v>0</v>
      </c>
      <c r="P13" s="90">
        <v>0</v>
      </c>
      <c r="Q13" s="90">
        <v>775</v>
      </c>
      <c r="R13" s="90">
        <v>0</v>
      </c>
      <c r="S13" s="90">
        <v>0</v>
      </c>
      <c r="T13" s="90">
        <v>0</v>
      </c>
      <c r="U13" s="90">
        <v>0</v>
      </c>
      <c r="V13" s="86"/>
      <c r="W13" s="86"/>
      <c r="X13" s="93"/>
      <c r="Y13" s="93"/>
    </row>
    <row r="14" spans="2:25" s="1" customFormat="1" ht="13.5" customHeight="1" x14ac:dyDescent="0.15">
      <c r="B14" s="23"/>
      <c r="C14" s="24"/>
      <c r="D14" s="25">
        <v>151</v>
      </c>
      <c r="E14" s="14"/>
      <c r="F14" s="36">
        <v>2699</v>
      </c>
      <c r="G14" s="53"/>
      <c r="H14" s="53">
        <v>1604</v>
      </c>
      <c r="I14" s="26"/>
      <c r="J14" s="27"/>
      <c r="K14" s="28"/>
      <c r="M14" s="94" t="s">
        <v>83</v>
      </c>
      <c r="N14" s="90">
        <v>68203</v>
      </c>
      <c r="O14" s="90">
        <v>0</v>
      </c>
      <c r="P14" s="90">
        <v>0</v>
      </c>
      <c r="Q14" s="90">
        <v>68203</v>
      </c>
      <c r="R14" s="90">
        <v>0</v>
      </c>
      <c r="S14" s="90">
        <v>0</v>
      </c>
      <c r="T14" s="90">
        <v>0</v>
      </c>
      <c r="U14" s="90">
        <v>0</v>
      </c>
      <c r="V14" s="86"/>
      <c r="W14" s="86"/>
      <c r="X14" s="93"/>
      <c r="Y14" s="93"/>
    </row>
    <row r="15" spans="2:25" x14ac:dyDescent="0.15">
      <c r="B15" s="23"/>
      <c r="C15" s="24"/>
      <c r="D15" s="31">
        <v>3</v>
      </c>
      <c r="E15" s="14"/>
      <c r="F15" s="54">
        <v>53</v>
      </c>
      <c r="G15" s="53"/>
      <c r="H15" s="55">
        <v>31</v>
      </c>
      <c r="I15" s="26"/>
      <c r="J15" s="27"/>
      <c r="K15" s="28"/>
      <c r="M15" s="89" t="s">
        <v>84</v>
      </c>
      <c r="N15" s="90">
        <v>899</v>
      </c>
      <c r="O15" s="90">
        <v>0</v>
      </c>
      <c r="P15" s="90">
        <v>0</v>
      </c>
      <c r="Q15" s="90">
        <v>899</v>
      </c>
      <c r="R15" s="90">
        <v>0</v>
      </c>
      <c r="S15" s="90">
        <v>0</v>
      </c>
      <c r="T15" s="90">
        <v>0</v>
      </c>
      <c r="U15" s="90">
        <v>0</v>
      </c>
      <c r="V15" s="86"/>
      <c r="W15" s="86"/>
      <c r="X15" s="93"/>
      <c r="Y15" s="93"/>
    </row>
    <row r="16" spans="2:25" s="1" customFormat="1" ht="13.5" customHeight="1" x14ac:dyDescent="0.15">
      <c r="B16" s="23"/>
      <c r="C16" s="24"/>
      <c r="D16" s="124" t="s">
        <v>39</v>
      </c>
      <c r="E16" s="14"/>
      <c r="F16" s="39" t="s">
        <v>26</v>
      </c>
      <c r="G16" s="53"/>
      <c r="H16" s="168" t="s">
        <v>40</v>
      </c>
      <c r="I16" s="26" t="s">
        <v>41</v>
      </c>
      <c r="J16" s="27">
        <v>88</v>
      </c>
      <c r="K16" s="28">
        <v>1</v>
      </c>
      <c r="M16" s="89" t="s">
        <v>85</v>
      </c>
      <c r="N16" s="90">
        <v>203810</v>
      </c>
      <c r="O16" s="90">
        <v>22</v>
      </c>
      <c r="P16" s="90">
        <v>10873</v>
      </c>
      <c r="Q16" s="90">
        <v>186384</v>
      </c>
      <c r="R16" s="90">
        <v>105</v>
      </c>
      <c r="S16" s="90">
        <v>759</v>
      </c>
      <c r="T16" s="90">
        <v>2208</v>
      </c>
      <c r="U16" s="90">
        <v>3459</v>
      </c>
      <c r="V16" s="86"/>
      <c r="W16" s="86"/>
      <c r="X16" s="93"/>
      <c r="Y16" s="93"/>
    </row>
    <row r="17" spans="2:25" s="1" customFormat="1" ht="13.5" customHeight="1" x14ac:dyDescent="0.15">
      <c r="B17" s="23"/>
      <c r="C17" s="24"/>
      <c r="D17" s="25">
        <v>280</v>
      </c>
      <c r="E17" s="14"/>
      <c r="F17" s="44">
        <f>H14+H17+H20</f>
        <v>2699</v>
      </c>
      <c r="G17" s="53"/>
      <c r="H17" s="53">
        <v>944</v>
      </c>
      <c r="I17" s="26"/>
      <c r="J17" s="27"/>
      <c r="K17" s="28"/>
      <c r="M17" s="89" t="s">
        <v>86</v>
      </c>
      <c r="N17" s="90">
        <v>39073</v>
      </c>
      <c r="O17" s="90">
        <v>0</v>
      </c>
      <c r="P17" s="90">
        <v>20593</v>
      </c>
      <c r="Q17" s="90">
        <v>17838</v>
      </c>
      <c r="R17" s="90">
        <v>14</v>
      </c>
      <c r="S17" s="90">
        <v>77</v>
      </c>
      <c r="T17" s="90">
        <v>191</v>
      </c>
      <c r="U17" s="90">
        <v>360</v>
      </c>
      <c r="V17" s="86"/>
      <c r="W17" s="86"/>
      <c r="X17" s="93"/>
      <c r="Y17" s="93"/>
    </row>
    <row r="18" spans="2:25" x14ac:dyDescent="0.15">
      <c r="B18" s="23"/>
      <c r="C18" s="56"/>
      <c r="D18" s="57">
        <v>6</v>
      </c>
      <c r="E18" s="14"/>
      <c r="F18" s="44">
        <f>J13+J16+J19+J21</f>
        <v>2699</v>
      </c>
      <c r="G18" s="58"/>
      <c r="H18" s="59">
        <v>18</v>
      </c>
      <c r="I18" s="60"/>
      <c r="J18" s="27"/>
      <c r="K18" s="28"/>
      <c r="M18" s="89" t="s">
        <v>87</v>
      </c>
      <c r="N18" s="90">
        <v>156281</v>
      </c>
      <c r="O18" s="90">
        <v>5000</v>
      </c>
      <c r="P18" s="90">
        <v>0</v>
      </c>
      <c r="Q18" s="90">
        <v>151281</v>
      </c>
      <c r="R18" s="90">
        <v>0</v>
      </c>
      <c r="S18" s="90">
        <v>0</v>
      </c>
      <c r="T18" s="90">
        <v>0</v>
      </c>
      <c r="U18" s="90">
        <v>0</v>
      </c>
      <c r="V18" s="86"/>
      <c r="W18" s="86"/>
      <c r="X18" s="93"/>
      <c r="Y18" s="93"/>
    </row>
    <row r="19" spans="2:25" s="1" customFormat="1" ht="13.5" customHeight="1" x14ac:dyDescent="0.15">
      <c r="B19" s="23"/>
      <c r="C19" s="125" t="s">
        <v>42</v>
      </c>
      <c r="D19" s="25" t="s">
        <v>43</v>
      </c>
      <c r="E19" s="14"/>
      <c r="F19" s="36"/>
      <c r="G19" s="53"/>
      <c r="H19" s="61" t="s">
        <v>44</v>
      </c>
      <c r="I19" s="26" t="s">
        <v>43</v>
      </c>
      <c r="J19" s="27">
        <v>944</v>
      </c>
      <c r="K19" s="28">
        <v>18</v>
      </c>
      <c r="M19" s="89" t="s">
        <v>88</v>
      </c>
      <c r="N19" s="90">
        <v>870735</v>
      </c>
      <c r="O19" s="90">
        <v>0</v>
      </c>
      <c r="P19" s="90">
        <v>867098</v>
      </c>
      <c r="Q19" s="90">
        <v>3245</v>
      </c>
      <c r="R19" s="90">
        <v>392</v>
      </c>
      <c r="S19" s="90">
        <v>0</v>
      </c>
      <c r="T19" s="90">
        <v>0</v>
      </c>
      <c r="U19" s="90">
        <v>0</v>
      </c>
      <c r="V19" s="86"/>
      <c r="W19" s="86"/>
      <c r="X19" s="93"/>
      <c r="Y19" s="93"/>
    </row>
    <row r="20" spans="2:25" s="1" customFormat="1" ht="13.5" customHeight="1" x14ac:dyDescent="0.15">
      <c r="B20" s="23"/>
      <c r="C20" s="24">
        <v>1209</v>
      </c>
      <c r="D20" s="48">
        <v>1066</v>
      </c>
      <c r="E20" s="14"/>
      <c r="F20" s="36"/>
      <c r="G20" s="53"/>
      <c r="H20" s="58">
        <v>151</v>
      </c>
      <c r="I20" s="26"/>
      <c r="J20" s="27"/>
      <c r="K20" s="28"/>
      <c r="M20" s="89" t="s">
        <v>89</v>
      </c>
      <c r="N20" s="90">
        <v>131744</v>
      </c>
      <c r="O20" s="90">
        <v>0</v>
      </c>
      <c r="P20" s="90">
        <v>0</v>
      </c>
      <c r="Q20" s="90">
        <v>36679</v>
      </c>
      <c r="R20" s="90">
        <v>95065</v>
      </c>
      <c r="S20" s="90">
        <v>0</v>
      </c>
      <c r="T20" s="90">
        <v>0</v>
      </c>
      <c r="U20" s="90">
        <v>0</v>
      </c>
      <c r="V20" s="86"/>
      <c r="W20" s="86"/>
      <c r="X20" s="93"/>
      <c r="Y20" s="93"/>
    </row>
    <row r="21" spans="2:25" x14ac:dyDescent="0.2">
      <c r="B21" s="23"/>
      <c r="C21" s="30">
        <v>23</v>
      </c>
      <c r="D21" s="42">
        <v>21</v>
      </c>
      <c r="E21" s="14"/>
      <c r="F21" s="62"/>
      <c r="G21" s="63"/>
      <c r="H21" s="64">
        <v>4</v>
      </c>
      <c r="I21" s="33" t="s">
        <v>45</v>
      </c>
      <c r="J21" s="34">
        <v>151</v>
      </c>
      <c r="K21" s="35">
        <v>4</v>
      </c>
      <c r="M21" s="14" t="s">
        <v>90</v>
      </c>
      <c r="N21" s="93"/>
      <c r="O21" s="93"/>
      <c r="P21" s="93"/>
      <c r="Q21" s="93"/>
      <c r="R21" s="93"/>
      <c r="S21" s="86"/>
      <c r="T21" s="93"/>
      <c r="U21" s="86"/>
      <c r="V21" s="87" t="s">
        <v>64</v>
      </c>
      <c r="W21" s="86"/>
      <c r="X21" s="93"/>
      <c r="Y21" s="93"/>
    </row>
    <row r="22" spans="2:25" s="1" customFormat="1" ht="13.5" customHeight="1" x14ac:dyDescent="0.15">
      <c r="B22" s="36"/>
      <c r="C22" s="37" t="s">
        <v>26</v>
      </c>
      <c r="D22" s="171" t="s">
        <v>46</v>
      </c>
      <c r="E22" s="14"/>
      <c r="F22" s="65" t="s">
        <v>47</v>
      </c>
      <c r="G22" s="167" t="s">
        <v>151</v>
      </c>
      <c r="H22" s="24" t="s">
        <v>48</v>
      </c>
      <c r="I22" s="169" t="s">
        <v>49</v>
      </c>
      <c r="J22" s="41">
        <v>272</v>
      </c>
      <c r="K22" s="42">
        <v>5</v>
      </c>
      <c r="M22" s="89"/>
      <c r="N22" s="95" t="s">
        <v>91</v>
      </c>
      <c r="O22" s="96" t="s">
        <v>92</v>
      </c>
      <c r="P22" s="97" t="s">
        <v>93</v>
      </c>
      <c r="Q22" s="98"/>
      <c r="R22" s="99"/>
      <c r="S22" s="97" t="s">
        <v>94</v>
      </c>
      <c r="T22" s="98"/>
      <c r="U22" s="99"/>
      <c r="V22" s="97" t="s">
        <v>95</v>
      </c>
      <c r="W22" s="98"/>
      <c r="X22" s="99"/>
      <c r="Y22" s="93"/>
    </row>
    <row r="23" spans="2:25" s="1" customFormat="1" ht="13.5" customHeight="1" x14ac:dyDescent="0.15">
      <c r="B23" s="36"/>
      <c r="C23" s="43">
        <f>D20+D23</f>
        <v>1209</v>
      </c>
      <c r="D23" s="25">
        <v>143</v>
      </c>
      <c r="E23" s="14"/>
      <c r="F23" s="23">
        <v>1075</v>
      </c>
      <c r="G23" s="24">
        <v>641</v>
      </c>
      <c r="H23" s="24">
        <v>366</v>
      </c>
      <c r="I23" s="26" t="s">
        <v>45</v>
      </c>
      <c r="J23" s="27">
        <v>64</v>
      </c>
      <c r="K23" s="28">
        <v>1</v>
      </c>
      <c r="M23" s="89"/>
      <c r="N23" s="100"/>
      <c r="O23" s="101" t="s">
        <v>135</v>
      </c>
      <c r="P23" s="100"/>
      <c r="Q23" s="102" t="s">
        <v>136</v>
      </c>
      <c r="R23" s="103" t="s">
        <v>96</v>
      </c>
      <c r="S23" s="100"/>
      <c r="T23" s="102" t="s">
        <v>136</v>
      </c>
      <c r="U23" s="103" t="s">
        <v>96</v>
      </c>
      <c r="V23" s="100"/>
      <c r="W23" s="102" t="s">
        <v>136</v>
      </c>
      <c r="X23" s="103" t="s">
        <v>96</v>
      </c>
      <c r="Y23" s="93"/>
    </row>
    <row r="24" spans="2:25" x14ac:dyDescent="0.15">
      <c r="B24" s="36"/>
      <c r="C24" s="56"/>
      <c r="D24" s="57">
        <v>2</v>
      </c>
      <c r="E24" s="14"/>
      <c r="F24" s="29">
        <v>21</v>
      </c>
      <c r="G24" s="30">
        <v>11</v>
      </c>
      <c r="H24" s="66">
        <v>6</v>
      </c>
      <c r="I24" s="26" t="s">
        <v>43</v>
      </c>
      <c r="J24" s="27">
        <v>71</v>
      </c>
      <c r="K24" s="28">
        <v>1</v>
      </c>
      <c r="M24" s="89" t="s">
        <v>66</v>
      </c>
      <c r="N24" s="90">
        <v>5135783</v>
      </c>
      <c r="O24" s="104">
        <v>100</v>
      </c>
      <c r="P24" s="90">
        <v>2699409</v>
      </c>
      <c r="Q24" s="104">
        <v>100</v>
      </c>
      <c r="R24" s="104">
        <v>52.6</v>
      </c>
      <c r="S24" s="90">
        <v>1360978</v>
      </c>
      <c r="T24" s="104">
        <v>100</v>
      </c>
      <c r="U24" s="104">
        <v>26.5</v>
      </c>
      <c r="V24" s="90">
        <v>1075396</v>
      </c>
      <c r="W24" s="104">
        <v>100</v>
      </c>
      <c r="X24" s="104">
        <v>20.9</v>
      </c>
      <c r="Y24" s="93"/>
    </row>
    <row r="25" spans="2:25" s="1" customFormat="1" ht="13.5" customHeight="1" x14ac:dyDescent="0.15">
      <c r="B25" s="23"/>
      <c r="C25" s="40" t="s">
        <v>48</v>
      </c>
      <c r="D25" s="25" t="s">
        <v>49</v>
      </c>
      <c r="E25" s="14"/>
      <c r="F25" s="39" t="s">
        <v>26</v>
      </c>
      <c r="G25" s="24"/>
      <c r="H25" s="67" t="s">
        <v>50</v>
      </c>
      <c r="I25" s="26" t="s">
        <v>51</v>
      </c>
      <c r="J25" s="27">
        <v>50</v>
      </c>
      <c r="K25" s="28">
        <v>1</v>
      </c>
      <c r="M25" s="89" t="s">
        <v>67</v>
      </c>
      <c r="N25" s="90">
        <v>348887</v>
      </c>
      <c r="O25" s="104">
        <v>6.8</v>
      </c>
      <c r="P25" s="90">
        <v>135167</v>
      </c>
      <c r="Q25" s="104">
        <v>5</v>
      </c>
      <c r="R25" s="104">
        <v>38.700000000000003</v>
      </c>
      <c r="S25" s="90">
        <v>95488</v>
      </c>
      <c r="T25" s="104">
        <v>7</v>
      </c>
      <c r="U25" s="104">
        <v>27.4</v>
      </c>
      <c r="V25" s="90">
        <v>118232</v>
      </c>
      <c r="W25" s="104">
        <v>11</v>
      </c>
      <c r="X25" s="104">
        <v>33.9</v>
      </c>
      <c r="Y25" s="93"/>
    </row>
    <row r="26" spans="2:25" s="1" customFormat="1" ht="13.5" customHeight="1" x14ac:dyDescent="0.15">
      <c r="B26" s="23"/>
      <c r="C26" s="24">
        <v>977</v>
      </c>
      <c r="D26" s="25">
        <v>867</v>
      </c>
      <c r="E26" s="14"/>
      <c r="F26" s="44">
        <f>G23+G26+G32+G41+G44</f>
        <v>1076</v>
      </c>
      <c r="G26" s="24"/>
      <c r="H26" s="24">
        <v>193</v>
      </c>
      <c r="I26" s="68" t="s">
        <v>52</v>
      </c>
      <c r="J26" s="27"/>
      <c r="K26" s="28"/>
      <c r="M26" s="89" t="s">
        <v>68</v>
      </c>
      <c r="N26" s="90">
        <v>977159</v>
      </c>
      <c r="O26" s="104">
        <v>19</v>
      </c>
      <c r="P26" s="90">
        <v>6964</v>
      </c>
      <c r="Q26" s="104">
        <v>0.3</v>
      </c>
      <c r="R26" s="104">
        <v>0.7</v>
      </c>
      <c r="S26" s="90">
        <v>558833</v>
      </c>
      <c r="T26" s="104">
        <v>41.1</v>
      </c>
      <c r="U26" s="104">
        <v>57.2</v>
      </c>
      <c r="V26" s="90">
        <v>411362</v>
      </c>
      <c r="W26" s="104">
        <v>38.299999999999997</v>
      </c>
      <c r="X26" s="104">
        <v>42.1</v>
      </c>
      <c r="Y26" s="93"/>
    </row>
    <row r="27" spans="2:25" x14ac:dyDescent="0.15">
      <c r="B27" s="23"/>
      <c r="C27" s="30">
        <v>19</v>
      </c>
      <c r="D27" s="31">
        <v>17</v>
      </c>
      <c r="E27" s="14"/>
      <c r="F27" s="44">
        <f>H23+H26+H29+H32+H35+H38+H41</f>
        <v>1082</v>
      </c>
      <c r="G27" s="24"/>
      <c r="H27" s="69">
        <v>49</v>
      </c>
      <c r="I27" s="70" t="s">
        <v>44</v>
      </c>
      <c r="J27" s="27">
        <v>36</v>
      </c>
      <c r="K27" s="28">
        <v>1</v>
      </c>
      <c r="M27" s="89" t="s">
        <v>97</v>
      </c>
      <c r="N27" s="90">
        <v>2547022</v>
      </c>
      <c r="O27" s="104">
        <v>49.6</v>
      </c>
      <c r="P27" s="90">
        <v>1604099</v>
      </c>
      <c r="Q27" s="104">
        <v>59.4</v>
      </c>
      <c r="R27" s="104">
        <v>63</v>
      </c>
      <c r="S27" s="90">
        <v>656429</v>
      </c>
      <c r="T27" s="104">
        <v>48.2</v>
      </c>
      <c r="U27" s="104">
        <v>25.8</v>
      </c>
      <c r="V27" s="90">
        <v>286431</v>
      </c>
      <c r="W27" s="104">
        <v>26.6</v>
      </c>
      <c r="X27" s="104">
        <v>11.2</v>
      </c>
      <c r="Y27" s="93"/>
    </row>
    <row r="28" spans="2:25" s="1" customFormat="1" ht="13.5" customHeight="1" x14ac:dyDescent="0.15">
      <c r="B28" s="36"/>
      <c r="C28" s="37" t="s">
        <v>26</v>
      </c>
      <c r="D28" s="52" t="s">
        <v>45</v>
      </c>
      <c r="E28" s="14"/>
      <c r="F28" s="44">
        <f>SUM(J22:J45)</f>
        <v>1076</v>
      </c>
      <c r="G28" s="24"/>
      <c r="H28" s="67" t="s">
        <v>44</v>
      </c>
      <c r="I28" s="71" t="s">
        <v>53</v>
      </c>
      <c r="J28" s="27">
        <v>112</v>
      </c>
      <c r="K28" s="28">
        <v>2</v>
      </c>
      <c r="M28" s="89" t="s">
        <v>98</v>
      </c>
      <c r="N28" s="90">
        <v>1208803</v>
      </c>
      <c r="O28" s="104">
        <v>23.5</v>
      </c>
      <c r="P28" s="90">
        <v>943999</v>
      </c>
      <c r="Q28" s="104">
        <v>35</v>
      </c>
      <c r="R28" s="104">
        <v>78.099999999999994</v>
      </c>
      <c r="S28" s="90">
        <v>28872</v>
      </c>
      <c r="T28" s="104">
        <v>2.1</v>
      </c>
      <c r="U28" s="104">
        <v>2.4</v>
      </c>
      <c r="V28" s="90">
        <v>235932</v>
      </c>
      <c r="W28" s="104">
        <v>21.9</v>
      </c>
      <c r="X28" s="104">
        <v>19.5</v>
      </c>
      <c r="Y28" s="93"/>
    </row>
    <row r="29" spans="2:25" s="1" customFormat="1" ht="13.5" customHeight="1" x14ac:dyDescent="0.15">
      <c r="B29" s="36"/>
      <c r="C29" s="43">
        <f>D26+D29</f>
        <v>977</v>
      </c>
      <c r="D29" s="48">
        <v>110</v>
      </c>
      <c r="E29" s="14"/>
      <c r="F29" s="49"/>
      <c r="G29" s="50"/>
      <c r="H29" s="50">
        <v>112</v>
      </c>
      <c r="I29" s="60"/>
      <c r="J29" s="27"/>
      <c r="K29" s="28"/>
      <c r="M29" s="89" t="s">
        <v>71</v>
      </c>
      <c r="N29" s="90">
        <v>8440</v>
      </c>
      <c r="O29" s="104">
        <v>0.2</v>
      </c>
      <c r="P29" s="90">
        <v>114</v>
      </c>
      <c r="Q29" s="104">
        <v>0</v>
      </c>
      <c r="R29" s="104">
        <v>1.4</v>
      </c>
      <c r="S29" s="90">
        <v>6129</v>
      </c>
      <c r="T29" s="104">
        <v>0.5</v>
      </c>
      <c r="U29" s="104">
        <v>72.599999999999994</v>
      </c>
      <c r="V29" s="90">
        <v>2197</v>
      </c>
      <c r="W29" s="104">
        <v>0.2</v>
      </c>
      <c r="X29" s="104">
        <v>26</v>
      </c>
      <c r="Y29" s="93"/>
    </row>
    <row r="30" spans="2:25" x14ac:dyDescent="0.15">
      <c r="B30" s="36"/>
      <c r="C30" s="56"/>
      <c r="D30" s="57">
        <v>2</v>
      </c>
      <c r="E30" s="14"/>
      <c r="F30" s="49"/>
      <c r="G30" s="72"/>
      <c r="H30" s="45">
        <v>2</v>
      </c>
      <c r="I30" s="46"/>
      <c r="J30" s="34"/>
      <c r="K30" s="35"/>
      <c r="M30" s="89" t="s">
        <v>99</v>
      </c>
      <c r="N30" s="90">
        <v>24147</v>
      </c>
      <c r="O30" s="104">
        <v>0.5</v>
      </c>
      <c r="P30" s="90">
        <v>341</v>
      </c>
      <c r="Q30" s="104">
        <v>0</v>
      </c>
      <c r="R30" s="104">
        <v>1.4</v>
      </c>
      <c r="S30" s="90">
        <v>9822</v>
      </c>
      <c r="T30" s="104">
        <v>0.7</v>
      </c>
      <c r="U30" s="104">
        <v>40.700000000000003</v>
      </c>
      <c r="V30" s="90">
        <v>13984</v>
      </c>
      <c r="W30" s="104">
        <v>1.3</v>
      </c>
      <c r="X30" s="104">
        <v>57.9</v>
      </c>
      <c r="Y30" s="93"/>
    </row>
    <row r="31" spans="2:25" s="1" customFormat="1" ht="13.5" customHeight="1" x14ac:dyDescent="0.15">
      <c r="B31" s="23"/>
      <c r="C31" s="73" t="s">
        <v>54</v>
      </c>
      <c r="D31" s="74" t="s">
        <v>55</v>
      </c>
      <c r="E31" s="14"/>
      <c r="F31" s="23"/>
      <c r="G31" s="167" t="s">
        <v>152</v>
      </c>
      <c r="H31" s="167" t="s">
        <v>153</v>
      </c>
      <c r="I31" s="47" t="s">
        <v>56</v>
      </c>
      <c r="J31" s="41">
        <v>130</v>
      </c>
      <c r="K31" s="42">
        <v>2</v>
      </c>
      <c r="M31" s="89" t="s">
        <v>100</v>
      </c>
      <c r="N31" s="90">
        <v>21325</v>
      </c>
      <c r="O31" s="104">
        <v>0.4</v>
      </c>
      <c r="P31" s="90">
        <v>8725</v>
      </c>
      <c r="Q31" s="104">
        <v>0.3</v>
      </c>
      <c r="R31" s="104">
        <v>40.9</v>
      </c>
      <c r="S31" s="90">
        <v>5342</v>
      </c>
      <c r="T31" s="104">
        <v>0.4</v>
      </c>
      <c r="U31" s="104">
        <v>25.1</v>
      </c>
      <c r="V31" s="90">
        <v>7258</v>
      </c>
      <c r="W31" s="104">
        <v>0.7</v>
      </c>
      <c r="X31" s="104">
        <v>34</v>
      </c>
      <c r="Y31" s="93"/>
    </row>
    <row r="32" spans="2:25" s="1" customFormat="1" ht="13.5" customHeight="1" x14ac:dyDescent="0.2">
      <c r="B32" s="23"/>
      <c r="C32" s="24">
        <v>403</v>
      </c>
      <c r="D32" s="25">
        <v>373</v>
      </c>
      <c r="E32" s="14"/>
      <c r="F32" s="23"/>
      <c r="G32" s="24">
        <v>331</v>
      </c>
      <c r="H32" s="24">
        <v>130</v>
      </c>
      <c r="I32" s="26"/>
      <c r="J32" s="27"/>
      <c r="K32" s="28"/>
      <c r="M32" s="14" t="s">
        <v>101</v>
      </c>
      <c r="N32" s="93"/>
      <c r="O32" s="93"/>
      <c r="P32" s="93"/>
      <c r="Q32" s="93"/>
      <c r="R32" s="93"/>
      <c r="S32" s="93"/>
      <c r="T32" s="93"/>
      <c r="U32" s="93"/>
      <c r="V32" s="93"/>
      <c r="W32" s="87" t="s">
        <v>64</v>
      </c>
      <c r="X32" s="93"/>
      <c r="Y32" s="93"/>
    </row>
    <row r="33" spans="2:26" x14ac:dyDescent="0.15">
      <c r="B33" s="23"/>
      <c r="C33" s="30">
        <v>8</v>
      </c>
      <c r="D33" s="31">
        <v>7</v>
      </c>
      <c r="E33" s="14"/>
      <c r="F33" s="23"/>
      <c r="G33" s="30">
        <v>6</v>
      </c>
      <c r="H33" s="69">
        <v>2</v>
      </c>
      <c r="I33" s="26"/>
      <c r="J33" s="27"/>
      <c r="K33" s="28"/>
      <c r="M33" s="89"/>
      <c r="N33" s="95" t="s">
        <v>91</v>
      </c>
      <c r="O33" s="96" t="s">
        <v>102</v>
      </c>
      <c r="P33" s="97" t="s">
        <v>93</v>
      </c>
      <c r="Q33" s="98"/>
      <c r="R33" s="99"/>
      <c r="S33" s="97" t="s">
        <v>94</v>
      </c>
      <c r="T33" s="98"/>
      <c r="U33" s="99"/>
      <c r="V33" s="97" t="s">
        <v>95</v>
      </c>
      <c r="W33" s="98"/>
      <c r="X33" s="99"/>
      <c r="Y33" s="93"/>
    </row>
    <row r="34" spans="2:26" s="1" customFormat="1" ht="13.5" customHeight="1" x14ac:dyDescent="0.15">
      <c r="B34" s="36"/>
      <c r="C34" s="37" t="s">
        <v>26</v>
      </c>
      <c r="D34" s="52" t="s">
        <v>44</v>
      </c>
      <c r="E34" s="14"/>
      <c r="F34" s="23"/>
      <c r="G34" s="24"/>
      <c r="H34" s="67" t="s">
        <v>57</v>
      </c>
      <c r="I34" s="26" t="s">
        <v>58</v>
      </c>
      <c r="J34" s="27">
        <v>118</v>
      </c>
      <c r="K34" s="28">
        <v>2</v>
      </c>
      <c r="M34" s="89"/>
      <c r="N34" s="100"/>
      <c r="O34" s="101" t="s">
        <v>135</v>
      </c>
      <c r="P34" s="100"/>
      <c r="Q34" s="102" t="s">
        <v>136</v>
      </c>
      <c r="R34" s="103" t="s">
        <v>96</v>
      </c>
      <c r="S34" s="100"/>
      <c r="T34" s="102" t="s">
        <v>136</v>
      </c>
      <c r="U34" s="103" t="s">
        <v>96</v>
      </c>
      <c r="V34" s="100"/>
      <c r="W34" s="102" t="s">
        <v>136</v>
      </c>
      <c r="X34" s="103" t="s">
        <v>96</v>
      </c>
      <c r="Y34" s="93"/>
    </row>
    <row r="35" spans="2:26" s="1" customFormat="1" ht="13.5" customHeight="1" x14ac:dyDescent="0.15">
      <c r="B35" s="36"/>
      <c r="C35" s="43">
        <f>D32+D35</f>
        <v>403</v>
      </c>
      <c r="D35" s="25">
        <v>30</v>
      </c>
      <c r="E35" s="14"/>
      <c r="F35" s="23"/>
      <c r="G35" s="24"/>
      <c r="H35" s="24">
        <v>118</v>
      </c>
      <c r="I35" s="26"/>
      <c r="J35" s="27"/>
      <c r="K35" s="28"/>
      <c r="M35" s="89" t="s">
        <v>66</v>
      </c>
      <c r="N35" s="90">
        <v>5135783</v>
      </c>
      <c r="O35" s="104">
        <v>100</v>
      </c>
      <c r="P35" s="90">
        <v>2699409</v>
      </c>
      <c r="Q35" s="104">
        <v>100</v>
      </c>
      <c r="R35" s="104">
        <v>52.6</v>
      </c>
      <c r="S35" s="90">
        <v>1360978</v>
      </c>
      <c r="T35" s="104">
        <v>100</v>
      </c>
      <c r="U35" s="104">
        <v>26.5</v>
      </c>
      <c r="V35" s="90">
        <v>1075396</v>
      </c>
      <c r="W35" s="104">
        <v>100</v>
      </c>
      <c r="X35" s="104">
        <v>20.9</v>
      </c>
      <c r="Y35" s="93">
        <f>V35+S35+P35</f>
        <v>5135783</v>
      </c>
      <c r="Z35" s="1">
        <f>V35/N35*100</f>
        <v>20.939280339531479</v>
      </c>
    </row>
    <row r="36" spans="2:26" x14ac:dyDescent="0.15">
      <c r="B36" s="62"/>
      <c r="C36" s="75"/>
      <c r="D36" s="57">
        <v>1</v>
      </c>
      <c r="E36" s="14"/>
      <c r="F36" s="49"/>
      <c r="G36" s="50"/>
      <c r="H36" s="66">
        <v>2</v>
      </c>
      <c r="I36" s="60"/>
      <c r="J36" s="27"/>
      <c r="K36" s="28"/>
      <c r="M36" s="89" t="s">
        <v>103</v>
      </c>
      <c r="N36" s="90">
        <v>110385</v>
      </c>
      <c r="O36" s="104">
        <v>2.1</v>
      </c>
      <c r="P36" s="90">
        <v>24</v>
      </c>
      <c r="Q36" s="104">
        <v>0</v>
      </c>
      <c r="R36" s="104">
        <v>0</v>
      </c>
      <c r="S36" s="90">
        <v>45913</v>
      </c>
      <c r="T36" s="104">
        <v>3.4</v>
      </c>
      <c r="U36" s="104">
        <v>41.6</v>
      </c>
      <c r="V36" s="90">
        <v>64448</v>
      </c>
      <c r="W36" s="104">
        <v>6</v>
      </c>
      <c r="X36" s="104">
        <v>58.4</v>
      </c>
      <c r="Y36" s="93">
        <f t="shared" ref="Y36:Y51" si="0">V36+S36+P36</f>
        <v>110385</v>
      </c>
      <c r="Z36" s="1">
        <f t="shared" ref="Z36:Z51" si="1">V36/N36*100</f>
        <v>58.384744304026817</v>
      </c>
    </row>
    <row r="37" spans="2:26" s="1" customFormat="1" ht="13.5" customHeight="1" x14ac:dyDescent="0.15">
      <c r="B37" s="76" t="s">
        <v>59</v>
      </c>
      <c r="C37" s="76">
        <f>C32+C26+C20+C5</f>
        <v>5136</v>
      </c>
      <c r="D37" s="76">
        <f>D35+D32+D29+D26+D23+D20+D17+D14+D11+D8+D5</f>
        <v>5136</v>
      </c>
      <c r="E37" s="12"/>
      <c r="F37" s="23"/>
      <c r="G37" s="24"/>
      <c r="H37" s="67" t="s">
        <v>54</v>
      </c>
      <c r="I37" s="71" t="s">
        <v>60</v>
      </c>
      <c r="J37" s="27">
        <v>83</v>
      </c>
      <c r="K37" s="28">
        <v>2</v>
      </c>
      <c r="M37" s="89" t="s">
        <v>75</v>
      </c>
      <c r="N37" s="90">
        <v>3154495</v>
      </c>
      <c r="O37" s="104">
        <v>61.4</v>
      </c>
      <c r="P37" s="90">
        <v>2608739</v>
      </c>
      <c r="Q37" s="104">
        <v>96.6</v>
      </c>
      <c r="R37" s="104">
        <v>82.7</v>
      </c>
      <c r="S37" s="90">
        <v>147276</v>
      </c>
      <c r="T37" s="104">
        <v>10.8</v>
      </c>
      <c r="U37" s="104">
        <v>4.7</v>
      </c>
      <c r="V37" s="90">
        <v>398480</v>
      </c>
      <c r="W37" s="104">
        <v>37.1</v>
      </c>
      <c r="X37" s="104">
        <v>12.6</v>
      </c>
      <c r="Y37" s="93">
        <f t="shared" si="0"/>
        <v>3154495</v>
      </c>
      <c r="Z37" s="1">
        <f t="shared" si="1"/>
        <v>12.63213287705322</v>
      </c>
    </row>
    <row r="38" spans="2:26" s="1" customFormat="1" ht="13.5" customHeight="1" x14ac:dyDescent="0.15">
      <c r="B38" s="14"/>
      <c r="C38" s="14"/>
      <c r="D38" s="14"/>
      <c r="E38" s="14"/>
      <c r="F38" s="49"/>
      <c r="G38" s="50"/>
      <c r="H38" s="50">
        <v>83</v>
      </c>
      <c r="I38" s="60"/>
      <c r="J38" s="27"/>
      <c r="K38" s="28"/>
      <c r="M38" s="89" t="s">
        <v>76</v>
      </c>
      <c r="N38" s="90">
        <v>19235</v>
      </c>
      <c r="O38" s="104">
        <v>0.4</v>
      </c>
      <c r="P38" s="90">
        <v>126</v>
      </c>
      <c r="Q38" s="104">
        <v>0</v>
      </c>
      <c r="R38" s="104">
        <v>0.7</v>
      </c>
      <c r="S38" s="90">
        <v>15124</v>
      </c>
      <c r="T38" s="104">
        <v>1.1000000000000001</v>
      </c>
      <c r="U38" s="104">
        <v>78.599999999999994</v>
      </c>
      <c r="V38" s="90">
        <v>3985</v>
      </c>
      <c r="W38" s="104">
        <v>0.4</v>
      </c>
      <c r="X38" s="104">
        <v>20.7</v>
      </c>
      <c r="Y38" s="93">
        <f t="shared" si="0"/>
        <v>19235</v>
      </c>
      <c r="Z38" s="1">
        <f t="shared" si="1"/>
        <v>20.7174421627242</v>
      </c>
    </row>
    <row r="39" spans="2:26" x14ac:dyDescent="0.15">
      <c r="B39" s="14"/>
      <c r="C39" s="14"/>
      <c r="D39" s="14"/>
      <c r="E39" s="14"/>
      <c r="F39" s="49"/>
      <c r="G39" s="72"/>
      <c r="H39" s="45">
        <v>2</v>
      </c>
      <c r="I39" s="46"/>
      <c r="J39" s="34"/>
      <c r="K39" s="35"/>
      <c r="M39" s="89" t="s">
        <v>77</v>
      </c>
      <c r="N39" s="90">
        <v>2140</v>
      </c>
      <c r="O39" s="104">
        <v>0</v>
      </c>
      <c r="P39" s="90">
        <v>136</v>
      </c>
      <c r="Q39" s="104">
        <v>0</v>
      </c>
      <c r="R39" s="104">
        <v>6.4</v>
      </c>
      <c r="S39" s="90">
        <v>499</v>
      </c>
      <c r="T39" s="104">
        <v>0</v>
      </c>
      <c r="U39" s="104">
        <v>23.3</v>
      </c>
      <c r="V39" s="90">
        <v>1505</v>
      </c>
      <c r="W39" s="104">
        <v>0.1</v>
      </c>
      <c r="X39" s="104">
        <v>70.3</v>
      </c>
      <c r="Y39" s="93">
        <f t="shared" si="0"/>
        <v>2140</v>
      </c>
      <c r="Z39" s="1">
        <f t="shared" si="1"/>
        <v>70.327102803738313</v>
      </c>
    </row>
    <row r="40" spans="2:26" s="1" customFormat="1" ht="13.5" customHeight="1" x14ac:dyDescent="0.15">
      <c r="B40" s="14"/>
      <c r="C40" s="14"/>
      <c r="D40" s="14"/>
      <c r="E40" s="12"/>
      <c r="F40" s="23"/>
      <c r="G40" s="167" t="s">
        <v>154</v>
      </c>
      <c r="H40" s="167" t="s">
        <v>61</v>
      </c>
      <c r="I40" s="169" t="s">
        <v>155</v>
      </c>
      <c r="J40" s="41">
        <v>80</v>
      </c>
      <c r="K40" s="42">
        <v>2</v>
      </c>
      <c r="M40" s="89" t="s">
        <v>78</v>
      </c>
      <c r="N40" s="90">
        <v>2523</v>
      </c>
      <c r="O40" s="104">
        <v>0</v>
      </c>
      <c r="P40" s="90">
        <v>332</v>
      </c>
      <c r="Q40" s="104">
        <v>0</v>
      </c>
      <c r="R40" s="104">
        <v>13.2</v>
      </c>
      <c r="S40" s="90">
        <v>483</v>
      </c>
      <c r="T40" s="104">
        <v>0</v>
      </c>
      <c r="U40" s="104">
        <v>19.100000000000001</v>
      </c>
      <c r="V40" s="90">
        <v>1708</v>
      </c>
      <c r="W40" s="104">
        <v>0.2</v>
      </c>
      <c r="X40" s="104">
        <v>67.7</v>
      </c>
      <c r="Y40" s="93">
        <f t="shared" si="0"/>
        <v>2523</v>
      </c>
      <c r="Z40" s="1">
        <f t="shared" si="1"/>
        <v>67.69718588981371</v>
      </c>
    </row>
    <row r="41" spans="2:26" s="1" customFormat="1" ht="13.5" customHeight="1" x14ac:dyDescent="0.15">
      <c r="B41" s="14"/>
      <c r="C41" s="14"/>
      <c r="D41" s="14"/>
      <c r="E41" s="12"/>
      <c r="F41" s="23"/>
      <c r="G41" s="24">
        <v>80</v>
      </c>
      <c r="H41" s="24">
        <v>80</v>
      </c>
      <c r="I41" s="26"/>
      <c r="J41" s="27"/>
      <c r="K41" s="28"/>
      <c r="M41" s="89" t="s">
        <v>79</v>
      </c>
      <c r="N41" s="90">
        <v>64516</v>
      </c>
      <c r="O41" s="104">
        <v>1.3</v>
      </c>
      <c r="P41" s="90">
        <v>3693</v>
      </c>
      <c r="Q41" s="104">
        <v>0.1</v>
      </c>
      <c r="R41" s="104">
        <v>5.7</v>
      </c>
      <c r="S41" s="90">
        <v>10660</v>
      </c>
      <c r="T41" s="104">
        <v>0.8</v>
      </c>
      <c r="U41" s="104">
        <v>16.5</v>
      </c>
      <c r="V41" s="90">
        <v>50163</v>
      </c>
      <c r="W41" s="104">
        <v>4.7</v>
      </c>
      <c r="X41" s="104">
        <v>778</v>
      </c>
      <c r="Y41" s="93">
        <f t="shared" si="0"/>
        <v>64516</v>
      </c>
      <c r="Z41" s="1">
        <f t="shared" si="1"/>
        <v>77.752805505611008</v>
      </c>
    </row>
    <row r="42" spans="2:26" x14ac:dyDescent="0.15">
      <c r="B42" s="14"/>
      <c r="C42" s="14"/>
      <c r="D42" s="14"/>
      <c r="E42" s="14"/>
      <c r="F42" s="23"/>
      <c r="G42" s="30">
        <v>2</v>
      </c>
      <c r="H42" s="69">
        <v>2</v>
      </c>
      <c r="I42" s="26"/>
      <c r="J42" s="27"/>
      <c r="K42" s="28"/>
      <c r="M42" s="89" t="s">
        <v>80</v>
      </c>
      <c r="N42" s="90">
        <v>23833</v>
      </c>
      <c r="O42" s="104">
        <v>0.5</v>
      </c>
      <c r="P42" s="90">
        <v>5422</v>
      </c>
      <c r="Q42" s="104">
        <v>0.2</v>
      </c>
      <c r="R42" s="104">
        <v>22.7</v>
      </c>
      <c r="S42" s="90">
        <v>13205</v>
      </c>
      <c r="T42" s="104">
        <v>1</v>
      </c>
      <c r="U42" s="104">
        <v>55.4</v>
      </c>
      <c r="V42" s="90">
        <v>5206</v>
      </c>
      <c r="W42" s="104">
        <v>0.5</v>
      </c>
      <c r="X42" s="104">
        <v>21.8</v>
      </c>
      <c r="Y42" s="93">
        <f t="shared" si="0"/>
        <v>23833</v>
      </c>
      <c r="Z42" s="1">
        <f t="shared" si="1"/>
        <v>21.843662149120966</v>
      </c>
    </row>
    <row r="43" spans="2:26" s="1" customFormat="1" ht="13.5" customHeight="1" x14ac:dyDescent="0.15">
      <c r="B43" s="14"/>
      <c r="C43" s="14"/>
      <c r="D43" s="14"/>
      <c r="E43" s="14"/>
      <c r="F43" s="23"/>
      <c r="G43" s="77" t="s">
        <v>44</v>
      </c>
      <c r="H43" s="78"/>
      <c r="I43" s="26"/>
      <c r="J43" s="27"/>
      <c r="K43" s="28"/>
      <c r="M43" s="89" t="s">
        <v>81</v>
      </c>
      <c r="N43" s="90">
        <v>287136</v>
      </c>
      <c r="O43" s="104">
        <v>5.6</v>
      </c>
      <c r="P43" s="90">
        <v>77248</v>
      </c>
      <c r="Q43" s="104">
        <v>2.9</v>
      </c>
      <c r="R43" s="104">
        <v>26.9</v>
      </c>
      <c r="S43" s="90">
        <v>166503</v>
      </c>
      <c r="T43" s="104">
        <v>12.2</v>
      </c>
      <c r="U43" s="104">
        <v>58</v>
      </c>
      <c r="V43" s="90">
        <v>43385</v>
      </c>
      <c r="W43" s="104">
        <v>4</v>
      </c>
      <c r="X43" s="104">
        <v>15.1</v>
      </c>
      <c r="Y43" s="93">
        <f t="shared" si="0"/>
        <v>287136</v>
      </c>
      <c r="Z43" s="1">
        <f t="shared" si="1"/>
        <v>15.109564805527695</v>
      </c>
    </row>
    <row r="44" spans="2:26" s="1" customFormat="1" ht="13.5" customHeight="1" x14ac:dyDescent="0.15">
      <c r="B44" s="14"/>
      <c r="C44" s="14"/>
      <c r="D44" s="14"/>
      <c r="E44" s="14"/>
      <c r="F44" s="23"/>
      <c r="G44" s="79">
        <f>5136-5112</f>
        <v>24</v>
      </c>
      <c r="H44" s="78"/>
      <c r="I44" s="26"/>
      <c r="J44" s="80">
        <f>5136-5076</f>
        <v>60</v>
      </c>
      <c r="K44" s="81">
        <f>J44/5136*100</f>
        <v>1.1682242990654206</v>
      </c>
      <c r="M44" s="89" t="s">
        <v>82</v>
      </c>
      <c r="N44" s="90">
        <v>775</v>
      </c>
      <c r="O44" s="104">
        <v>0</v>
      </c>
      <c r="P44" s="90">
        <v>439</v>
      </c>
      <c r="Q44" s="104">
        <v>0</v>
      </c>
      <c r="R44" s="104">
        <v>56.6</v>
      </c>
      <c r="S44" s="90">
        <v>186</v>
      </c>
      <c r="T44" s="104">
        <v>0</v>
      </c>
      <c r="U44" s="104">
        <v>24</v>
      </c>
      <c r="V44" s="90">
        <v>150</v>
      </c>
      <c r="W44" s="104">
        <v>0</v>
      </c>
      <c r="X44" s="104">
        <v>19.399999999999999</v>
      </c>
      <c r="Y44" s="93">
        <f t="shared" si="0"/>
        <v>775</v>
      </c>
      <c r="Z44" s="1">
        <f t="shared" si="1"/>
        <v>19.35483870967742</v>
      </c>
    </row>
    <row r="45" spans="2:26" x14ac:dyDescent="0.15">
      <c r="B45" s="14"/>
      <c r="C45" s="14"/>
      <c r="D45" s="14"/>
      <c r="E45" s="14"/>
      <c r="F45" s="51"/>
      <c r="G45" s="32">
        <v>1</v>
      </c>
      <c r="H45" s="82"/>
      <c r="I45" s="33"/>
      <c r="J45" s="34"/>
      <c r="K45" s="35"/>
      <c r="M45" s="89" t="s">
        <v>104</v>
      </c>
      <c r="N45" s="90">
        <v>68203</v>
      </c>
      <c r="O45" s="104">
        <v>1.3</v>
      </c>
      <c r="P45" s="90">
        <v>3239</v>
      </c>
      <c r="Q45" s="104">
        <v>0.1</v>
      </c>
      <c r="R45" s="104">
        <v>4.7</v>
      </c>
      <c r="S45" s="105">
        <v>50557</v>
      </c>
      <c r="T45" s="104">
        <v>3.7</v>
      </c>
      <c r="U45" s="104">
        <v>74.099999999999994</v>
      </c>
      <c r="V45" s="90">
        <v>14407</v>
      </c>
      <c r="W45" s="104">
        <v>1.3</v>
      </c>
      <c r="X45" s="104">
        <v>21.1</v>
      </c>
      <c r="Y45" s="93">
        <f t="shared" si="0"/>
        <v>68203</v>
      </c>
      <c r="Z45" s="1">
        <f t="shared" si="1"/>
        <v>21.123704235884052</v>
      </c>
    </row>
    <row r="46" spans="2:26" s="1" customFormat="1" ht="13.5" customHeight="1" x14ac:dyDescent="0.15">
      <c r="B46" s="14"/>
      <c r="C46" s="14"/>
      <c r="D46" s="14"/>
      <c r="E46" s="83" t="s">
        <v>59</v>
      </c>
      <c r="F46" s="76">
        <f>F23+F14+F5</f>
        <v>5135</v>
      </c>
      <c r="G46" s="76">
        <f>G44+G41+G32+G23+G11+G8+G5+F14</f>
        <v>5136</v>
      </c>
      <c r="H46" s="76">
        <f>H41+H38+H35+H32+H29+H26+H23+H20+H17+H14+H11+H8+H5</f>
        <v>5182</v>
      </c>
      <c r="I46" s="14"/>
      <c r="J46" s="76">
        <f>SUM(J4:J45)</f>
        <v>5136</v>
      </c>
      <c r="K46" s="84">
        <f>SUM(K4:K45)</f>
        <v>99.168224299065415</v>
      </c>
      <c r="M46" s="89" t="s">
        <v>84</v>
      </c>
      <c r="N46" s="90">
        <v>899</v>
      </c>
      <c r="O46" s="104">
        <v>0</v>
      </c>
      <c r="P46" s="90">
        <v>11</v>
      </c>
      <c r="Q46" s="104">
        <v>0</v>
      </c>
      <c r="R46" s="104">
        <v>1.2</v>
      </c>
      <c r="S46" s="90">
        <v>0</v>
      </c>
      <c r="T46" s="104">
        <v>0</v>
      </c>
      <c r="U46" s="104">
        <v>0</v>
      </c>
      <c r="V46" s="90">
        <v>888</v>
      </c>
      <c r="W46" s="104">
        <v>0.1</v>
      </c>
      <c r="X46" s="104">
        <v>98.8</v>
      </c>
      <c r="Y46" s="93">
        <f t="shared" si="0"/>
        <v>899</v>
      </c>
      <c r="Z46" s="1">
        <f t="shared" si="1"/>
        <v>98.776418242491658</v>
      </c>
    </row>
    <row r="47" spans="2:26" s="1" customFormat="1" ht="13.5" customHeight="1" x14ac:dyDescent="0.15">
      <c r="B47" s="14"/>
      <c r="C47" s="14"/>
      <c r="D47" s="14"/>
      <c r="E47" s="14"/>
      <c r="F47" s="14"/>
      <c r="G47" s="85" t="s">
        <v>62</v>
      </c>
      <c r="H47" s="14"/>
      <c r="I47" s="14"/>
      <c r="J47" s="14"/>
      <c r="K47" s="14"/>
      <c r="M47" s="89" t="s">
        <v>85</v>
      </c>
      <c r="N47" s="90">
        <v>203810</v>
      </c>
      <c r="O47" s="104">
        <v>4</v>
      </c>
      <c r="P47" s="90">
        <v>0</v>
      </c>
      <c r="Q47" s="104">
        <v>0</v>
      </c>
      <c r="R47" s="104">
        <v>0</v>
      </c>
      <c r="S47" s="90">
        <v>190365</v>
      </c>
      <c r="T47" s="104">
        <v>14</v>
      </c>
      <c r="U47" s="104">
        <v>93.4</v>
      </c>
      <c r="V47" s="90">
        <v>13445</v>
      </c>
      <c r="W47" s="104">
        <v>1.3</v>
      </c>
      <c r="X47" s="104">
        <v>6.6</v>
      </c>
      <c r="Y47" s="93">
        <f t="shared" si="0"/>
        <v>203810</v>
      </c>
      <c r="Z47" s="1">
        <f t="shared" si="1"/>
        <v>6.5968303812374272</v>
      </c>
    </row>
    <row r="48" spans="2:26" x14ac:dyDescent="0.15">
      <c r="M48" s="89" t="s">
        <v>105</v>
      </c>
      <c r="N48" s="90">
        <v>39073</v>
      </c>
      <c r="O48" s="104">
        <v>0.8</v>
      </c>
      <c r="P48" s="90">
        <v>0</v>
      </c>
      <c r="Q48" s="104">
        <v>0</v>
      </c>
      <c r="R48" s="104">
        <v>0</v>
      </c>
      <c r="S48" s="90">
        <v>9189</v>
      </c>
      <c r="T48" s="104">
        <v>0.7</v>
      </c>
      <c r="U48" s="104">
        <v>23.5</v>
      </c>
      <c r="V48" s="90">
        <v>29884</v>
      </c>
      <c r="W48" s="104">
        <v>2.8</v>
      </c>
      <c r="X48" s="104">
        <v>76.5</v>
      </c>
      <c r="Y48" s="93">
        <f t="shared" si="0"/>
        <v>39073</v>
      </c>
      <c r="Z48" s="1">
        <f t="shared" si="1"/>
        <v>76.482481508970395</v>
      </c>
    </row>
    <row r="49" spans="13:26" s="1" customFormat="1" ht="13.5" customHeight="1" x14ac:dyDescent="0.15">
      <c r="M49" s="89" t="s">
        <v>87</v>
      </c>
      <c r="N49" s="90">
        <v>156281</v>
      </c>
      <c r="O49" s="104">
        <v>3</v>
      </c>
      <c r="P49" s="90">
        <v>0</v>
      </c>
      <c r="Q49" s="104">
        <v>0</v>
      </c>
      <c r="R49" s="104">
        <v>0</v>
      </c>
      <c r="S49" s="90">
        <v>105137</v>
      </c>
      <c r="T49" s="104">
        <v>7.7</v>
      </c>
      <c r="U49" s="104">
        <v>67.3</v>
      </c>
      <c r="V49" s="90">
        <v>51144</v>
      </c>
      <c r="W49" s="104">
        <v>4.8</v>
      </c>
      <c r="X49" s="104">
        <v>32.700000000000003</v>
      </c>
      <c r="Y49" s="93">
        <f t="shared" si="0"/>
        <v>156281</v>
      </c>
      <c r="Z49" s="1">
        <f t="shared" si="1"/>
        <v>32.72566722762204</v>
      </c>
    </row>
    <row r="50" spans="13:26" s="1" customFormat="1" ht="13.5" customHeight="1" x14ac:dyDescent="0.15">
      <c r="M50" s="89" t="s">
        <v>88</v>
      </c>
      <c r="N50" s="90">
        <v>870735</v>
      </c>
      <c r="O50" s="104">
        <v>17</v>
      </c>
      <c r="P50" s="90">
        <v>0</v>
      </c>
      <c r="Q50" s="104">
        <v>0</v>
      </c>
      <c r="R50" s="104">
        <v>0</v>
      </c>
      <c r="S50" s="90">
        <v>554298</v>
      </c>
      <c r="T50" s="104">
        <v>40.700000000000003</v>
      </c>
      <c r="U50" s="104">
        <v>63.7</v>
      </c>
      <c r="V50" s="90">
        <v>316437</v>
      </c>
      <c r="W50" s="104">
        <v>29.4</v>
      </c>
      <c r="X50" s="104">
        <v>36.299999999999997</v>
      </c>
      <c r="Y50" s="93">
        <f t="shared" si="0"/>
        <v>870735</v>
      </c>
      <c r="Z50" s="1">
        <f t="shared" si="1"/>
        <v>36.341366776344124</v>
      </c>
    </row>
    <row r="51" spans="13:26" x14ac:dyDescent="0.15">
      <c r="M51" s="89" t="s">
        <v>106</v>
      </c>
      <c r="N51" s="90">
        <v>131744</v>
      </c>
      <c r="O51" s="104">
        <v>2.6</v>
      </c>
      <c r="P51" s="90">
        <v>0</v>
      </c>
      <c r="Q51" s="104">
        <v>0</v>
      </c>
      <c r="R51" s="104">
        <v>0</v>
      </c>
      <c r="S51" s="90">
        <v>51583</v>
      </c>
      <c r="T51" s="104">
        <v>3.8</v>
      </c>
      <c r="U51" s="104">
        <v>39.200000000000003</v>
      </c>
      <c r="V51" s="90">
        <v>80161</v>
      </c>
      <c r="W51" s="104">
        <v>7.5</v>
      </c>
      <c r="X51" s="104">
        <v>60.8</v>
      </c>
      <c r="Y51" s="93">
        <f t="shared" si="0"/>
        <v>131744</v>
      </c>
      <c r="Z51" s="1">
        <f t="shared" si="1"/>
        <v>60.846034734029629</v>
      </c>
    </row>
    <row r="52" spans="13:26" s="1" customFormat="1" ht="13.5" customHeight="1" x14ac:dyDescent="0.15">
      <c r="M52" s="89" t="s">
        <v>132</v>
      </c>
      <c r="N52" s="90">
        <v>2325000</v>
      </c>
      <c r="O52" s="104" t="s">
        <v>133</v>
      </c>
      <c r="P52" s="93"/>
      <c r="Q52" s="93"/>
      <c r="S52" s="93"/>
      <c r="T52" s="93"/>
      <c r="U52" s="93"/>
      <c r="V52" s="93"/>
      <c r="W52" s="93"/>
      <c r="X52" s="93"/>
      <c r="Y52" s="93"/>
    </row>
    <row r="53" spans="13:26" s="1" customFormat="1" ht="13.5" customHeight="1" x14ac:dyDescent="0.15">
      <c r="M53" s="89" t="s">
        <v>6</v>
      </c>
      <c r="N53" s="90">
        <f>N35-N37-N50</f>
        <v>1110553</v>
      </c>
      <c r="O53" s="126" t="s">
        <v>137</v>
      </c>
    </row>
    <row r="54" spans="13:26" x14ac:dyDescent="0.15">
      <c r="M54" s="1"/>
      <c r="N54" s="1"/>
      <c r="O54" s="1"/>
    </row>
    <row r="55" spans="13:26" s="1" customFormat="1" ht="13.5" customHeight="1" x14ac:dyDescent="0.15">
      <c r="P55" s="127" t="s">
        <v>134</v>
      </c>
      <c r="Q55" s="128" t="s">
        <v>2</v>
      </c>
      <c r="R55" s="128" t="s">
        <v>3</v>
      </c>
    </row>
    <row r="56" spans="13:26" s="1" customFormat="1" ht="13.5" customHeight="1" x14ac:dyDescent="0.15">
      <c r="M56" s="2"/>
      <c r="N56" s="106" t="s">
        <v>107</v>
      </c>
      <c r="O56" s="2"/>
      <c r="P56" s="107" t="s">
        <v>132</v>
      </c>
      <c r="Q56" s="129">
        <v>53.657448706512042</v>
      </c>
      <c r="R56" s="129">
        <v>46.297948260481711</v>
      </c>
    </row>
    <row r="58" spans="13:26" s="1" customFormat="1" ht="13.5" customHeight="1" x14ac:dyDescent="0.15"/>
    <row r="59" spans="13:26" s="1" customFormat="1" ht="13.5" customHeight="1" x14ac:dyDescent="0.15"/>
    <row r="61" spans="13:26" s="1" customFormat="1" ht="13.5" customHeight="1" x14ac:dyDescent="0.15"/>
    <row r="62" spans="13:26" s="1" customFormat="1" ht="13.5" customHeight="1" x14ac:dyDescent="0.15"/>
  </sheetData>
  <mergeCells count="1">
    <mergeCell ref="F13:G13"/>
  </mergeCells>
  <phoneticPr fontId="2"/>
  <pageMargins left="0.39370078740157483" right="0" top="0.39370078740157483" bottom="0.19685039370078741" header="0" footer="0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業種別縦_積棒</vt:lpstr>
      <vt:lpstr>業種別縦_折線</vt:lpstr>
      <vt:lpstr>H4種別業別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cp:lastPrinted>2012-08-09T12:40:22Z</cp:lastPrinted>
  <dcterms:created xsi:type="dcterms:W3CDTF">2011-10-23T06:55:31Z</dcterms:created>
  <dcterms:modified xsi:type="dcterms:W3CDTF">2016-07-07T00:40:10Z</dcterms:modified>
</cp:coreProperties>
</file>